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20490" windowHeight="7620" activeTab="6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hamb'!$A$8:$AC$48</definedName>
    <definedName name="_xlnm._FilterDatabase" localSheetId="0" hidden="1">Pedido!$A$8:$AC$48</definedName>
  </definedNames>
  <calcPr calcId="162913"/>
</workbook>
</file>

<file path=xl/calcChain.xml><?xml version="1.0" encoding="utf-8"?>
<calcChain xmlns="http://schemas.openxmlformats.org/spreadsheetml/2006/main">
  <c r="F334" i="5" l="1"/>
  <c r="D334" i="5"/>
  <c r="C334" i="5"/>
  <c r="F333" i="5"/>
  <c r="C333" i="5"/>
  <c r="D333" i="5" s="1"/>
  <c r="C332" i="5"/>
  <c r="F332" i="5" s="1"/>
  <c r="E331" i="5"/>
  <c r="C331" i="5"/>
  <c r="F331" i="5" s="1"/>
  <c r="E330" i="5"/>
  <c r="C330" i="5"/>
  <c r="D330" i="5" s="1"/>
  <c r="E329" i="5"/>
  <c r="D329" i="5"/>
  <c r="C329" i="5"/>
  <c r="F329" i="5" s="1"/>
  <c r="F328" i="5"/>
  <c r="E328" i="5"/>
  <c r="C327" i="5"/>
  <c r="F327" i="5" s="1"/>
  <c r="F326" i="5"/>
  <c r="C326" i="5"/>
  <c r="F325" i="5"/>
  <c r="C325" i="5"/>
  <c r="E324" i="5"/>
  <c r="F324" i="5" s="1"/>
  <c r="C324" i="5"/>
  <c r="D324" i="5" s="1"/>
  <c r="I323" i="5"/>
  <c r="E323" i="5"/>
  <c r="F323" i="5" s="1"/>
  <c r="D323" i="5"/>
  <c r="C323" i="5"/>
  <c r="E322" i="5"/>
  <c r="F322" i="5" s="1"/>
  <c r="C322" i="5"/>
  <c r="D322" i="5" s="1"/>
  <c r="I321" i="5"/>
  <c r="E321" i="5"/>
  <c r="F321" i="5" s="1"/>
  <c r="D321" i="5"/>
  <c r="C321" i="5"/>
  <c r="E320" i="5"/>
  <c r="F320" i="5" s="1"/>
  <c r="C320" i="5"/>
  <c r="D320" i="5" s="1"/>
  <c r="I319" i="5"/>
  <c r="E319" i="5"/>
  <c r="F319" i="5" s="1"/>
  <c r="D319" i="5"/>
  <c r="C319" i="5"/>
  <c r="E318" i="5"/>
  <c r="F318" i="5" s="1"/>
  <c r="C318" i="5"/>
  <c r="D318" i="5" s="1"/>
  <c r="I317" i="5"/>
  <c r="E317" i="5"/>
  <c r="F317" i="5" s="1"/>
  <c r="D317" i="5"/>
  <c r="C317" i="5"/>
  <c r="E316" i="5"/>
  <c r="F316" i="5" s="1"/>
  <c r="C316" i="5"/>
  <c r="D316" i="5" s="1"/>
  <c r="I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F314" i="5" s="1"/>
  <c r="C314" i="5"/>
  <c r="D314" i="5" s="1"/>
  <c r="I313" i="5"/>
  <c r="H313" i="5"/>
  <c r="C313" i="5"/>
  <c r="F313" i="5" s="1"/>
  <c r="I312" i="5"/>
  <c r="F312" i="5"/>
  <c r="C312" i="5"/>
  <c r="D312" i="5" s="1"/>
  <c r="I311" i="5"/>
  <c r="H311" i="5"/>
  <c r="F311" i="5"/>
  <c r="D311" i="5"/>
  <c r="C311" i="5"/>
  <c r="I310" i="5"/>
  <c r="H310" i="5"/>
  <c r="E310" i="5"/>
  <c r="D310" i="5"/>
  <c r="C310" i="5"/>
  <c r="F310" i="5" s="1"/>
  <c r="I309" i="5"/>
  <c r="E309" i="5"/>
  <c r="F309" i="5" s="1"/>
  <c r="D309" i="5"/>
  <c r="C309" i="5"/>
  <c r="I308" i="5"/>
  <c r="H308" i="5"/>
  <c r="E308" i="5"/>
  <c r="D308" i="5"/>
  <c r="C308" i="5"/>
  <c r="F308" i="5" s="1"/>
  <c r="I307" i="5"/>
  <c r="E307" i="5"/>
  <c r="F307" i="5" s="1"/>
  <c r="I306" i="5"/>
  <c r="F306" i="5"/>
  <c r="C306" i="5"/>
  <c r="I305" i="5"/>
  <c r="F305" i="5"/>
  <c r="C305" i="5"/>
  <c r="I304" i="5"/>
  <c r="C304" i="5"/>
  <c r="F304" i="5" s="1"/>
  <c r="I303" i="5"/>
  <c r="F303" i="5"/>
  <c r="E303" i="5"/>
  <c r="C303" i="5"/>
  <c r="D303" i="5" s="1"/>
  <c r="I302" i="5"/>
  <c r="H302" i="5"/>
  <c r="E302" i="5"/>
  <c r="C302" i="5"/>
  <c r="F302" i="5" s="1"/>
  <c r="I301" i="5"/>
  <c r="F301" i="5"/>
  <c r="E301" i="5"/>
  <c r="C301" i="5"/>
  <c r="D301" i="5" s="1"/>
  <c r="I300" i="5"/>
  <c r="H300" i="5"/>
  <c r="E300" i="5"/>
  <c r="C300" i="5"/>
  <c r="F300" i="5" s="1"/>
  <c r="I299" i="5"/>
  <c r="F299" i="5"/>
  <c r="E299" i="5"/>
  <c r="C299" i="5"/>
  <c r="D299" i="5" s="1"/>
  <c r="I298" i="5"/>
  <c r="H298" i="5"/>
  <c r="E298" i="5"/>
  <c r="C298" i="5"/>
  <c r="F298" i="5" s="1"/>
  <c r="I297" i="5"/>
  <c r="F297" i="5"/>
  <c r="E297" i="5"/>
  <c r="C297" i="5"/>
  <c r="D297" i="5" s="1"/>
  <c r="I296" i="5"/>
  <c r="H296" i="5"/>
  <c r="E296" i="5"/>
  <c r="C296" i="5"/>
  <c r="F296" i="5" s="1"/>
  <c r="I295" i="5"/>
  <c r="F295" i="5"/>
  <c r="E295" i="5"/>
  <c r="C295" i="5"/>
  <c r="D295" i="5" s="1"/>
  <c r="I294" i="5"/>
  <c r="H294" i="5"/>
  <c r="E294" i="5"/>
  <c r="C294" i="5"/>
  <c r="F294" i="5" s="1"/>
  <c r="I293" i="5"/>
  <c r="H293" i="5"/>
  <c r="H312" i="5" s="1"/>
  <c r="F293" i="5"/>
  <c r="E293" i="5"/>
  <c r="C293" i="5"/>
  <c r="D293" i="5" s="1"/>
  <c r="I292" i="5"/>
  <c r="H292" i="5"/>
  <c r="F292" i="5"/>
  <c r="C292" i="5"/>
  <c r="D292" i="5" s="1"/>
  <c r="I291" i="5"/>
  <c r="H291" i="5"/>
  <c r="D291" i="5"/>
  <c r="C291" i="5"/>
  <c r="F291" i="5" s="1"/>
  <c r="I290" i="5"/>
  <c r="H290" i="5"/>
  <c r="F290" i="5"/>
  <c r="C290" i="5"/>
  <c r="D290" i="5" s="1"/>
  <c r="I289" i="5"/>
  <c r="H289" i="5"/>
  <c r="F289" i="5"/>
  <c r="E289" i="5"/>
  <c r="C289" i="5"/>
  <c r="D289" i="5" s="1"/>
  <c r="I288" i="5"/>
  <c r="H288" i="5"/>
  <c r="E288" i="5"/>
  <c r="C288" i="5"/>
  <c r="F288" i="5" s="1"/>
  <c r="I287" i="5"/>
  <c r="H287" i="5"/>
  <c r="F287" i="5"/>
  <c r="E287" i="5"/>
  <c r="C287" i="5"/>
  <c r="D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D282" i="5"/>
  <c r="C282" i="5"/>
  <c r="F282" i="5" s="1"/>
  <c r="I281" i="5"/>
  <c r="H281" i="5"/>
  <c r="E281" i="5"/>
  <c r="C281" i="5"/>
  <c r="D281" i="5" s="1"/>
  <c r="I280" i="5"/>
  <c r="H280" i="5"/>
  <c r="E280" i="5"/>
  <c r="D280" i="5"/>
  <c r="C280" i="5"/>
  <c r="F280" i="5" s="1"/>
  <c r="I279" i="5"/>
  <c r="H279" i="5"/>
  <c r="E279" i="5"/>
  <c r="C279" i="5"/>
  <c r="D279" i="5" s="1"/>
  <c r="I278" i="5"/>
  <c r="H278" i="5"/>
  <c r="E278" i="5"/>
  <c r="D278" i="5"/>
  <c r="C278" i="5"/>
  <c r="F278" i="5" s="1"/>
  <c r="I277" i="5"/>
  <c r="H277" i="5"/>
  <c r="E277" i="5"/>
  <c r="C277" i="5"/>
  <c r="D277" i="5" s="1"/>
  <c r="I276" i="5"/>
  <c r="H276" i="5"/>
  <c r="E276" i="5"/>
  <c r="D276" i="5"/>
  <c r="C276" i="5"/>
  <c r="F276" i="5" s="1"/>
  <c r="I275" i="5"/>
  <c r="H275" i="5"/>
  <c r="E275" i="5"/>
  <c r="C275" i="5"/>
  <c r="D275" i="5" s="1"/>
  <c r="I274" i="5"/>
  <c r="H274" i="5"/>
  <c r="E274" i="5"/>
  <c r="D274" i="5"/>
  <c r="C274" i="5"/>
  <c r="F274" i="5" s="1"/>
  <c r="I273" i="5"/>
  <c r="H273" i="5"/>
  <c r="E273" i="5"/>
  <c r="C273" i="5"/>
  <c r="D273" i="5" s="1"/>
  <c r="I272" i="5"/>
  <c r="H272" i="5"/>
  <c r="E272" i="5"/>
  <c r="D272" i="5"/>
  <c r="C272" i="5"/>
  <c r="F272" i="5" s="1"/>
  <c r="I271" i="5"/>
  <c r="H271" i="5"/>
  <c r="F271" i="5"/>
  <c r="C271" i="5"/>
  <c r="D271" i="5" s="1"/>
  <c r="I270" i="5"/>
  <c r="H270" i="5"/>
  <c r="F270" i="5"/>
  <c r="C270" i="5"/>
  <c r="D270" i="5" s="1"/>
  <c r="I269" i="5"/>
  <c r="H269" i="5"/>
  <c r="D269" i="5"/>
  <c r="C269" i="5"/>
  <c r="F269" i="5" s="1"/>
  <c r="I268" i="5"/>
  <c r="H268" i="5"/>
  <c r="F268" i="5"/>
  <c r="E268" i="5"/>
  <c r="D268" i="5"/>
  <c r="C268" i="5"/>
  <c r="I267" i="5"/>
  <c r="H267" i="5"/>
  <c r="F267" i="5"/>
  <c r="E267" i="5"/>
  <c r="D267" i="5"/>
  <c r="C267" i="5"/>
  <c r="I266" i="5"/>
  <c r="H266" i="5"/>
  <c r="F266" i="5"/>
  <c r="E266" i="5"/>
  <c r="D266" i="5"/>
  <c r="C266" i="5"/>
  <c r="I265" i="5"/>
  <c r="H265" i="5"/>
  <c r="F265" i="5"/>
  <c r="E265" i="5"/>
  <c r="I264" i="5"/>
  <c r="H264" i="5"/>
  <c r="F264" i="5"/>
  <c r="C264" i="5"/>
  <c r="I263" i="5"/>
  <c r="H263" i="5"/>
  <c r="F263" i="5"/>
  <c r="C263" i="5"/>
  <c r="I262" i="5"/>
  <c r="H262" i="5"/>
  <c r="F262" i="5"/>
  <c r="C262" i="5"/>
  <c r="I261" i="5"/>
  <c r="H261" i="5"/>
  <c r="E261" i="5"/>
  <c r="D261" i="5"/>
  <c r="C261" i="5"/>
  <c r="F261" i="5" s="1"/>
  <c r="I260" i="5"/>
  <c r="H260" i="5"/>
  <c r="E260" i="5"/>
  <c r="F260" i="5" s="1"/>
  <c r="D260" i="5"/>
  <c r="C260" i="5"/>
  <c r="I259" i="5"/>
  <c r="H259" i="5"/>
  <c r="E259" i="5"/>
  <c r="D259" i="5"/>
  <c r="C259" i="5"/>
  <c r="F259" i="5" s="1"/>
  <c r="I258" i="5"/>
  <c r="H258" i="5"/>
  <c r="E258" i="5"/>
  <c r="F258" i="5" s="1"/>
  <c r="D258" i="5"/>
  <c r="C258" i="5"/>
  <c r="I257" i="5"/>
  <c r="H257" i="5"/>
  <c r="E257" i="5"/>
  <c r="D257" i="5"/>
  <c r="C257" i="5"/>
  <c r="F257" i="5" s="1"/>
  <c r="I256" i="5"/>
  <c r="H256" i="5"/>
  <c r="E256" i="5"/>
  <c r="F256" i="5" s="1"/>
  <c r="D256" i="5"/>
  <c r="C256" i="5"/>
  <c r="I255" i="5"/>
  <c r="H255" i="5"/>
  <c r="E255" i="5"/>
  <c r="D255" i="5"/>
  <c r="C255" i="5"/>
  <c r="F255" i="5" s="1"/>
  <c r="I254" i="5"/>
  <c r="H254" i="5"/>
  <c r="E254" i="5"/>
  <c r="F254" i="5" s="1"/>
  <c r="D254" i="5"/>
  <c r="C254" i="5"/>
  <c r="I253" i="5"/>
  <c r="H253" i="5"/>
  <c r="E253" i="5"/>
  <c r="D253" i="5"/>
  <c r="C253" i="5"/>
  <c r="F253" i="5" s="1"/>
  <c r="I252" i="5"/>
  <c r="H252" i="5"/>
  <c r="E252" i="5"/>
  <c r="F252" i="5" s="1"/>
  <c r="D252" i="5"/>
  <c r="C252" i="5"/>
  <c r="I251" i="5"/>
  <c r="H251" i="5"/>
  <c r="E251" i="5"/>
  <c r="D251" i="5"/>
  <c r="C251" i="5"/>
  <c r="F251" i="5" s="1"/>
  <c r="I250" i="5"/>
  <c r="H250" i="5"/>
  <c r="F250" i="5"/>
  <c r="D250" i="5"/>
  <c r="C250" i="5"/>
  <c r="I249" i="5"/>
  <c r="H249" i="5"/>
  <c r="F249" i="5"/>
  <c r="D249" i="5"/>
  <c r="C249" i="5"/>
  <c r="I248" i="5"/>
  <c r="H248" i="5"/>
  <c r="F248" i="5"/>
  <c r="C248" i="5"/>
  <c r="D248" i="5" s="1"/>
  <c r="I247" i="5"/>
  <c r="H247" i="5"/>
  <c r="E247" i="5"/>
  <c r="D247" i="5"/>
  <c r="C247" i="5"/>
  <c r="F247" i="5" s="1"/>
  <c r="I246" i="5"/>
  <c r="H246" i="5"/>
  <c r="E246" i="5"/>
  <c r="F246" i="5" s="1"/>
  <c r="C246" i="5"/>
  <c r="D246" i="5" s="1"/>
  <c r="I245" i="5"/>
  <c r="H245" i="5"/>
  <c r="E245" i="5"/>
  <c r="D245" i="5"/>
  <c r="C245" i="5"/>
  <c r="F245" i="5" s="1"/>
  <c r="I244" i="5"/>
  <c r="H244" i="5"/>
  <c r="E244" i="5"/>
  <c r="F244" i="5" s="1"/>
  <c r="I243" i="5"/>
  <c r="H243" i="5"/>
  <c r="F243" i="5"/>
  <c r="C243" i="5"/>
  <c r="I242" i="5"/>
  <c r="H242" i="5"/>
  <c r="F242" i="5"/>
  <c r="C242" i="5"/>
  <c r="I241" i="5"/>
  <c r="H241" i="5"/>
  <c r="C241" i="5"/>
  <c r="F241" i="5" s="1"/>
  <c r="I240" i="5"/>
  <c r="H240" i="5"/>
  <c r="F240" i="5"/>
  <c r="E240" i="5"/>
  <c r="C240" i="5"/>
  <c r="D240" i="5" s="1"/>
  <c r="I239" i="5"/>
  <c r="H239" i="5"/>
  <c r="E239" i="5"/>
  <c r="C239" i="5"/>
  <c r="F239" i="5" s="1"/>
  <c r="I238" i="5"/>
  <c r="H238" i="5"/>
  <c r="F238" i="5"/>
  <c r="E238" i="5"/>
  <c r="C238" i="5"/>
  <c r="D238" i="5" s="1"/>
  <c r="I237" i="5"/>
  <c r="H237" i="5"/>
  <c r="E237" i="5"/>
  <c r="C237" i="5"/>
  <c r="F237" i="5" s="1"/>
  <c r="I236" i="5"/>
  <c r="H236" i="5"/>
  <c r="F236" i="5"/>
  <c r="E236" i="5"/>
  <c r="C236" i="5"/>
  <c r="D236" i="5" s="1"/>
  <c r="I235" i="5"/>
  <c r="H235" i="5"/>
  <c r="E235" i="5"/>
  <c r="C235" i="5"/>
  <c r="F235" i="5" s="1"/>
  <c r="I234" i="5"/>
  <c r="H234" i="5"/>
  <c r="F234" i="5"/>
  <c r="E234" i="5"/>
  <c r="C234" i="5"/>
  <c r="D234" i="5" s="1"/>
  <c r="I233" i="5"/>
  <c r="H233" i="5"/>
  <c r="E233" i="5"/>
  <c r="C233" i="5"/>
  <c r="F233" i="5" s="1"/>
  <c r="I232" i="5"/>
  <c r="H232" i="5"/>
  <c r="F232" i="5"/>
  <c r="E232" i="5"/>
  <c r="C232" i="5"/>
  <c r="D232" i="5" s="1"/>
  <c r="I231" i="5"/>
  <c r="H231" i="5"/>
  <c r="E231" i="5"/>
  <c r="C231" i="5"/>
  <c r="F231" i="5" s="1"/>
  <c r="I230" i="5"/>
  <c r="H230" i="5"/>
  <c r="F230" i="5"/>
  <c r="E230" i="5"/>
  <c r="C230" i="5"/>
  <c r="D230" i="5" s="1"/>
  <c r="I229" i="5"/>
  <c r="H229" i="5"/>
  <c r="D229" i="5"/>
  <c r="C229" i="5"/>
  <c r="F229" i="5" s="1"/>
  <c r="I228" i="5"/>
  <c r="H228" i="5"/>
  <c r="F228" i="5"/>
  <c r="D228" i="5"/>
  <c r="C228" i="5"/>
  <c r="I227" i="5"/>
  <c r="H227" i="5"/>
  <c r="F227" i="5"/>
  <c r="D227" i="5"/>
  <c r="C227" i="5"/>
  <c r="I226" i="5"/>
  <c r="H226" i="5"/>
  <c r="E226" i="5"/>
  <c r="C226" i="5"/>
  <c r="F226" i="5" s="1"/>
  <c r="I225" i="5"/>
  <c r="H225" i="5"/>
  <c r="F225" i="5"/>
  <c r="E225" i="5"/>
  <c r="D225" i="5"/>
  <c r="C225" i="5"/>
  <c r="I224" i="5"/>
  <c r="H224" i="5"/>
  <c r="E224" i="5"/>
  <c r="C224" i="5"/>
  <c r="F224" i="5" s="1"/>
  <c r="I223" i="5"/>
  <c r="H223" i="5"/>
  <c r="F223" i="5"/>
  <c r="E223" i="5"/>
  <c r="I222" i="5"/>
  <c r="H222" i="5"/>
  <c r="F222" i="5"/>
  <c r="C222" i="5"/>
  <c r="I221" i="5"/>
  <c r="H221" i="5"/>
  <c r="C221" i="5"/>
  <c r="F221" i="5" s="1"/>
  <c r="I220" i="5"/>
  <c r="H220" i="5"/>
  <c r="F220" i="5"/>
  <c r="C220" i="5"/>
  <c r="I219" i="5"/>
  <c r="H219" i="5"/>
  <c r="F219" i="5"/>
  <c r="E219" i="5"/>
  <c r="D219" i="5"/>
  <c r="C219" i="5"/>
  <c r="I218" i="5"/>
  <c r="H218" i="5"/>
  <c r="F218" i="5"/>
  <c r="E218" i="5"/>
  <c r="D218" i="5"/>
  <c r="C218" i="5"/>
  <c r="I217" i="5"/>
  <c r="H217" i="5"/>
  <c r="F217" i="5"/>
  <c r="E217" i="5"/>
  <c r="D217" i="5"/>
  <c r="C217" i="5"/>
  <c r="I216" i="5"/>
  <c r="H216" i="5"/>
  <c r="F216" i="5"/>
  <c r="E216" i="5"/>
  <c r="D216" i="5"/>
  <c r="C216" i="5"/>
  <c r="I215" i="5"/>
  <c r="H215" i="5"/>
  <c r="F215" i="5"/>
  <c r="E215" i="5"/>
  <c r="D215" i="5"/>
  <c r="C215" i="5"/>
  <c r="I214" i="5"/>
  <c r="H214" i="5"/>
  <c r="F214" i="5"/>
  <c r="E214" i="5"/>
  <c r="D214" i="5"/>
  <c r="C214" i="5"/>
  <c r="I213" i="5"/>
  <c r="H213" i="5"/>
  <c r="F213" i="5"/>
  <c r="E213" i="5"/>
  <c r="D213" i="5"/>
  <c r="C213" i="5"/>
  <c r="I212" i="5"/>
  <c r="H212" i="5"/>
  <c r="F212" i="5"/>
  <c r="E212" i="5"/>
  <c r="D212" i="5"/>
  <c r="C212" i="5"/>
  <c r="I211" i="5"/>
  <c r="H211" i="5"/>
  <c r="F211" i="5"/>
  <c r="E211" i="5"/>
  <c r="D211" i="5"/>
  <c r="C211" i="5"/>
  <c r="I210" i="5"/>
  <c r="H210" i="5"/>
  <c r="F210" i="5"/>
  <c r="E210" i="5"/>
  <c r="D210" i="5"/>
  <c r="C210" i="5"/>
  <c r="I209" i="5"/>
  <c r="H209" i="5"/>
  <c r="F209" i="5"/>
  <c r="E209" i="5"/>
  <c r="D209" i="5"/>
  <c r="C209" i="5"/>
  <c r="I208" i="5"/>
  <c r="F208" i="5"/>
  <c r="C208" i="5"/>
  <c r="D208" i="5" s="1"/>
  <c r="I207" i="5"/>
  <c r="D207" i="5"/>
  <c r="C207" i="5"/>
  <c r="F207" i="5" s="1"/>
  <c r="I206" i="5"/>
  <c r="F206" i="5"/>
  <c r="D206" i="5"/>
  <c r="C206" i="5"/>
  <c r="I205" i="5"/>
  <c r="E205" i="5"/>
  <c r="C205" i="5"/>
  <c r="D205" i="5" s="1"/>
  <c r="I204" i="5"/>
  <c r="H204" i="5"/>
  <c r="E204" i="5"/>
  <c r="D204" i="5"/>
  <c r="C204" i="5"/>
  <c r="F204" i="5" s="1"/>
  <c r="I203" i="5"/>
  <c r="E203" i="5"/>
  <c r="C203" i="5"/>
  <c r="D203" i="5" s="1"/>
  <c r="I202" i="5"/>
  <c r="H202" i="5"/>
  <c r="H206" i="5" s="1"/>
  <c r="H207" i="5" s="1"/>
  <c r="H208" i="5" s="1"/>
  <c r="E202" i="5"/>
  <c r="F202" i="5" s="1"/>
  <c r="I201" i="5"/>
  <c r="C201" i="5"/>
  <c r="F201" i="5" s="1"/>
  <c r="I200" i="5"/>
  <c r="C200" i="5"/>
  <c r="F200" i="5" s="1"/>
  <c r="I199" i="5"/>
  <c r="H199" i="5"/>
  <c r="C199" i="5"/>
  <c r="F199" i="5" s="1"/>
  <c r="I198" i="5"/>
  <c r="E198" i="5"/>
  <c r="D198" i="5"/>
  <c r="C198" i="5"/>
  <c r="F198" i="5" s="1"/>
  <c r="I197" i="5"/>
  <c r="H197" i="5"/>
  <c r="E197" i="5"/>
  <c r="F197" i="5" s="1"/>
  <c r="C197" i="5"/>
  <c r="D197" i="5" s="1"/>
  <c r="I196" i="5"/>
  <c r="E196" i="5"/>
  <c r="D196" i="5"/>
  <c r="C196" i="5"/>
  <c r="F196" i="5" s="1"/>
  <c r="I195" i="5"/>
  <c r="H195" i="5"/>
  <c r="E195" i="5"/>
  <c r="F195" i="5" s="1"/>
  <c r="C195" i="5"/>
  <c r="D195" i="5" s="1"/>
  <c r="I194" i="5"/>
  <c r="E194" i="5"/>
  <c r="D194" i="5"/>
  <c r="C194" i="5"/>
  <c r="F194" i="5" s="1"/>
  <c r="I193" i="5"/>
  <c r="H193" i="5"/>
  <c r="E193" i="5"/>
  <c r="F193" i="5" s="1"/>
  <c r="C193" i="5"/>
  <c r="D193" i="5" s="1"/>
  <c r="I192" i="5"/>
  <c r="E192" i="5"/>
  <c r="D192" i="5"/>
  <c r="C192" i="5"/>
  <c r="F192" i="5" s="1"/>
  <c r="I191" i="5"/>
  <c r="H191" i="5"/>
  <c r="E191" i="5"/>
  <c r="F191" i="5" s="1"/>
  <c r="C191" i="5"/>
  <c r="D191" i="5" s="1"/>
  <c r="I190" i="5"/>
  <c r="E190" i="5"/>
  <c r="D190" i="5"/>
  <c r="C190" i="5"/>
  <c r="F190" i="5" s="1"/>
  <c r="I189" i="5"/>
  <c r="H189" i="5"/>
  <c r="E189" i="5"/>
  <c r="F189" i="5" s="1"/>
  <c r="C189" i="5"/>
  <c r="D189" i="5" s="1"/>
  <c r="I188" i="5"/>
  <c r="H188" i="5"/>
  <c r="H200" i="5" s="1"/>
  <c r="E188" i="5"/>
  <c r="D188" i="5"/>
  <c r="C188" i="5"/>
  <c r="F188" i="5" s="1"/>
  <c r="I187" i="5"/>
  <c r="H187" i="5"/>
  <c r="F187" i="5"/>
  <c r="D187" i="5"/>
  <c r="C187" i="5"/>
  <c r="I186" i="5"/>
  <c r="H186" i="5"/>
  <c r="F186" i="5"/>
  <c r="C186" i="5"/>
  <c r="D186" i="5" s="1"/>
  <c r="I185" i="5"/>
  <c r="H185" i="5"/>
  <c r="D185" i="5"/>
  <c r="C185" i="5"/>
  <c r="F185" i="5" s="1"/>
  <c r="I184" i="5"/>
  <c r="H184" i="5"/>
  <c r="E184" i="5"/>
  <c r="F184" i="5" s="1"/>
  <c r="D184" i="5"/>
  <c r="C184" i="5"/>
  <c r="I183" i="5"/>
  <c r="H183" i="5"/>
  <c r="E183" i="5"/>
  <c r="D183" i="5"/>
  <c r="C183" i="5"/>
  <c r="F183" i="5" s="1"/>
  <c r="I182" i="5"/>
  <c r="H182" i="5"/>
  <c r="E182" i="5"/>
  <c r="F182" i="5" s="1"/>
  <c r="D182" i="5"/>
  <c r="C182" i="5"/>
  <c r="I181" i="5"/>
  <c r="H181" i="5"/>
  <c r="F181" i="5"/>
  <c r="E181" i="5"/>
  <c r="I180" i="5"/>
  <c r="H180" i="5"/>
  <c r="F180" i="5"/>
  <c r="I179" i="5"/>
  <c r="H179" i="5"/>
  <c r="F179" i="5"/>
  <c r="C179" i="5"/>
  <c r="I178" i="5"/>
  <c r="H178" i="5"/>
  <c r="F178" i="5"/>
  <c r="C178" i="5"/>
  <c r="I177" i="5"/>
  <c r="H177" i="5"/>
  <c r="E177" i="5"/>
  <c r="F177" i="5" s="1"/>
  <c r="C177" i="5"/>
  <c r="D177" i="5" s="1"/>
  <c r="I176" i="5"/>
  <c r="H176" i="5"/>
  <c r="E176" i="5"/>
  <c r="D176" i="5"/>
  <c r="C176" i="5"/>
  <c r="F176" i="5" s="1"/>
  <c r="I175" i="5"/>
  <c r="H175" i="5"/>
  <c r="E175" i="5"/>
  <c r="F175" i="5" s="1"/>
  <c r="C175" i="5"/>
  <c r="D175" i="5" s="1"/>
  <c r="I174" i="5"/>
  <c r="H174" i="5"/>
  <c r="E174" i="5"/>
  <c r="D174" i="5"/>
  <c r="C174" i="5"/>
  <c r="F174" i="5" s="1"/>
  <c r="I173" i="5"/>
  <c r="H173" i="5"/>
  <c r="E173" i="5"/>
  <c r="F173" i="5" s="1"/>
  <c r="C173" i="5"/>
  <c r="D173" i="5" s="1"/>
  <c r="I172" i="5"/>
  <c r="H172" i="5"/>
  <c r="E172" i="5"/>
  <c r="D172" i="5"/>
  <c r="C172" i="5"/>
  <c r="F172" i="5" s="1"/>
  <c r="I171" i="5"/>
  <c r="H171" i="5"/>
  <c r="E171" i="5"/>
  <c r="C171" i="5"/>
  <c r="F171" i="5" s="1"/>
  <c r="I170" i="5"/>
  <c r="H170" i="5"/>
  <c r="E170" i="5"/>
  <c r="D170" i="5"/>
  <c r="C170" i="5"/>
  <c r="F170" i="5" s="1"/>
  <c r="I169" i="5"/>
  <c r="H169" i="5"/>
  <c r="E169" i="5"/>
  <c r="C169" i="5"/>
  <c r="F169" i="5" s="1"/>
  <c r="I168" i="5"/>
  <c r="H168" i="5"/>
  <c r="E168" i="5"/>
  <c r="D168" i="5"/>
  <c r="C168" i="5"/>
  <c r="F168" i="5" s="1"/>
  <c r="I167" i="5"/>
  <c r="H167" i="5"/>
  <c r="E167" i="5"/>
  <c r="C167" i="5"/>
  <c r="F167" i="5" s="1"/>
  <c r="I166" i="5"/>
  <c r="H166" i="5"/>
  <c r="C166" i="5"/>
  <c r="F166" i="5" s="1"/>
  <c r="D165" i="5"/>
  <c r="C165" i="5"/>
  <c r="F165" i="5" s="1"/>
  <c r="F164" i="5"/>
  <c r="D164" i="5"/>
  <c r="C164" i="5"/>
  <c r="F163" i="5"/>
  <c r="D163" i="5"/>
  <c r="C163" i="5"/>
  <c r="I162" i="5"/>
  <c r="H162" i="5"/>
  <c r="E162" i="5"/>
  <c r="C162" i="5"/>
  <c r="F162" i="5" s="1"/>
  <c r="F161" i="5"/>
  <c r="E161" i="5"/>
  <c r="D161" i="5"/>
  <c r="C161" i="5"/>
  <c r="I160" i="5"/>
  <c r="H160" i="5"/>
  <c r="E160" i="5"/>
  <c r="C160" i="5"/>
  <c r="F160" i="5" s="1"/>
  <c r="F159" i="5"/>
  <c r="E159" i="5"/>
  <c r="F158" i="5"/>
  <c r="C158" i="5"/>
  <c r="I157" i="5"/>
  <c r="I164" i="5" s="1"/>
  <c r="C157" i="5"/>
  <c r="F157" i="5" s="1"/>
  <c r="F156" i="5"/>
  <c r="E156" i="5"/>
  <c r="D156" i="5"/>
  <c r="C156" i="5"/>
  <c r="I155" i="5"/>
  <c r="H155" i="5"/>
  <c r="E155" i="5"/>
  <c r="C155" i="5"/>
  <c r="F155" i="5" s="1"/>
  <c r="F154" i="5"/>
  <c r="E154" i="5"/>
  <c r="D154" i="5"/>
  <c r="C154" i="5"/>
  <c r="I153" i="5"/>
  <c r="H153" i="5"/>
  <c r="E153" i="5"/>
  <c r="C153" i="5"/>
  <c r="F153" i="5" s="1"/>
  <c r="F152" i="5"/>
  <c r="E152" i="5"/>
  <c r="D152" i="5"/>
  <c r="C152" i="5"/>
  <c r="I151" i="5"/>
  <c r="H151" i="5"/>
  <c r="E151" i="5"/>
  <c r="C151" i="5"/>
  <c r="F151" i="5" s="1"/>
  <c r="F150" i="5"/>
  <c r="E150" i="5"/>
  <c r="D150" i="5"/>
  <c r="C150" i="5"/>
  <c r="I149" i="5"/>
  <c r="H149" i="5"/>
  <c r="E149" i="5"/>
  <c r="C149" i="5"/>
  <c r="F149" i="5" s="1"/>
  <c r="F148" i="5"/>
  <c r="E148" i="5"/>
  <c r="D148" i="5"/>
  <c r="C148" i="5"/>
  <c r="I147" i="5"/>
  <c r="H147" i="5"/>
  <c r="E147" i="5"/>
  <c r="C147" i="5"/>
  <c r="F147" i="5" s="1"/>
  <c r="I146" i="5"/>
  <c r="I158" i="5" s="1"/>
  <c r="H146" i="5"/>
  <c r="H158" i="5" s="1"/>
  <c r="F146" i="5"/>
  <c r="E146" i="5"/>
  <c r="D146" i="5"/>
  <c r="C146" i="5"/>
  <c r="I145" i="5"/>
  <c r="H145" i="5"/>
  <c r="E145" i="5"/>
  <c r="C145" i="5"/>
  <c r="F145" i="5" s="1"/>
  <c r="I144" i="5"/>
  <c r="H144" i="5"/>
  <c r="F144" i="5"/>
  <c r="E144" i="5"/>
  <c r="D144" i="5"/>
  <c r="C144" i="5"/>
  <c r="I143" i="5"/>
  <c r="H143" i="5"/>
  <c r="E143" i="5"/>
  <c r="C143" i="5"/>
  <c r="F143" i="5" s="1"/>
  <c r="I142" i="5"/>
  <c r="F142" i="5"/>
  <c r="E142" i="5"/>
  <c r="I141" i="5"/>
  <c r="F141" i="5"/>
  <c r="C141" i="5"/>
  <c r="D141" i="5" s="1"/>
  <c r="I140" i="5"/>
  <c r="H140" i="5"/>
  <c r="F140" i="5"/>
  <c r="D140" i="5"/>
  <c r="C140" i="5"/>
  <c r="I139" i="5"/>
  <c r="C139" i="5"/>
  <c r="F139" i="5" s="1"/>
  <c r="I138" i="5"/>
  <c r="H138" i="5"/>
  <c r="C138" i="5"/>
  <c r="F138" i="5" s="1"/>
  <c r="I137" i="5"/>
  <c r="H137" i="5"/>
  <c r="C137" i="5"/>
  <c r="F137" i="5" s="1"/>
  <c r="I136" i="5"/>
  <c r="C136" i="5"/>
  <c r="F136" i="5" s="1"/>
  <c r="I135" i="5"/>
  <c r="H135" i="5"/>
  <c r="E135" i="5"/>
  <c r="D135" i="5"/>
  <c r="C135" i="5"/>
  <c r="F135" i="5" s="1"/>
  <c r="I134" i="5"/>
  <c r="E134" i="5"/>
  <c r="C134" i="5"/>
  <c r="D134" i="5" s="1"/>
  <c r="I133" i="5"/>
  <c r="H133" i="5"/>
  <c r="E133" i="5"/>
  <c r="D133" i="5"/>
  <c r="C133" i="5"/>
  <c r="F133" i="5" s="1"/>
  <c r="E132" i="5"/>
  <c r="C132" i="5"/>
  <c r="D132" i="5" s="1"/>
  <c r="I131" i="5"/>
  <c r="H131" i="5"/>
  <c r="E131" i="5"/>
  <c r="D131" i="5"/>
  <c r="C131" i="5"/>
  <c r="F131" i="5" s="1"/>
  <c r="I130" i="5"/>
  <c r="H130" i="5"/>
  <c r="H136" i="5" s="1"/>
  <c r="E130" i="5"/>
  <c r="C130" i="5"/>
  <c r="D130" i="5" s="1"/>
  <c r="I129" i="5"/>
  <c r="H129" i="5"/>
  <c r="E129" i="5"/>
  <c r="D129" i="5"/>
  <c r="C129" i="5"/>
  <c r="F129" i="5" s="1"/>
  <c r="I128" i="5"/>
  <c r="H128" i="5"/>
  <c r="E128" i="5"/>
  <c r="C128" i="5"/>
  <c r="D128" i="5" s="1"/>
  <c r="I127" i="5"/>
  <c r="H127" i="5"/>
  <c r="E127" i="5"/>
  <c r="D127" i="5"/>
  <c r="C127" i="5"/>
  <c r="F127" i="5" s="1"/>
  <c r="I126" i="5"/>
  <c r="H126" i="5"/>
  <c r="E126" i="5"/>
  <c r="C126" i="5"/>
  <c r="D126" i="5" s="1"/>
  <c r="I125" i="5"/>
  <c r="H125" i="5"/>
  <c r="E125" i="5"/>
  <c r="D125" i="5"/>
  <c r="C125" i="5"/>
  <c r="F125" i="5" s="1"/>
  <c r="F124" i="5"/>
  <c r="D124" i="5"/>
  <c r="C124" i="5"/>
  <c r="I123" i="5"/>
  <c r="F123" i="5"/>
  <c r="C123" i="5"/>
  <c r="D123" i="5" s="1"/>
  <c r="I122" i="5"/>
  <c r="D122" i="5"/>
  <c r="C122" i="5"/>
  <c r="F122" i="5" s="1"/>
  <c r="I121" i="5"/>
  <c r="H121" i="5"/>
  <c r="F121" i="5"/>
  <c r="E121" i="5"/>
  <c r="D121" i="5"/>
  <c r="C121" i="5"/>
  <c r="I120" i="5"/>
  <c r="H120" i="5"/>
  <c r="F120" i="5"/>
  <c r="E120" i="5"/>
  <c r="D120" i="5"/>
  <c r="C120" i="5"/>
  <c r="I119" i="5"/>
  <c r="H119" i="5"/>
  <c r="F119" i="5"/>
  <c r="E119" i="5"/>
  <c r="D119" i="5"/>
  <c r="C119" i="5"/>
  <c r="I118" i="5"/>
  <c r="H118" i="5"/>
  <c r="H122" i="5" s="1"/>
  <c r="H123" i="5" s="1"/>
  <c r="H124" i="5" s="1"/>
  <c r="F118" i="5"/>
  <c r="E118" i="5"/>
  <c r="F117" i="5"/>
  <c r="C117" i="5"/>
  <c r="I116" i="5"/>
  <c r="H116" i="5"/>
  <c r="F116" i="5"/>
  <c r="C116" i="5"/>
  <c r="I115" i="5"/>
  <c r="H115" i="5"/>
  <c r="F115" i="5"/>
  <c r="C115" i="5"/>
  <c r="E114" i="5"/>
  <c r="D114" i="5"/>
  <c r="C114" i="5"/>
  <c r="F114" i="5" s="1"/>
  <c r="I113" i="5"/>
  <c r="E113" i="5"/>
  <c r="F113" i="5" s="1"/>
  <c r="D113" i="5"/>
  <c r="C113" i="5"/>
  <c r="E112" i="5"/>
  <c r="D112" i="5"/>
  <c r="C112" i="5"/>
  <c r="F112" i="5" s="1"/>
  <c r="I111" i="5"/>
  <c r="E111" i="5"/>
  <c r="F111" i="5" s="1"/>
  <c r="D111" i="5"/>
  <c r="C111" i="5"/>
  <c r="E110" i="5"/>
  <c r="D110" i="5"/>
  <c r="C110" i="5"/>
  <c r="F110" i="5" s="1"/>
  <c r="I109" i="5"/>
  <c r="E109" i="5"/>
  <c r="F109" i="5" s="1"/>
  <c r="D109" i="5"/>
  <c r="C109" i="5"/>
  <c r="E108" i="5"/>
  <c r="D108" i="5"/>
  <c r="C108" i="5"/>
  <c r="F108" i="5" s="1"/>
  <c r="I107" i="5"/>
  <c r="E107" i="5"/>
  <c r="F107" i="5" s="1"/>
  <c r="D107" i="5"/>
  <c r="C107" i="5"/>
  <c r="E106" i="5"/>
  <c r="D106" i="5"/>
  <c r="C106" i="5"/>
  <c r="F106" i="5" s="1"/>
  <c r="I105" i="5"/>
  <c r="E105" i="5"/>
  <c r="F105" i="5" s="1"/>
  <c r="D105" i="5"/>
  <c r="C105" i="5"/>
  <c r="I104" i="5"/>
  <c r="I132" i="5" s="1"/>
  <c r="H104" i="5"/>
  <c r="H113" i="5" s="1"/>
  <c r="E104" i="5"/>
  <c r="D104" i="5"/>
  <c r="C104" i="5"/>
  <c r="F104" i="5" s="1"/>
  <c r="I103" i="5"/>
  <c r="F103" i="5"/>
  <c r="D103" i="5"/>
  <c r="C103" i="5"/>
  <c r="F102" i="5"/>
  <c r="C102" i="5"/>
  <c r="D102" i="5" s="1"/>
  <c r="F101" i="5"/>
  <c r="C101" i="5"/>
  <c r="D101" i="5" s="1"/>
  <c r="I100" i="5"/>
  <c r="H100" i="5"/>
  <c r="E100" i="5"/>
  <c r="D100" i="5"/>
  <c r="C100" i="5"/>
  <c r="F100" i="5" s="1"/>
  <c r="I99" i="5"/>
  <c r="H99" i="5"/>
  <c r="E99" i="5"/>
  <c r="F99" i="5" s="1"/>
  <c r="C99" i="5"/>
  <c r="D99" i="5" s="1"/>
  <c r="I98" i="5"/>
  <c r="H98" i="5"/>
  <c r="E98" i="5"/>
  <c r="D98" i="5"/>
  <c r="C98" i="5"/>
  <c r="F98" i="5" s="1"/>
  <c r="H97" i="5"/>
  <c r="H101" i="5" s="1"/>
  <c r="H102" i="5" s="1"/>
  <c r="H103" i="5" s="1"/>
  <c r="E97" i="5"/>
  <c r="F97" i="5" s="1"/>
  <c r="F96" i="5"/>
  <c r="C96" i="5"/>
  <c r="F95" i="5"/>
  <c r="C95" i="5"/>
  <c r="H94" i="5"/>
  <c r="C94" i="5"/>
  <c r="F94" i="5" s="1"/>
  <c r="F93" i="5"/>
  <c r="E93" i="5"/>
  <c r="C93" i="5"/>
  <c r="D93" i="5" s="1"/>
  <c r="I92" i="5"/>
  <c r="E92" i="5"/>
  <c r="C92" i="5"/>
  <c r="F92" i="5" s="1"/>
  <c r="F91" i="5"/>
  <c r="E91" i="5"/>
  <c r="C91" i="5"/>
  <c r="D91" i="5" s="1"/>
  <c r="I90" i="5"/>
  <c r="E90" i="5"/>
  <c r="C90" i="5"/>
  <c r="F90" i="5" s="1"/>
  <c r="F89" i="5"/>
  <c r="E89" i="5"/>
  <c r="C89" i="5"/>
  <c r="D89" i="5" s="1"/>
  <c r="I88" i="5"/>
  <c r="E88" i="5"/>
  <c r="C88" i="5"/>
  <c r="F88" i="5" s="1"/>
  <c r="F87" i="5"/>
  <c r="E87" i="5"/>
  <c r="C87" i="5"/>
  <c r="D87" i="5" s="1"/>
  <c r="I86" i="5"/>
  <c r="E86" i="5"/>
  <c r="C86" i="5"/>
  <c r="F86" i="5" s="1"/>
  <c r="F85" i="5"/>
  <c r="E85" i="5"/>
  <c r="C85" i="5"/>
  <c r="D85" i="5" s="1"/>
  <c r="I84" i="5"/>
  <c r="E84" i="5"/>
  <c r="C84" i="5"/>
  <c r="F84" i="5" s="1"/>
  <c r="I83" i="5"/>
  <c r="I97" i="5" s="1"/>
  <c r="I101" i="5" s="1"/>
  <c r="I102" i="5" s="1"/>
  <c r="H83" i="5"/>
  <c r="H92" i="5" s="1"/>
  <c r="F83" i="5"/>
  <c r="E83" i="5"/>
  <c r="C83" i="5"/>
  <c r="D83" i="5" s="1"/>
  <c r="I82" i="5"/>
  <c r="H82" i="5"/>
  <c r="E82" i="5"/>
  <c r="C82" i="5"/>
  <c r="F82" i="5" s="1"/>
  <c r="I81" i="5"/>
  <c r="H81" i="5"/>
  <c r="F81" i="5"/>
  <c r="E81" i="5"/>
  <c r="C81" i="5"/>
  <c r="D81" i="5" s="1"/>
  <c r="I80" i="5"/>
  <c r="H80" i="5"/>
  <c r="E80" i="5"/>
  <c r="C80" i="5"/>
  <c r="F80" i="5" s="1"/>
  <c r="H79" i="5"/>
  <c r="F79" i="5"/>
  <c r="E79" i="5"/>
  <c r="F78" i="5"/>
  <c r="D78" i="5"/>
  <c r="C78" i="5"/>
  <c r="I77" i="5"/>
  <c r="F77" i="5"/>
  <c r="C77" i="5"/>
  <c r="D77" i="5" s="1"/>
  <c r="D76" i="5"/>
  <c r="C76" i="5"/>
  <c r="F76" i="5" s="1"/>
  <c r="F75" i="5"/>
  <c r="C75" i="5"/>
  <c r="I74" i="5"/>
  <c r="C74" i="5"/>
  <c r="F74" i="5" s="1"/>
  <c r="I73" i="5"/>
  <c r="F73" i="5"/>
  <c r="C73" i="5"/>
  <c r="F72" i="5"/>
  <c r="E72" i="5"/>
  <c r="D72" i="5"/>
  <c r="C72" i="5"/>
  <c r="I71" i="5"/>
  <c r="H71" i="5"/>
  <c r="F71" i="5"/>
  <c r="E71" i="5"/>
  <c r="D71" i="5"/>
  <c r="C71" i="5"/>
  <c r="F70" i="5"/>
  <c r="E70" i="5"/>
  <c r="D70" i="5"/>
  <c r="C70" i="5"/>
  <c r="I69" i="5"/>
  <c r="H69" i="5"/>
  <c r="F69" i="5"/>
  <c r="E69" i="5"/>
  <c r="D69" i="5"/>
  <c r="C69" i="5"/>
  <c r="F68" i="5"/>
  <c r="E68" i="5"/>
  <c r="D68" i="5"/>
  <c r="C68" i="5"/>
  <c r="I67" i="5"/>
  <c r="H67" i="5"/>
  <c r="F67" i="5"/>
  <c r="E67" i="5"/>
  <c r="D67" i="5"/>
  <c r="C67" i="5"/>
  <c r="F66" i="5"/>
  <c r="E66" i="5"/>
  <c r="D66" i="5"/>
  <c r="C66" i="5"/>
  <c r="I65" i="5"/>
  <c r="H65" i="5"/>
  <c r="F65" i="5"/>
  <c r="E65" i="5"/>
  <c r="D65" i="5"/>
  <c r="C65" i="5"/>
  <c r="F64" i="5"/>
  <c r="E64" i="5"/>
  <c r="D64" i="5"/>
  <c r="C64" i="5"/>
  <c r="I63" i="5"/>
  <c r="H63" i="5"/>
  <c r="F63" i="5"/>
  <c r="E63" i="5"/>
  <c r="D63" i="5"/>
  <c r="C63" i="5"/>
  <c r="I62" i="5"/>
  <c r="I75" i="5" s="1"/>
  <c r="I76" i="5" s="1"/>
  <c r="H62" i="5"/>
  <c r="H75" i="5" s="1"/>
  <c r="H76" i="5" s="1"/>
  <c r="H77" i="5" s="1"/>
  <c r="H78" i="5" s="1"/>
  <c r="F62" i="5"/>
  <c r="E62" i="5"/>
  <c r="D62" i="5"/>
  <c r="C62" i="5"/>
  <c r="I61" i="5"/>
  <c r="H61" i="5"/>
  <c r="F61" i="5"/>
  <c r="C61" i="5"/>
  <c r="C60" i="5"/>
  <c r="F60" i="5" s="1"/>
  <c r="C59" i="5"/>
  <c r="F59" i="5" s="1"/>
  <c r="F58" i="5"/>
  <c r="D58" i="5"/>
  <c r="C58" i="5"/>
  <c r="I57" i="5"/>
  <c r="H57" i="5"/>
  <c r="E57" i="5"/>
  <c r="C57" i="5"/>
  <c r="F57" i="5" s="1"/>
  <c r="I56" i="5"/>
  <c r="H56" i="5"/>
  <c r="E56" i="5"/>
  <c r="D56" i="5"/>
  <c r="C56" i="5"/>
  <c r="F56" i="5" s="1"/>
  <c r="I55" i="5"/>
  <c r="H55" i="5"/>
  <c r="E55" i="5"/>
  <c r="C55" i="5"/>
  <c r="F55" i="5" s="1"/>
  <c r="I54" i="5"/>
  <c r="I58" i="5" s="1"/>
  <c r="E54" i="5"/>
  <c r="F54" i="5" s="1"/>
  <c r="I53" i="5"/>
  <c r="C53" i="5"/>
  <c r="F53" i="5" s="1"/>
  <c r="I52" i="5"/>
  <c r="I59" i="5" s="1"/>
  <c r="H52" i="5"/>
  <c r="C52" i="5"/>
  <c r="F52" i="5" s="1"/>
  <c r="I51" i="5"/>
  <c r="E51" i="5"/>
  <c r="D51" i="5"/>
  <c r="C51" i="5"/>
  <c r="F51" i="5" s="1"/>
  <c r="I50" i="5"/>
  <c r="H50" i="5"/>
  <c r="E50" i="5"/>
  <c r="C50" i="5"/>
  <c r="F50" i="5" s="1"/>
  <c r="I49" i="5"/>
  <c r="I60" i="5" s="1"/>
  <c r="E49" i="5"/>
  <c r="D49" i="5"/>
  <c r="C49" i="5"/>
  <c r="F49" i="5" s="1"/>
  <c r="I48" i="5"/>
  <c r="H48" i="5"/>
  <c r="E48" i="5"/>
  <c r="C48" i="5"/>
  <c r="F48" i="5" s="1"/>
  <c r="I47" i="5"/>
  <c r="E47" i="5"/>
  <c r="D47" i="5"/>
  <c r="C47" i="5"/>
  <c r="F47" i="5" s="1"/>
  <c r="I46" i="5"/>
  <c r="H46" i="5"/>
  <c r="E46" i="5"/>
  <c r="C46" i="5"/>
  <c r="F46" i="5" s="1"/>
  <c r="I45" i="5"/>
  <c r="E45" i="5"/>
  <c r="D45" i="5"/>
  <c r="C45" i="5"/>
  <c r="F45" i="5" s="1"/>
  <c r="I44" i="5"/>
  <c r="H44" i="5"/>
  <c r="E44" i="5"/>
  <c r="C44" i="5"/>
  <c r="F44" i="5" s="1"/>
  <c r="I43" i="5"/>
  <c r="E43" i="5"/>
  <c r="D43" i="5"/>
  <c r="C43" i="5"/>
  <c r="F43" i="5" s="1"/>
  <c r="I42" i="5"/>
  <c r="H42" i="5"/>
  <c r="E42" i="5"/>
  <c r="C42" i="5"/>
  <c r="F42" i="5" s="1"/>
  <c r="I41" i="5"/>
  <c r="H41" i="5"/>
  <c r="H53" i="5" s="1"/>
  <c r="E41" i="5"/>
  <c r="D41" i="5"/>
  <c r="C41" i="5"/>
  <c r="F41" i="5" s="1"/>
  <c r="H40" i="5"/>
  <c r="F40" i="5"/>
  <c r="D40" i="5"/>
  <c r="C40" i="5"/>
  <c r="H39" i="5"/>
  <c r="F39" i="5"/>
  <c r="C39" i="5"/>
  <c r="D39" i="5" s="1"/>
  <c r="H38" i="5"/>
  <c r="D38" i="5"/>
  <c r="C38" i="5"/>
  <c r="F38" i="5" s="1"/>
  <c r="I37" i="5"/>
  <c r="H37" i="5"/>
  <c r="E37" i="5"/>
  <c r="F37" i="5" s="1"/>
  <c r="D37" i="5"/>
  <c r="C37" i="5"/>
  <c r="I36" i="5"/>
  <c r="H36" i="5"/>
  <c r="E36" i="5"/>
  <c r="D36" i="5"/>
  <c r="C36" i="5"/>
  <c r="F36" i="5" s="1"/>
  <c r="I35" i="5"/>
  <c r="H35" i="5"/>
  <c r="E35" i="5"/>
  <c r="F35" i="5" s="1"/>
  <c r="D35" i="5"/>
  <c r="C35" i="5"/>
  <c r="I34" i="5"/>
  <c r="I38" i="5" s="1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E30" i="5"/>
  <c r="C30" i="5"/>
  <c r="F30" i="5" s="1"/>
  <c r="I29" i="5"/>
  <c r="I40" i="5" s="1"/>
  <c r="H29" i="5"/>
  <c r="F29" i="5"/>
  <c r="E29" i="5"/>
  <c r="D29" i="5"/>
  <c r="C29" i="5"/>
  <c r="I28" i="5"/>
  <c r="H28" i="5"/>
  <c r="E28" i="5"/>
  <c r="C28" i="5"/>
  <c r="F28" i="5" s="1"/>
  <c r="I27" i="5"/>
  <c r="H27" i="5"/>
  <c r="F27" i="5"/>
  <c r="E27" i="5"/>
  <c r="D27" i="5"/>
  <c r="C27" i="5"/>
  <c r="I26" i="5"/>
  <c r="H26" i="5"/>
  <c r="E26" i="5"/>
  <c r="C26" i="5"/>
  <c r="F26" i="5" s="1"/>
  <c r="I25" i="5"/>
  <c r="H25" i="5"/>
  <c r="F25" i="5"/>
  <c r="E25" i="5"/>
  <c r="D25" i="5"/>
  <c r="C25" i="5"/>
  <c r="I24" i="5"/>
  <c r="H24" i="5"/>
  <c r="E24" i="5"/>
  <c r="C24" i="5"/>
  <c r="F24" i="5" s="1"/>
  <c r="I23" i="5"/>
  <c r="H23" i="5"/>
  <c r="F23" i="5"/>
  <c r="E23" i="5"/>
  <c r="D23" i="5"/>
  <c r="C23" i="5"/>
  <c r="I22" i="5"/>
  <c r="H22" i="5"/>
  <c r="E22" i="5"/>
  <c r="C22" i="5"/>
  <c r="F22" i="5" s="1"/>
  <c r="I21" i="5"/>
  <c r="H21" i="5"/>
  <c r="F21" i="5"/>
  <c r="E21" i="5"/>
  <c r="D21" i="5"/>
  <c r="C21" i="5"/>
  <c r="I20" i="5"/>
  <c r="H20" i="5"/>
  <c r="E20" i="5"/>
  <c r="C20" i="5"/>
  <c r="F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C27" i="4" s="1"/>
  <c r="D27" i="4"/>
  <c r="C27" i="4"/>
  <c r="E5" i="4"/>
  <c r="F4" i="4"/>
  <c r="E4" i="4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5" i="3"/>
  <c r="A15" i="3"/>
  <c r="B14" i="3"/>
  <c r="A14" i="3"/>
  <c r="B13" i="3"/>
  <c r="A13" i="3"/>
  <c r="B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C16" i="2" s="1"/>
  <c r="D16" i="2"/>
  <c r="C16" i="2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D48" i="1"/>
  <c r="C48" i="1"/>
  <c r="F41" i="1"/>
  <c r="F48" i="1" s="1"/>
  <c r="E41" i="1"/>
  <c r="E48" i="1" s="1"/>
  <c r="AC48" i="3" l="1"/>
  <c r="AC48" i="1"/>
  <c r="H106" i="5"/>
  <c r="H108" i="5"/>
  <c r="H110" i="5"/>
  <c r="H112" i="5"/>
  <c r="H114" i="5"/>
  <c r="H117" i="5"/>
  <c r="F126" i="5"/>
  <c r="F128" i="5"/>
  <c r="F130" i="5"/>
  <c r="F132" i="5"/>
  <c r="F134" i="5"/>
  <c r="H139" i="5"/>
  <c r="F203" i="5"/>
  <c r="F205" i="5"/>
  <c r="F273" i="5"/>
  <c r="F275" i="5"/>
  <c r="F277" i="5"/>
  <c r="F279" i="5"/>
  <c r="F281" i="5"/>
  <c r="F330" i="5"/>
  <c r="H332" i="5"/>
  <c r="H95" i="5"/>
  <c r="I106" i="5"/>
  <c r="I108" i="5"/>
  <c r="I110" i="5"/>
  <c r="I112" i="5"/>
  <c r="I114" i="5"/>
  <c r="I117" i="5"/>
  <c r="H132" i="5"/>
  <c r="H134" i="5"/>
  <c r="H203" i="5"/>
  <c r="H205" i="5"/>
  <c r="D313" i="5"/>
  <c r="H325" i="5"/>
  <c r="H328" i="5"/>
  <c r="H330" i="5"/>
  <c r="H73" i="5"/>
  <c r="I95" i="5"/>
  <c r="I124" i="5"/>
  <c r="H142" i="5"/>
  <c r="H148" i="5"/>
  <c r="H150" i="5"/>
  <c r="H152" i="5"/>
  <c r="H154" i="5"/>
  <c r="H156" i="5"/>
  <c r="H159" i="5"/>
  <c r="H163" i="5" s="1"/>
  <c r="H164" i="5" s="1"/>
  <c r="H165" i="5" s="1"/>
  <c r="H161" i="5"/>
  <c r="H295" i="5"/>
  <c r="H297" i="5"/>
  <c r="H299" i="5"/>
  <c r="H301" i="5"/>
  <c r="H303" i="5"/>
  <c r="H306" i="5"/>
  <c r="I325" i="5"/>
  <c r="H43" i="5"/>
  <c r="H45" i="5"/>
  <c r="H47" i="5"/>
  <c r="H49" i="5"/>
  <c r="H51" i="5"/>
  <c r="H54" i="5"/>
  <c r="H58" i="5" s="1"/>
  <c r="H59" i="5" s="1"/>
  <c r="H60" i="5" s="1"/>
  <c r="I148" i="5"/>
  <c r="I150" i="5"/>
  <c r="I152" i="5"/>
  <c r="I154" i="5"/>
  <c r="I165" i="5" s="1"/>
  <c r="I156" i="5"/>
  <c r="I159" i="5"/>
  <c r="I163" i="5" s="1"/>
  <c r="I161" i="5"/>
  <c r="H190" i="5"/>
  <c r="H192" i="5"/>
  <c r="H194" i="5"/>
  <c r="H196" i="5"/>
  <c r="H198" i="5"/>
  <c r="H201" i="5"/>
  <c r="H315" i="5"/>
  <c r="H317" i="5"/>
  <c r="H319" i="5"/>
  <c r="H321" i="5"/>
  <c r="H323" i="5"/>
  <c r="D331" i="5"/>
  <c r="D20" i="5"/>
  <c r="D22" i="5"/>
  <c r="D24" i="5"/>
  <c r="D26" i="5"/>
  <c r="D28" i="5"/>
  <c r="D30" i="5"/>
  <c r="D59" i="5"/>
  <c r="H85" i="5"/>
  <c r="H87" i="5"/>
  <c r="H89" i="5"/>
  <c r="H91" i="5"/>
  <c r="H93" i="5"/>
  <c r="H96" i="5"/>
  <c r="D143" i="5"/>
  <c r="D145" i="5"/>
  <c r="D147" i="5"/>
  <c r="D149" i="5"/>
  <c r="D151" i="5"/>
  <c r="D153" i="5"/>
  <c r="D155" i="5"/>
  <c r="D160" i="5"/>
  <c r="D162" i="5"/>
  <c r="D224" i="5"/>
  <c r="D226" i="5"/>
  <c r="D294" i="5"/>
  <c r="D296" i="5"/>
  <c r="D298" i="5"/>
  <c r="D300" i="5"/>
  <c r="D302" i="5"/>
  <c r="H326" i="5"/>
  <c r="H333" i="5"/>
  <c r="D42" i="5"/>
  <c r="D44" i="5"/>
  <c r="D46" i="5"/>
  <c r="D48" i="5"/>
  <c r="D50" i="5"/>
  <c r="D55" i="5"/>
  <c r="D57" i="5"/>
  <c r="H74" i="5"/>
  <c r="I85" i="5"/>
  <c r="I87" i="5"/>
  <c r="I89" i="5"/>
  <c r="I91" i="5"/>
  <c r="I93" i="5"/>
  <c r="I96" i="5"/>
  <c r="H105" i="5"/>
  <c r="H107" i="5"/>
  <c r="H109" i="5"/>
  <c r="H111" i="5"/>
  <c r="H157" i="5"/>
  <c r="D167" i="5"/>
  <c r="D169" i="5"/>
  <c r="D171" i="5"/>
  <c r="H304" i="5"/>
  <c r="H307" i="5"/>
  <c r="H309" i="5"/>
  <c r="I326" i="5"/>
  <c r="H329" i="5"/>
  <c r="H331" i="5"/>
  <c r="D80" i="5"/>
  <c r="D82" i="5"/>
  <c r="D84" i="5"/>
  <c r="D86" i="5"/>
  <c r="D88" i="5"/>
  <c r="D90" i="5"/>
  <c r="D92" i="5"/>
  <c r="D231" i="5"/>
  <c r="D233" i="5"/>
  <c r="D235" i="5"/>
  <c r="D237" i="5"/>
  <c r="D239" i="5"/>
  <c r="D288" i="5"/>
  <c r="H316" i="5"/>
  <c r="H318" i="5"/>
  <c r="H320" i="5"/>
  <c r="H322" i="5"/>
  <c r="H324" i="5"/>
  <c r="H327" i="5"/>
  <c r="D60" i="5"/>
  <c r="H64" i="5"/>
  <c r="H66" i="5"/>
  <c r="H68" i="5"/>
  <c r="H70" i="5"/>
  <c r="H72" i="5"/>
  <c r="I94" i="5"/>
  <c r="D139" i="5"/>
  <c r="H141" i="5"/>
  <c r="H305" i="5"/>
  <c r="I316" i="5"/>
  <c r="I318" i="5"/>
  <c r="I320" i="5"/>
  <c r="I322" i="5"/>
  <c r="I332" i="5" s="1"/>
  <c r="I324" i="5"/>
  <c r="D332" i="5"/>
  <c r="I64" i="5"/>
  <c r="I66" i="5"/>
  <c r="I68" i="5"/>
  <c r="I70" i="5"/>
  <c r="I78" i="5" s="1"/>
  <c r="I79" i="5" s="1"/>
  <c r="I72" i="5"/>
  <c r="H84" i="5"/>
  <c r="H86" i="5"/>
  <c r="H88" i="5"/>
  <c r="H90" i="5"/>
  <c r="I334" i="5" l="1"/>
  <c r="I333" i="5"/>
</calcChain>
</file>

<file path=xl/sharedStrings.xml><?xml version="1.0" encoding="utf-8"?>
<sst xmlns="http://schemas.openxmlformats.org/spreadsheetml/2006/main" count="794" uniqueCount="239">
  <si>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</si>
  <si>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</si>
  <si>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</si>
  <si>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</si>
  <si>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</si>
  <si>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</si>
  <si>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</si>
  <si>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</si>
  <si>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</si>
  <si>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</si>
  <si>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</si>
  <si>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</si>
  <si>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</si>
  <si>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</si>
  <si>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</si>
  <si>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</si>
  <si>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</si>
  <si>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</si>
  <si>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</si>
  <si>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</si>
  <si>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</si>
  <si>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</si>
  <si>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</si>
  <si>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</si>
  <si>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</si>
  <si>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</si>
  <si>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</si>
  <si>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</si>
  <si>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</si>
  <si>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</si>
  <si>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</si>
  <si>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</si>
  <si>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</si>
  <si>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</si>
  <si>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</si>
  <si>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</si>
  <si>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</si>
  <si>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</si>
  <si>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</si>
  <si>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</si>
  <si>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</si>
  <si>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</si>
  <si>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Emilce Capdevila</t>
  </si>
  <si>
    <t>Maria lujan Costanzo</t>
  </si>
  <si>
    <t>ver jugo</t>
  </si>
  <si>
    <t>Romina Cianfagna</t>
  </si>
  <si>
    <t>ver diet</t>
  </si>
  <si>
    <t>1 sopa</t>
  </si>
  <si>
    <t>2 zanahoria</t>
  </si>
  <si>
    <t>PAULA GAVILAN</t>
  </si>
  <si>
    <t>Rosana Giacovelli</t>
  </si>
  <si>
    <t>ver jugos</t>
  </si>
  <si>
    <t>1 mix acelga</t>
  </si>
  <si>
    <t>Bárbara Susana Rinaldi</t>
  </si>
  <si>
    <t>melody josch</t>
  </si>
  <si>
    <t>Natalia Aristizabal</t>
  </si>
  <si>
    <t>San Justo</t>
  </si>
  <si>
    <t>G. Catán</t>
  </si>
  <si>
    <t>Shirley Balcazar</t>
  </si>
  <si>
    <t>1 pulpa</t>
  </si>
  <si>
    <t>Yanina Olivera</t>
  </si>
  <si>
    <t>Rocio</t>
  </si>
  <si>
    <t>BOLSAS X 500GR</t>
  </si>
  <si>
    <t>GRATIS</t>
  </si>
  <si>
    <t xml:space="preserve">          0,5 zanahoria</t>
  </si>
  <si>
    <t>0,5 mix taco</t>
  </si>
  <si>
    <t>piers morón</t>
  </si>
  <si>
    <t>dulces</t>
  </si>
  <si>
    <t>PIER'S ITUZAINGÓ</t>
  </si>
  <si>
    <t>luz palmisciano</t>
  </si>
  <si>
    <t>3 mix t Broco</t>
  </si>
  <si>
    <t>brioche doré recoleta</t>
  </si>
  <si>
    <t>bolsas x 1 kg</t>
  </si>
  <si>
    <t>Vanes Vilas</t>
  </si>
  <si>
    <t>ver mail</t>
  </si>
  <si>
    <t>jugos</t>
  </si>
  <si>
    <t>reclamo jugos</t>
  </si>
  <si>
    <t xml:space="preserve">wes café </t>
  </si>
  <si>
    <t>bolsas x 2,5</t>
  </si>
  <si>
    <t>juliana herrera</t>
  </si>
  <si>
    <t>francisco mendez elizalde</t>
  </si>
  <si>
    <t>Tostado Aeroparque</t>
  </si>
  <si>
    <t>5 pulp</t>
  </si>
  <si>
    <t>49899/900</t>
  </si>
  <si>
    <t>GRACIELA MORAN</t>
  </si>
  <si>
    <t>1 mix t Acel</t>
  </si>
  <si>
    <t>CARDA MORON</t>
  </si>
  <si>
    <t>HERME PLAST</t>
  </si>
  <si>
    <t>RETIRAR SELLADORA</t>
  </si>
  <si>
    <t>HECHO</t>
  </si>
  <si>
    <t>GOUT</t>
  </si>
  <si>
    <t>ANABELLA PIÑEYRO</t>
  </si>
  <si>
    <t>Green Rivadavia</t>
  </si>
  <si>
    <t>3KG ESPARRAGO</t>
  </si>
  <si>
    <t>trozos</t>
  </si>
  <si>
    <t>TEA SINCLAIR</t>
  </si>
  <si>
    <t>Tea Devoto</t>
  </si>
  <si>
    <t>Muntama(Ciudad de la paz y Juramento</t>
  </si>
  <si>
    <t>5 troz</t>
  </si>
  <si>
    <t>49904/05</t>
  </si>
  <si>
    <t>Tostado Ituzaingo</t>
  </si>
  <si>
    <t>7,5 troz</t>
  </si>
  <si>
    <t xml:space="preserve">Tostado Ramos </t>
  </si>
  <si>
    <t>GARDENIAS</t>
  </si>
  <si>
    <t>Nasif</t>
  </si>
  <si>
    <t>Mooi palermo</t>
  </si>
  <si>
    <t>Susana Redondo</t>
  </si>
  <si>
    <t>La intendencia</t>
  </si>
  <si>
    <t>Milagros Figueroa</t>
  </si>
  <si>
    <t>3,0</t>
  </si>
  <si>
    <t>2,0</t>
  </si>
  <si>
    <t>TROZOS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</si>
  <si>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</si>
  <si>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</si>
  <si>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</si>
  <si>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</si>
  <si>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</si>
  <si>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</si>
  <si>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</si>
  <si>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</si>
  <si>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</si>
  <si>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</si>
  <si>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</si>
  <si>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</si>
  <si>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</si>
  <si>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</si>
  <si>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</si>
  <si>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</si>
  <si>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</si>
  <si>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</si>
  <si>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</si>
  <si>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</si>
  <si>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</si>
  <si>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</si>
  <si>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</si>
  <si>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9 bot surtidas NMQ</t>
  </si>
  <si>
    <t>1x5</t>
  </si>
  <si>
    <t>nora caneghari</t>
  </si>
  <si>
    <t>1 bot NMQ(manz / zan / ana / jeng)</t>
  </si>
  <si>
    <t>2*5</t>
  </si>
  <si>
    <t>,,,,,,,,,,,,,,,,,,,,,,,,,,,,,,,,,,,,,,,,,,,,,,,,,,,,,,,,,,,,,,,,,,,,,,,,,,,,,,,,,,,,,,,,,,,,,,,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</si>
  <si>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</si>
  <si>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</si>
  <si>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</si>
  <si>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</si>
  <si>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</si>
  <si>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</si>
  <si>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</si>
  <si>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</si>
  <si>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</si>
  <si>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</si>
  <si>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</si>
  <si>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</si>
  <si>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</si>
  <si>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</si>
  <si>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</si>
  <si>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</si>
  <si>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</si>
  <si>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</si>
  <si>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</si>
  <si>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</si>
  <si>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</si>
  <si>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</si>
  <si>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</si>
  <si>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</si>
  <si>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</si>
  <si>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1 manteca de maní x 400gr</t>
  </si>
  <si>
    <t>1 mostaza dijón x 360gr</t>
  </si>
  <si>
    <t>1 rawmesan</t>
  </si>
  <si>
    <t>1 framchup</t>
  </si>
  <si>
    <t>1 manteca de maní  400gr</t>
  </si>
  <si>
    <t>cuerdas</t>
  </si>
  <si>
    <t>1 mix secos con maní</t>
  </si>
  <si>
    <t>EASY</t>
  </si>
  <si>
    <t>RETIRO DE DEPOSITO</t>
  </si>
  <si>
    <t>geli</t>
  </si>
  <si>
    <t>granel</t>
  </si>
  <si>
    <t>Regojo</t>
  </si>
  <si>
    <t>Free vegetales</t>
  </si>
  <si>
    <t>todo a granel</t>
  </si>
  <si>
    <t>10 kg acelga</t>
  </si>
  <si>
    <t>Sadelar</t>
  </si>
  <si>
    <t>80,0</t>
  </si>
  <si>
    <t>M</t>
  </si>
  <si>
    <t>Karina</t>
  </si>
  <si>
    <t>1 tarta zuchini</t>
  </si>
  <si>
    <t>1 tarta brocoli</t>
  </si>
  <si>
    <t>3 wok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</si>
  <si>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</si>
  <si>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</si>
  <si>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</si>
  <si>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</si>
  <si>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</si>
  <si>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</si>
  <si>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</si>
  <si>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</si>
  <si>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</si>
  <si>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</si>
  <si>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</si>
  <si>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</si>
  <si>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</si>
  <si>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</si>
  <si>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</si>
  <si>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</si>
  <si>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</si>
  <si>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</si>
  <si>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</si>
  <si>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</si>
  <si>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</si>
  <si>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</si>
  <si>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</si>
  <si>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</si>
  <si>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</si>
  <si>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</si>
  <si>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</si>
  <si>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</si>
  <si>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</si>
  <si>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</si>
  <si>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</si>
  <si>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</si>
  <si>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</si>
  <si>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</si>
  <si>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</si>
  <si>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</si>
  <si>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</si>
  <si>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</si>
  <si>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2,5</t>
  </si>
  <si>
    <t>BOLSAS X 1KG</t>
  </si>
  <si>
    <t>carro</t>
  </si>
  <si>
    <t>ZONAS</t>
  </si>
  <si>
    <t>FLETES</t>
  </si>
  <si>
    <t>CARROS N° Gecom</t>
  </si>
  <si>
    <t>HORA</t>
  </si>
  <si>
    <t>Clientes</t>
  </si>
  <si>
    <t>KILOS</t>
  </si>
  <si>
    <t>Andres chica</t>
  </si>
  <si>
    <t>Andres grande</t>
  </si>
  <si>
    <t xml:space="preserve">Jorge </t>
  </si>
  <si>
    <t>va mierc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</si>
</sst>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theme="1"/>
      <name val="Times New Roman"/>
      <family val="1"/>
    </font>
    <font>
      <b/>
      <sz val="14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b/>
      <sz val="13"/>
      <color theme="1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7"/>
      <color theme="1"/>
      <name val="Arial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2" fontId="11" fillId="0" borderId="37" xfId="0" applyNumberFormat="1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164" fontId="5" fillId="5" borderId="3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164" fontId="10" fillId="0" borderId="40" xfId="0" applyNumberFormat="1" applyFont="1" applyBorder="1" applyAlignment="1">
      <alignment horizontal="center"/>
    </xf>
    <xf numFmtId="2" fontId="14" fillId="0" borderId="37" xfId="0" applyNumberFormat="1" applyFont="1" applyBorder="1" applyAlignment="1">
      <alignment vertical="center"/>
    </xf>
    <xf numFmtId="0" fontId="15" fillId="0" borderId="0" xfId="0" applyFont="1" applyAlignment="1"/>
    <xf numFmtId="0" fontId="11" fillId="0" borderId="37" xfId="0" applyFont="1" applyBorder="1" applyAlignment="1">
      <alignment vertical="center"/>
    </xf>
    <xf numFmtId="164" fontId="15" fillId="2" borderId="37" xfId="0" applyNumberFormat="1" applyFont="1" applyFill="1" applyBorder="1" applyAlignment="1">
      <alignment horizontal="center"/>
    </xf>
    <xf numFmtId="2" fontId="10" fillId="2" borderId="37" xfId="0" applyNumberFormat="1" applyFont="1" applyFill="1" applyBorder="1" applyAlignment="1">
      <alignment horizontal="center"/>
    </xf>
    <xf numFmtId="164" fontId="13" fillId="4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0" fontId="16" fillId="0" borderId="0" xfId="0" applyFont="1" applyAlignment="1"/>
    <xf numFmtId="164" fontId="10" fillId="0" borderId="37" xfId="0" applyNumberFormat="1" applyFont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16" fillId="6" borderId="0" xfId="0" applyFont="1" applyFill="1" applyAlignment="1"/>
    <xf numFmtId="164" fontId="10" fillId="6" borderId="37" xfId="0" applyNumberFormat="1" applyFont="1" applyFill="1" applyBorder="1" applyAlignment="1">
      <alignment horizontal="center"/>
    </xf>
    <xf numFmtId="0" fontId="9" fillId="4" borderId="0" xfId="0" applyFont="1" applyFill="1" applyAlignment="1"/>
    <xf numFmtId="164" fontId="10" fillId="4" borderId="37" xfId="0" applyNumberFormat="1" applyFont="1" applyFill="1" applyBorder="1" applyAlignment="1">
      <alignment horizontal="center"/>
    </xf>
    <xf numFmtId="0" fontId="11" fillId="6" borderId="37" xfId="0" applyFont="1" applyFill="1" applyBorder="1" applyAlignment="1">
      <alignment vertical="center"/>
    </xf>
    <xf numFmtId="164" fontId="5" fillId="6" borderId="37" xfId="0" applyNumberFormat="1" applyFont="1" applyFill="1" applyBorder="1" applyAlignment="1"/>
    <xf numFmtId="166" fontId="10" fillId="6" borderId="37" xfId="0" applyNumberFormat="1" applyFont="1" applyFill="1" applyBorder="1" applyAlignment="1">
      <alignment horizontal="center"/>
    </xf>
    <xf numFmtId="164" fontId="9" fillId="6" borderId="37" xfId="0" applyNumberFormat="1" applyFont="1" applyFill="1" applyBorder="1" applyAlignment="1">
      <alignment horizontal="center"/>
    </xf>
    <xf numFmtId="164" fontId="12" fillId="6" borderId="37" xfId="0" applyNumberFormat="1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7" fillId="0" borderId="0" xfId="0" applyFont="1" applyAlignment="1"/>
    <xf numFmtId="164" fontId="10" fillId="7" borderId="37" xfId="0" applyNumberFormat="1" applyFont="1" applyFill="1" applyBorder="1" applyAlignment="1">
      <alignment horizontal="center"/>
    </xf>
    <xf numFmtId="0" fontId="11" fillId="0" borderId="0" xfId="0" applyFont="1" applyAlignment="1"/>
    <xf numFmtId="164" fontId="10" fillId="2" borderId="37" xfId="0" applyNumberFormat="1" applyFont="1" applyFill="1" applyBorder="1" applyAlignment="1"/>
    <xf numFmtId="0" fontId="5" fillId="0" borderId="37" xfId="0" applyFont="1" applyBorder="1" applyAlignment="1">
      <alignment horizontal="center"/>
    </xf>
    <xf numFmtId="0" fontId="16" fillId="0" borderId="0" xfId="0" applyFont="1" applyAlignment="1"/>
    <xf numFmtId="0" fontId="18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164" fontId="10" fillId="8" borderId="41" xfId="0" applyNumberFormat="1" applyFont="1" applyFill="1" applyBorder="1" applyAlignment="1">
      <alignment horizontal="center"/>
    </xf>
    <xf numFmtId="164" fontId="10" fillId="8" borderId="41" xfId="0" applyNumberFormat="1" applyFont="1" applyFill="1" applyBorder="1" applyAlignment="1">
      <alignment horizontal="center"/>
    </xf>
    <xf numFmtId="166" fontId="10" fillId="8" borderId="41" xfId="0" applyNumberFormat="1" applyFont="1" applyFill="1" applyBorder="1" applyAlignment="1">
      <alignment horizontal="center"/>
    </xf>
    <xf numFmtId="0" fontId="18" fillId="0" borderId="0" xfId="0" applyFont="1" applyAlignment="1"/>
    <xf numFmtId="0" fontId="16" fillId="0" borderId="37" xfId="0" applyFont="1" applyBorder="1" applyAlignment="1"/>
    <xf numFmtId="0" fontId="1" fillId="0" borderId="37" xfId="0" applyFont="1" applyBorder="1" applyAlignment="1"/>
    <xf numFmtId="164" fontId="19" fillId="0" borderId="37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164" fontId="13" fillId="0" borderId="44" xfId="0" applyNumberFormat="1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164" fontId="7" fillId="3" borderId="45" xfId="0" applyNumberFormat="1" applyFont="1" applyFill="1" applyBorder="1" applyAlignment="1">
      <alignment horizontal="center"/>
    </xf>
    <xf numFmtId="164" fontId="7" fillId="3" borderId="50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" fontId="19" fillId="0" borderId="55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55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64" fontId="10" fillId="0" borderId="37" xfId="0" applyNumberFormat="1" applyFont="1" applyBorder="1" applyAlignment="1"/>
    <xf numFmtId="0" fontId="10" fillId="0" borderId="63" xfId="0" applyFont="1" applyBorder="1" applyAlignment="1">
      <alignment horizontal="center"/>
    </xf>
    <xf numFmtId="1" fontId="20" fillId="0" borderId="55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" fontId="7" fillId="0" borderId="43" xfId="0" applyNumberFormat="1" applyFont="1" applyBorder="1" applyAlignment="1">
      <alignment horizontal="center"/>
    </xf>
    <xf numFmtId="164" fontId="5" fillId="0" borderId="64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3" xfId="0" applyFont="1" applyBorder="1" applyAlignment="1"/>
    <xf numFmtId="164" fontId="7" fillId="3" borderId="68" xfId="0" applyNumberFormat="1" applyFont="1" applyFill="1" applyBorder="1" applyAlignment="1">
      <alignment horizontal="center"/>
    </xf>
    <xf numFmtId="164" fontId="7" fillId="3" borderId="69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2" xfId="0" applyNumberFormat="1" applyFont="1" applyBorder="1" applyAlignment="1">
      <alignment horizontal="left"/>
    </xf>
    <xf numFmtId="0" fontId="5" fillId="0" borderId="63" xfId="0" applyFont="1" applyBorder="1" applyAlignment="1"/>
    <xf numFmtId="164" fontId="10" fillId="0" borderId="71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5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6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10" fillId="0" borderId="78" xfId="0" applyNumberFormat="1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2" fillId="0" borderId="0" xfId="0" applyFont="1" applyAlignment="1"/>
    <xf numFmtId="164" fontId="23" fillId="0" borderId="37" xfId="0" applyNumberFormat="1" applyFont="1" applyBorder="1" applyAlignment="1">
      <alignment horizontal="center"/>
    </xf>
    <xf numFmtId="166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>
      <alignment horizontal="center"/>
    </xf>
    <xf numFmtId="164" fontId="23" fillId="0" borderId="37" xfId="0" applyNumberFormat="1" applyFont="1" applyBorder="1" applyAlignment="1"/>
    <xf numFmtId="0" fontId="23" fillId="0" borderId="38" xfId="0" applyFont="1" applyBorder="1" applyAlignment="1">
      <alignment horizontal="center"/>
    </xf>
    <xf numFmtId="0" fontId="23" fillId="0" borderId="37" xfId="0" applyFont="1" applyBorder="1" applyAlignment="1">
      <alignment vertical="center"/>
    </xf>
    <xf numFmtId="0" fontId="23" fillId="2" borderId="39" xfId="0" applyFont="1" applyFill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3" fillId="0" borderId="37" xfId="0" applyFont="1" applyBorder="1" applyAlignment="1"/>
    <xf numFmtId="0" fontId="24" fillId="0" borderId="37" xfId="0" applyFont="1" applyBorder="1" applyAlignment="1">
      <alignment vertical="center"/>
    </xf>
    <xf numFmtId="2" fontId="23" fillId="2" borderId="37" xfId="0" applyNumberFormat="1" applyFont="1" applyFill="1" applyBorder="1" applyAlignment="1">
      <alignment horizontal="center"/>
    </xf>
    <xf numFmtId="164" fontId="23" fillId="2" borderId="37" xfId="0" applyNumberFormat="1" applyFont="1" applyFill="1" applyBorder="1" applyAlignment="1"/>
    <xf numFmtId="14" fontId="7" fillId="0" borderId="9" xfId="0" applyNumberFormat="1" applyFont="1" applyBorder="1" applyAlignment="1"/>
    <xf numFmtId="0" fontId="5" fillId="0" borderId="80" xfId="0" applyFont="1" applyBorder="1" applyAlignment="1"/>
    <xf numFmtId="0" fontId="9" fillId="0" borderId="37" xfId="0" applyFont="1" applyBorder="1" applyAlignment="1">
      <alignment vertical="center"/>
    </xf>
    <xf numFmtId="0" fontId="9" fillId="0" borderId="37" xfId="0" applyFont="1" applyBorder="1" applyAlignment="1"/>
    <xf numFmtId="0" fontId="10" fillId="0" borderId="40" xfId="0" applyFont="1" applyBorder="1" applyAlignment="1">
      <alignment horizontal="center"/>
    </xf>
    <xf numFmtId="0" fontId="18" fillId="0" borderId="37" xfId="0" applyFont="1" applyBorder="1" applyAlignment="1"/>
    <xf numFmtId="0" fontId="9" fillId="0" borderId="37" xfId="0" applyFont="1" applyBorder="1" applyAlignment="1"/>
    <xf numFmtId="164" fontId="10" fillId="0" borderId="61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0" fillId="0" borderId="55" xfId="0" applyNumberFormat="1" applyFont="1" applyBorder="1" applyAlignment="1">
      <alignment horizontal="center"/>
    </xf>
    <xf numFmtId="164" fontId="13" fillId="0" borderId="41" xfId="0" applyNumberFormat="1" applyFont="1" applyBorder="1" applyAlignment="1">
      <alignment horizontal="center"/>
    </xf>
    <xf numFmtId="0" fontId="18" fillId="0" borderId="59" xfId="0" applyFont="1" applyBorder="1" applyAlignment="1"/>
    <xf numFmtId="0" fontId="10" fillId="0" borderId="87" xfId="0" applyFont="1" applyBorder="1" applyAlignment="1">
      <alignment horizontal="center"/>
    </xf>
    <xf numFmtId="164" fontId="10" fillId="0" borderId="59" xfId="0" applyNumberFormat="1" applyFont="1" applyBorder="1" applyAlignment="1">
      <alignment horizontal="center"/>
    </xf>
    <xf numFmtId="164" fontId="10" fillId="0" borderId="78" xfId="0" applyNumberFormat="1" applyFont="1" applyBorder="1" applyAlignment="1">
      <alignment horizontal="center"/>
    </xf>
    <xf numFmtId="164" fontId="10" fillId="0" borderId="87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78" xfId="0" applyNumberFormat="1" applyFont="1" applyBorder="1" applyAlignment="1">
      <alignment horizontal="center"/>
    </xf>
    <xf numFmtId="164" fontId="10" fillId="0" borderId="57" xfId="0" applyNumberFormat="1" applyFont="1" applyBorder="1" applyAlignment="1">
      <alignment horizontal="center"/>
    </xf>
    <xf numFmtId="164" fontId="10" fillId="0" borderId="59" xfId="0" applyNumberFormat="1" applyFont="1" applyBorder="1" applyAlignment="1">
      <alignment horizontal="center"/>
    </xf>
    <xf numFmtId="164" fontId="13" fillId="0" borderId="78" xfId="0" applyNumberFormat="1" applyFont="1" applyBorder="1" applyAlignment="1">
      <alignment horizontal="center"/>
    </xf>
    <xf numFmtId="0" fontId="1" fillId="0" borderId="0" xfId="0" applyFont="1" applyAlignment="1"/>
    <xf numFmtId="0" fontId="5" fillId="0" borderId="63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164" fontId="13" fillId="0" borderId="72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64" fontId="13" fillId="0" borderId="63" xfId="0" applyNumberFormat="1" applyFont="1" applyBorder="1" applyAlignment="1">
      <alignment horizontal="center"/>
    </xf>
    <xf numFmtId="0" fontId="1" fillId="2" borderId="88" xfId="0" applyFont="1" applyFill="1" applyBorder="1" applyAlignment="1"/>
    <xf numFmtId="0" fontId="1" fillId="2" borderId="37" xfId="0" applyFont="1" applyFill="1" applyBorder="1" applyAlignment="1"/>
    <xf numFmtId="0" fontId="25" fillId="0" borderId="0" xfId="0" applyFont="1"/>
    <xf numFmtId="0" fontId="26" fillId="0" borderId="45" xfId="0" applyFont="1" applyBorder="1" applyAlignment="1"/>
    <xf numFmtId="0" fontId="26" fillId="0" borderId="50" xfId="0" applyFont="1" applyBorder="1" applyAlignment="1"/>
    <xf numFmtId="0" fontId="26" fillId="0" borderId="50" xfId="0" applyFont="1" applyBorder="1" applyAlignment="1">
      <alignment wrapText="1"/>
    </xf>
    <xf numFmtId="0" fontId="26" fillId="0" borderId="50" xfId="0" applyFont="1" applyBorder="1" applyAlignment="1">
      <alignment horizontal="center" wrapText="1"/>
    </xf>
    <xf numFmtId="0" fontId="26" fillId="0" borderId="90" xfId="0" applyFont="1" applyBorder="1" applyAlignment="1"/>
    <xf numFmtId="0" fontId="26" fillId="0" borderId="18" xfId="0" applyFont="1" applyBorder="1" applyAlignment="1"/>
    <xf numFmtId="0" fontId="1" fillId="0" borderId="59" xfId="0" applyFont="1" applyBorder="1" applyAlignment="1"/>
    <xf numFmtId="1" fontId="1" fillId="0" borderId="59" xfId="0" applyNumberFormat="1" applyFont="1" applyBorder="1" applyAlignment="1"/>
    <xf numFmtId="1" fontId="1" fillId="0" borderId="37" xfId="0" applyNumberFormat="1" applyFont="1" applyBorder="1" applyAlignment="1"/>
    <xf numFmtId="0" fontId="1" fillId="0" borderId="72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6" fillId="0" borderId="91" xfId="0" applyFont="1" applyBorder="1" applyAlignment="1"/>
    <xf numFmtId="0" fontId="26" fillId="0" borderId="37" xfId="0" applyFont="1" applyBorder="1" applyAlignment="1"/>
    <xf numFmtId="0" fontId="1" fillId="0" borderId="58" xfId="0" applyFont="1" applyBorder="1" applyAlignment="1"/>
    <xf numFmtId="0" fontId="1" fillId="0" borderId="57" xfId="0" applyFont="1" applyBorder="1" applyAlignment="1"/>
    <xf numFmtId="0" fontId="1" fillId="0" borderId="80" xfId="0" applyFont="1" applyBorder="1" applyAlignment="1"/>
    <xf numFmtId="0" fontId="1" fillId="0" borderId="56" xfId="0" applyFont="1" applyBorder="1" applyAlignment="1"/>
    <xf numFmtId="0" fontId="1" fillId="0" borderId="55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1" xfId="0" applyFont="1" applyBorder="1" applyAlignment="1"/>
    <xf numFmtId="0" fontId="29" fillId="0" borderId="0" xfId="0" applyFont="1" applyAlignment="1"/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7" xfId="0" applyFont="1" applyFill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7" fillId="3" borderId="46" xfId="0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0" fontId="2" fillId="0" borderId="20" xfId="0" applyFont="1" applyBorder="1"/>
    <xf numFmtId="0" fontId="7" fillId="3" borderId="19" xfId="0" applyFont="1" applyFill="1" applyBorder="1" applyAlignment="1">
      <alignment horizontal="center"/>
    </xf>
    <xf numFmtId="0" fontId="2" fillId="0" borderId="43" xfId="0" applyFont="1" applyBorder="1"/>
    <xf numFmtId="164" fontId="7" fillId="3" borderId="65" xfId="0" applyNumberFormat="1" applyFont="1" applyFill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4" xfId="0" applyFont="1" applyBorder="1"/>
    <xf numFmtId="0" fontId="2" fillId="0" borderId="57" xfId="0" applyFont="1" applyBorder="1"/>
    <xf numFmtId="0" fontId="2" fillId="0" borderId="87" xfId="0" applyFont="1" applyBorder="1"/>
    <xf numFmtId="0" fontId="2" fillId="0" borderId="78" xfId="0" applyFont="1" applyBorder="1"/>
    <xf numFmtId="0" fontId="1" fillId="2" borderId="55" xfId="0" applyFont="1" applyFill="1" applyBorder="1" applyAlignment="1">
      <alignment horizontal="center"/>
    </xf>
    <xf numFmtId="0" fontId="2" fillId="0" borderId="41" xfId="0" applyFont="1" applyBorder="1"/>
    <xf numFmtId="14" fontId="1" fillId="2" borderId="55" xfId="0" applyNumberFormat="1" applyFont="1" applyFill="1" applyBorder="1" applyAlignment="1">
      <alignment horizontal="center"/>
    </xf>
    <xf numFmtId="0" fontId="2" fillId="0" borderId="89" xfId="0" applyFont="1" applyBorder="1"/>
    <xf numFmtId="49" fontId="1" fillId="2" borderId="55" xfId="0" applyNumberFormat="1" applyFont="1" applyFill="1" applyBorder="1" applyAlignment="1">
      <alignment horizontal="center"/>
    </xf>
    <xf numFmtId="20" fontId="27" fillId="0" borderId="92" xfId="0" applyNumberFormat="1" applyFont="1" applyBorder="1" applyAlignment="1">
      <alignment horizontal="center"/>
    </xf>
    <xf numFmtId="0" fontId="2" fillId="0" borderId="93" xfId="0" applyFont="1" applyBorder="1"/>
    <xf numFmtId="0" fontId="2" fillId="0" borderId="92" xfId="0" applyFont="1" applyBorder="1"/>
    <xf numFmtId="0" fontId="28" fillId="0" borderId="0" xfId="0" applyFont="1" applyAlignment="1"/>
    <xf numFmtId="0" fontId="0" fillId="0" borderId="0" xfId="0" applyFont="1" applyAlignment="1"/>
    <xf numFmtId="0" fontId="25" fillId="0" borderId="0" xfId="0" applyFont="1"/>
    <xf numFmtId="0" fontId="27" fillId="0" borderId="4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4" xfId="0" applyFont="1" applyBorder="1" applyAlignment="1">
      <alignment horizontal="center"/>
    </xf>
    <xf numFmtId="0" fontId="2" fillId="0" borderId="42" xfId="0" applyFont="1" applyBorder="1"/>
    <xf numFmtId="0" fontId="2" fillId="0" borderId="64" xfId="0" applyFont="1" applyBorder="1"/>
    <xf numFmtId="0" fontId="28" fillId="0" borderId="2" xfId="0" applyFont="1" applyBorder="1" applyAlignment="1"/>
    <xf numFmtId="0" fontId="27" fillId="0" borderId="1" xfId="0" applyFont="1" applyBorder="1" applyAlignment="1">
      <alignment horizontal="center"/>
    </xf>
    <xf numFmtId="0" fontId="27" fillId="0" borderId="92" xfId="0" applyFont="1" applyBorder="1" applyAlignment="1">
      <alignment horizontal="center"/>
    </xf>
    <xf numFmtId="20" fontId="27" fillId="0" borderId="1" xfId="0" applyNumberFormat="1" applyFont="1" applyBorder="1" applyAlignment="1">
      <alignment horizontal="center"/>
    </xf>
    <xf numFmtId="0" fontId="2" fillId="0" borderId="94" xfId="0" applyFont="1" applyBorder="1"/>
    <xf numFmtId="0" fontId="2" fillId="0" borderId="9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000"/>
  <sheetViews>
    <sheetView workbookViewId="0">
      <pane ySplit="8" topLeftCell="A9" activePane="bottomLeft" state="frozen"/>
      <selection pane="bottomLeft" activeCell="S23" sqref="S23"/>
    </sheetView>
  </sheetViews>
  <sheetFormatPr baseColWidth="10" defaultColWidth="12.5703125" defaultRowHeight="15" customHeight="1" x14ac:dyDescent="0.2"/>
  <cols>
    <col min="1" max="1" width="5.140625" customWidth="1"/>
    <col min="2" max="2" width="15.42578125" customWidth="1"/>
    <col min="3" max="3" width="5.140625" customWidth="1"/>
    <col min="4" max="4" width="5.42578125" customWidth="1"/>
    <col min="5" max="5" width="6.140625" customWidth="1"/>
    <col min="6" max="6" width="5.85546875" customWidth="1"/>
    <col min="7" max="7" width="5.42578125" customWidth="1"/>
    <col min="8" max="8" width="6.140625" customWidth="1"/>
    <col min="9" max="9" width="5.42578125" customWidth="1"/>
    <col min="10" max="10" width="4.85546875" customWidth="1"/>
    <col min="11" max="11" width="6" customWidth="1"/>
    <col min="12" max="12" width="6.28515625" customWidth="1"/>
    <col min="13" max="13" width="6.5703125" customWidth="1"/>
    <col min="14" max="14" width="6.42578125" customWidth="1"/>
    <col min="15" max="15" width="6.28515625" customWidth="1"/>
    <col min="16" max="16" width="5.5703125" customWidth="1"/>
    <col min="17" max="17" width="5.42578125" customWidth="1"/>
    <col min="18" max="19" width="6.5703125" customWidth="1"/>
    <col min="20" max="20" width="7" customWidth="1"/>
    <col min="21" max="21" width="7.42578125" customWidth="1"/>
    <col min="22" max="22" width="5.140625" customWidth="1"/>
    <col min="23" max="23" width="5.85546875" customWidth="1"/>
    <col min="24" max="24" width="5.140625" customWidth="1"/>
    <col min="25" max="25" width="5" customWidth="1"/>
    <col min="26" max="26" width="5.140625" customWidth="1"/>
    <col min="27" max="27" width="4.5703125" customWidth="1"/>
    <col min="28" max="28" width="5" customWidth="1"/>
    <col min="29" max="29" width="8.85546875" customWidth="1"/>
    <col min="30" max="30" width="8.85546875" hidden="1" customWidth="1"/>
  </cols>
  <sheetData>
    <row r="1" spans="1:30" ht="12.75" customHeight="1" x14ac:dyDescent="0.2">
      <c r="A1" s="256"/>
      <c r="B1" s="257"/>
      <c r="C1" s="258"/>
      <c r="D1" s="262" t="s">
        <v>0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4"/>
      <c r="W1" s="251" t="s">
        <v>1</v>
      </c>
      <c r="X1" s="252"/>
      <c r="Y1" s="253"/>
      <c r="Z1" s="267" t="s">
        <v>2</v>
      </c>
      <c r="AA1" s="252"/>
      <c r="AB1" s="252"/>
      <c r="AC1" s="253"/>
      <c r="AD1" s="1"/>
    </row>
    <row r="2" spans="1:30" ht="21.75" customHeight="1" x14ac:dyDescent="0.2">
      <c r="A2" s="259"/>
      <c r="B2" s="260"/>
      <c r="C2" s="261"/>
      <c r="D2" s="265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6"/>
      <c r="W2" s="251" t="s">
        <v>3</v>
      </c>
      <c r="X2" s="252"/>
      <c r="Y2" s="253"/>
      <c r="Z2" s="268">
        <v>44455</v>
      </c>
      <c r="AA2" s="252"/>
      <c r="AB2" s="252"/>
      <c r="AC2" s="253"/>
      <c r="AD2" s="2"/>
    </row>
    <row r="3" spans="1:30" ht="12.75" customHeight="1" x14ac:dyDescent="0.2">
      <c r="A3" s="262" t="s">
        <v>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4"/>
      <c r="W3" s="251" t="s">
        <v>5</v>
      </c>
      <c r="X3" s="252"/>
      <c r="Y3" s="253"/>
      <c r="Z3" s="254" t="s">
        <v>6</v>
      </c>
      <c r="AA3" s="252"/>
      <c r="AB3" s="252"/>
      <c r="AC3" s="253"/>
      <c r="AD3" s="3"/>
    </row>
    <row r="4" spans="1:30" ht="13.5" customHeight="1" x14ac:dyDescent="0.2">
      <c r="A4" s="269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1"/>
      <c r="W4" s="251" t="s">
        <v>7</v>
      </c>
      <c r="X4" s="252"/>
      <c r="Y4" s="253"/>
      <c r="Z4" s="255" t="s">
        <v>8</v>
      </c>
      <c r="AA4" s="252"/>
      <c r="AB4" s="252"/>
      <c r="AC4" s="253"/>
      <c r="AD4" s="4"/>
    </row>
    <row r="5" spans="1:30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</row>
    <row r="6" spans="1:30" ht="13.5" customHeight="1" x14ac:dyDescent="0.2">
      <c r="A6" s="8"/>
      <c r="B6" s="9" t="s">
        <v>9</v>
      </c>
      <c r="C6" s="277">
        <v>45209</v>
      </c>
      <c r="D6" s="252"/>
      <c r="E6" s="252"/>
      <c r="F6" s="252"/>
      <c r="G6" s="252"/>
      <c r="H6" s="252"/>
      <c r="I6" s="10"/>
      <c r="J6" s="10"/>
      <c r="K6" s="10"/>
      <c r="L6" s="10"/>
      <c r="M6" s="11"/>
      <c r="N6" s="278"/>
      <c r="O6" s="252"/>
      <c r="P6" s="252"/>
      <c r="Q6" s="252"/>
      <c r="R6" s="252"/>
      <c r="S6" s="252"/>
      <c r="T6" s="252"/>
      <c r="U6" s="253"/>
      <c r="V6" s="7"/>
      <c r="W6" s="7"/>
      <c r="X6" s="7"/>
      <c r="Y6" s="7"/>
      <c r="Z6" s="7"/>
      <c r="AA6" s="7"/>
      <c r="AB6" s="7"/>
      <c r="AC6" s="6"/>
      <c r="AD6" s="6"/>
    </row>
    <row r="7" spans="1:30" ht="13.5" customHeight="1" x14ac:dyDescent="0.2">
      <c r="A7" s="12" t="s">
        <v>10</v>
      </c>
      <c r="B7" s="13" t="s">
        <v>11</v>
      </c>
      <c r="C7" s="273" t="s">
        <v>12</v>
      </c>
      <c r="D7" s="252"/>
      <c r="E7" s="252"/>
      <c r="F7" s="252"/>
      <c r="G7" s="252"/>
      <c r="H7" s="252"/>
      <c r="I7" s="252"/>
      <c r="J7" s="252"/>
      <c r="K7" s="252"/>
      <c r="L7" s="279"/>
      <c r="M7" s="14"/>
      <c r="N7" s="15"/>
      <c r="O7" s="16"/>
      <c r="P7" s="16"/>
      <c r="Q7" s="273" t="s">
        <v>13</v>
      </c>
      <c r="R7" s="252"/>
      <c r="S7" s="252"/>
      <c r="T7" s="252"/>
      <c r="U7" s="252"/>
      <c r="V7" s="252"/>
      <c r="W7" s="252"/>
      <c r="X7" s="252"/>
      <c r="Y7" s="252"/>
      <c r="Z7" s="252"/>
      <c r="AA7" s="252"/>
      <c r="AB7" s="253"/>
      <c r="AC7" s="17" t="s">
        <v>14</v>
      </c>
      <c r="AD7" s="18"/>
    </row>
    <row r="8" spans="1:30" ht="13.5" customHeight="1" x14ac:dyDescent="0.2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</row>
    <row r="9" spans="1:30" ht="15.75" hidden="1" customHeight="1" x14ac:dyDescent="0.25">
      <c r="A9" s="31">
        <v>3</v>
      </c>
      <c r="B9" s="32" t="s">
        <v>42</v>
      </c>
      <c r="C9" s="33"/>
      <c r="D9" s="33"/>
      <c r="E9" s="33"/>
      <c r="F9" s="34"/>
      <c r="G9" s="33"/>
      <c r="H9" s="33"/>
      <c r="I9" s="33"/>
      <c r="J9" s="35"/>
      <c r="K9" s="33"/>
      <c r="L9" s="36">
        <v>1</v>
      </c>
      <c r="M9" s="33"/>
      <c r="N9" s="37"/>
      <c r="O9" s="34"/>
      <c r="P9" s="33"/>
      <c r="Q9" s="34"/>
      <c r="R9" s="38">
        <v>2</v>
      </c>
      <c r="S9" s="39"/>
      <c r="T9" s="33"/>
      <c r="U9" s="40"/>
      <c r="V9" s="33">
        <v>2</v>
      </c>
      <c r="W9" s="33"/>
      <c r="X9" s="33"/>
      <c r="Y9" s="33"/>
      <c r="Z9" s="33"/>
      <c r="AA9" s="33"/>
      <c r="AB9" s="33"/>
      <c r="AC9" s="248">
        <v>24943</v>
      </c>
      <c r="AD9" s="41"/>
    </row>
    <row r="10" spans="1:30" ht="15.75" hidden="1" customHeight="1" x14ac:dyDescent="0.25">
      <c r="A10" s="31">
        <v>3</v>
      </c>
      <c r="B10" s="32" t="s">
        <v>43</v>
      </c>
      <c r="C10" s="33"/>
      <c r="D10" s="33">
        <v>1</v>
      </c>
      <c r="E10" s="33"/>
      <c r="F10" s="34">
        <v>3</v>
      </c>
      <c r="G10" s="33" t="s">
        <v>44</v>
      </c>
      <c r="H10" s="42"/>
      <c r="I10" s="33">
        <v>1</v>
      </c>
      <c r="J10" s="33"/>
      <c r="K10" s="42"/>
      <c r="L10" s="33">
        <v>1</v>
      </c>
      <c r="M10" s="33"/>
      <c r="N10" s="37"/>
      <c r="O10" s="43"/>
      <c r="P10" s="33"/>
      <c r="Q10" s="34"/>
      <c r="R10" s="3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248">
        <v>24944</v>
      </c>
      <c r="AD10" s="41"/>
    </row>
    <row r="11" spans="1:30" ht="15.75" customHeight="1" x14ac:dyDescent="0.25">
      <c r="A11" s="44">
        <v>2</v>
      </c>
      <c r="B11" s="32" t="s">
        <v>45</v>
      </c>
      <c r="C11" s="33"/>
      <c r="D11" s="33"/>
      <c r="E11" s="33" t="s">
        <v>46</v>
      </c>
      <c r="F11" s="34"/>
      <c r="G11" s="33"/>
      <c r="H11" s="33"/>
      <c r="I11" s="33"/>
      <c r="J11" s="7"/>
      <c r="K11" s="33"/>
      <c r="L11" s="36"/>
      <c r="M11" s="33"/>
      <c r="N11" s="37"/>
      <c r="O11" s="34"/>
      <c r="P11" s="33"/>
      <c r="Q11" s="34" t="s">
        <v>47</v>
      </c>
      <c r="R11" s="38"/>
      <c r="S11" s="39">
        <v>2</v>
      </c>
      <c r="T11" s="33"/>
      <c r="U11" s="45" t="s">
        <v>48</v>
      </c>
      <c r="V11" s="33"/>
      <c r="W11" s="33"/>
      <c r="X11" s="33"/>
      <c r="Y11" s="33"/>
      <c r="Z11" s="33"/>
      <c r="AA11" s="33"/>
      <c r="AB11" s="33"/>
      <c r="AC11" s="249">
        <v>24939</v>
      </c>
      <c r="AD11" s="46"/>
    </row>
    <row r="12" spans="1:30" ht="15.75" customHeight="1" x14ac:dyDescent="0.25">
      <c r="A12" s="44">
        <v>2</v>
      </c>
      <c r="B12" s="32" t="s">
        <v>49</v>
      </c>
      <c r="C12" s="33"/>
      <c r="D12" s="33"/>
      <c r="E12" s="33"/>
      <c r="F12" s="34">
        <v>1</v>
      </c>
      <c r="G12" s="33"/>
      <c r="H12" s="33"/>
      <c r="I12" s="33">
        <v>1</v>
      </c>
      <c r="J12" s="47"/>
      <c r="K12" s="33"/>
      <c r="L12" s="36"/>
      <c r="M12" s="33"/>
      <c r="N12" s="37"/>
      <c r="O12" s="34"/>
      <c r="P12" s="33"/>
      <c r="Q12" s="34" t="s">
        <v>47</v>
      </c>
      <c r="R12" s="38"/>
      <c r="S12" s="39">
        <v>3</v>
      </c>
      <c r="T12" s="33"/>
      <c r="U12" s="40"/>
      <c r="V12" s="33"/>
      <c r="W12" s="33">
        <v>3</v>
      </c>
      <c r="X12" s="33"/>
      <c r="Y12" s="33"/>
      <c r="Z12" s="33"/>
      <c r="AA12" s="33"/>
      <c r="AB12" s="33"/>
      <c r="AC12" s="248">
        <v>24940</v>
      </c>
      <c r="AD12" s="48"/>
    </row>
    <row r="13" spans="1:30" ht="15.75" hidden="1" customHeight="1" x14ac:dyDescent="0.25">
      <c r="A13" s="44">
        <v>3</v>
      </c>
      <c r="B13" s="32" t="s">
        <v>50</v>
      </c>
      <c r="C13" s="34"/>
      <c r="D13" s="34"/>
      <c r="E13" s="34" t="s">
        <v>51</v>
      </c>
      <c r="F13" s="33"/>
      <c r="G13" s="37"/>
      <c r="H13" s="43"/>
      <c r="I13" s="34"/>
      <c r="J13" s="43"/>
      <c r="K13" s="34"/>
      <c r="L13" s="33"/>
      <c r="M13" s="34"/>
      <c r="N13" s="34"/>
      <c r="O13" s="34"/>
      <c r="P13" s="33"/>
      <c r="Q13" s="34">
        <v>3</v>
      </c>
      <c r="R13" s="34"/>
      <c r="S13" s="33" t="s">
        <v>52</v>
      </c>
      <c r="T13" s="33"/>
      <c r="U13" s="33"/>
      <c r="V13" s="33">
        <v>4</v>
      </c>
      <c r="W13" s="33">
        <v>1</v>
      </c>
      <c r="X13" s="33"/>
      <c r="Y13" s="33">
        <v>2</v>
      </c>
      <c r="Z13" s="33"/>
      <c r="AA13" s="33"/>
      <c r="AB13" s="33"/>
      <c r="AC13" s="248">
        <v>24945</v>
      </c>
      <c r="AD13" s="41"/>
    </row>
    <row r="14" spans="1:30" ht="15.75" hidden="1" customHeight="1" x14ac:dyDescent="0.25">
      <c r="A14" s="31">
        <v>1</v>
      </c>
      <c r="B14" s="32" t="s">
        <v>53</v>
      </c>
      <c r="C14" s="33"/>
      <c r="D14" s="33"/>
      <c r="E14" s="33"/>
      <c r="F14" s="34">
        <v>1</v>
      </c>
      <c r="G14" s="33"/>
      <c r="H14" s="33"/>
      <c r="I14" s="33"/>
      <c r="J14" s="35">
        <v>1</v>
      </c>
      <c r="K14" s="33"/>
      <c r="L14" s="36">
        <v>2</v>
      </c>
      <c r="M14" s="33"/>
      <c r="N14" s="37"/>
      <c r="O14" s="34"/>
      <c r="P14" s="33"/>
      <c r="Q14" s="34"/>
      <c r="R14" s="38"/>
      <c r="S14" s="39"/>
      <c r="T14" s="33"/>
      <c r="U14" s="40"/>
      <c r="V14" s="33"/>
      <c r="W14" s="33"/>
      <c r="X14" s="49"/>
      <c r="Y14" s="49"/>
      <c r="Z14" s="49"/>
      <c r="AA14" s="49"/>
      <c r="AB14" s="33"/>
      <c r="AC14" s="248">
        <v>24934</v>
      </c>
      <c r="AD14" s="48"/>
    </row>
    <row r="15" spans="1:30" ht="15.75" hidden="1" customHeight="1" x14ac:dyDescent="0.25">
      <c r="A15" s="44">
        <v>1</v>
      </c>
      <c r="B15" s="32" t="s">
        <v>54</v>
      </c>
      <c r="C15" s="34"/>
      <c r="D15" s="34"/>
      <c r="E15" s="34">
        <v>1</v>
      </c>
      <c r="F15" s="34" t="s">
        <v>46</v>
      </c>
      <c r="G15" s="34"/>
      <c r="H15" s="34"/>
      <c r="I15" s="34"/>
      <c r="J15" s="34"/>
      <c r="K15" s="34"/>
      <c r="L15" s="33">
        <v>1</v>
      </c>
      <c r="M15" s="34"/>
      <c r="N15" s="34"/>
      <c r="O15" s="34"/>
      <c r="P15" s="33"/>
      <c r="Q15" s="34"/>
      <c r="R15" s="38"/>
      <c r="S15" s="33"/>
      <c r="T15" s="33"/>
      <c r="U15" s="33"/>
      <c r="V15" s="49"/>
      <c r="W15" s="49"/>
      <c r="X15" s="49"/>
      <c r="Y15" s="49"/>
      <c r="Z15" s="33"/>
      <c r="AA15" s="33"/>
      <c r="AB15" s="33"/>
      <c r="AC15" s="248">
        <v>24935</v>
      </c>
      <c r="AD15" s="48"/>
    </row>
    <row r="16" spans="1:30" ht="15.75" hidden="1" customHeight="1" x14ac:dyDescent="0.25">
      <c r="A16" s="44">
        <v>3</v>
      </c>
      <c r="B16" s="32" t="s">
        <v>55</v>
      </c>
      <c r="C16" s="33"/>
      <c r="D16" s="42" t="s">
        <v>56</v>
      </c>
      <c r="E16" s="33"/>
      <c r="F16" s="34">
        <v>5</v>
      </c>
      <c r="G16" s="33"/>
      <c r="H16" s="33"/>
      <c r="I16" s="33"/>
      <c r="J16" s="47"/>
      <c r="K16" s="33"/>
      <c r="L16" s="50">
        <v>1</v>
      </c>
      <c r="M16" s="33"/>
      <c r="N16" s="37"/>
      <c r="O16" s="34"/>
      <c r="P16" s="33"/>
      <c r="Q16" s="34"/>
      <c r="R16" s="38"/>
      <c r="S16" s="39"/>
      <c r="T16" s="33"/>
      <c r="U16" s="40"/>
      <c r="V16" s="33"/>
      <c r="W16" s="33"/>
      <c r="X16" s="33"/>
      <c r="Y16" s="33"/>
      <c r="Z16" s="33"/>
      <c r="AA16" s="33"/>
      <c r="AB16" s="33"/>
      <c r="AC16" s="248">
        <v>24947</v>
      </c>
      <c r="AD16" s="41"/>
    </row>
    <row r="17" spans="1:30" ht="15.75" hidden="1" customHeight="1" x14ac:dyDescent="0.25">
      <c r="A17" s="31">
        <v>3</v>
      </c>
      <c r="B17" s="32" t="s">
        <v>55</v>
      </c>
      <c r="C17" s="33"/>
      <c r="D17" s="42" t="s">
        <v>57</v>
      </c>
      <c r="E17" s="33"/>
      <c r="F17" s="34">
        <v>5</v>
      </c>
      <c r="G17" s="33"/>
      <c r="H17" s="33"/>
      <c r="I17" s="33"/>
      <c r="J17" s="47"/>
      <c r="K17" s="33"/>
      <c r="L17" s="36">
        <v>1</v>
      </c>
      <c r="M17" s="33"/>
      <c r="N17" s="37"/>
      <c r="O17" s="34"/>
      <c r="P17" s="33"/>
      <c r="Q17" s="34"/>
      <c r="R17" s="38"/>
      <c r="S17" s="39"/>
      <c r="T17" s="33"/>
      <c r="U17" s="40"/>
      <c r="V17" s="33"/>
      <c r="W17" s="33"/>
      <c r="X17" s="33"/>
      <c r="Y17" s="33"/>
      <c r="Z17" s="33"/>
      <c r="AA17" s="33"/>
      <c r="AB17" s="33"/>
      <c r="AC17" s="248">
        <v>24946</v>
      </c>
      <c r="AD17" s="41"/>
    </row>
    <row r="18" spans="1:30" ht="15.75" customHeight="1" x14ac:dyDescent="0.3">
      <c r="A18" s="31">
        <v>2</v>
      </c>
      <c r="B18" s="32" t="s">
        <v>58</v>
      </c>
      <c r="C18" s="33"/>
      <c r="D18" s="33"/>
      <c r="E18" s="33">
        <v>2</v>
      </c>
      <c r="F18" s="34"/>
      <c r="G18" s="33"/>
      <c r="H18" s="33"/>
      <c r="I18" s="33"/>
      <c r="J18" s="51"/>
      <c r="K18" s="33"/>
      <c r="L18" s="52"/>
      <c r="M18" s="33"/>
      <c r="N18" s="37"/>
      <c r="O18" s="34"/>
      <c r="P18" s="33" t="s">
        <v>59</v>
      </c>
      <c r="Q18" s="34"/>
      <c r="R18" s="38"/>
      <c r="S18" s="39"/>
      <c r="T18" s="33"/>
      <c r="U18" s="40"/>
      <c r="V18" s="33"/>
      <c r="W18" s="33"/>
      <c r="X18" s="33">
        <v>2</v>
      </c>
      <c r="Y18" s="33">
        <v>3</v>
      </c>
      <c r="Z18" s="33"/>
      <c r="AA18" s="33"/>
      <c r="AB18" s="33"/>
      <c r="AC18" s="248">
        <v>24941</v>
      </c>
      <c r="AD18" s="48"/>
    </row>
    <row r="19" spans="1:30" ht="15.75" customHeight="1" x14ac:dyDescent="0.25">
      <c r="A19" s="31">
        <v>2</v>
      </c>
      <c r="B19" s="32" t="s">
        <v>60</v>
      </c>
      <c r="C19" s="33">
        <v>1</v>
      </c>
      <c r="D19" s="33"/>
      <c r="E19" s="33" t="s">
        <v>46</v>
      </c>
      <c r="F19" s="34"/>
      <c r="G19" s="33"/>
      <c r="H19" s="33"/>
      <c r="I19" s="33"/>
      <c r="J19" s="47"/>
      <c r="K19" s="33"/>
      <c r="L19" s="36">
        <v>1</v>
      </c>
      <c r="M19" s="33"/>
      <c r="N19" s="37"/>
      <c r="O19" s="34"/>
      <c r="P19" s="33"/>
      <c r="Q19" s="34"/>
      <c r="R19" s="38"/>
      <c r="S19" s="39"/>
      <c r="T19" s="33"/>
      <c r="U19" s="40"/>
      <c r="V19" s="33"/>
      <c r="W19" s="33"/>
      <c r="X19" s="33"/>
      <c r="Y19" s="33"/>
      <c r="Z19" s="33"/>
      <c r="AA19" s="33"/>
      <c r="AB19" s="33"/>
      <c r="AC19" s="248">
        <v>24942</v>
      </c>
      <c r="AD19" s="48"/>
    </row>
    <row r="20" spans="1:30" ht="15.75" hidden="1" customHeight="1" x14ac:dyDescent="0.3">
      <c r="A20" s="44">
        <v>3</v>
      </c>
      <c r="B20" s="32" t="s">
        <v>61</v>
      </c>
      <c r="C20" s="34"/>
      <c r="D20" s="53" t="s">
        <v>62</v>
      </c>
      <c r="E20" s="34"/>
      <c r="F20" s="54"/>
      <c r="G20" s="55" t="s">
        <v>63</v>
      </c>
      <c r="H20" s="34"/>
      <c r="I20" s="34"/>
      <c r="J20" s="34"/>
      <c r="K20" s="34">
        <v>0.5</v>
      </c>
      <c r="L20" s="33"/>
      <c r="M20" s="7"/>
      <c r="N20" s="34"/>
      <c r="O20" s="34"/>
      <c r="P20" s="34"/>
      <c r="Q20" s="34" t="s">
        <v>64</v>
      </c>
      <c r="R20" s="34"/>
      <c r="S20" s="34"/>
      <c r="T20" s="34" t="s">
        <v>65</v>
      </c>
      <c r="U20" s="34"/>
      <c r="V20" s="49">
        <v>0.5</v>
      </c>
      <c r="W20" s="49"/>
      <c r="X20" s="49">
        <v>0.5</v>
      </c>
      <c r="Y20" s="49"/>
      <c r="Z20" s="49"/>
      <c r="AA20" s="49"/>
      <c r="AB20" s="34"/>
      <c r="AC20" s="248">
        <v>42009</v>
      </c>
      <c r="AD20" s="41"/>
    </row>
    <row r="21" spans="1:30" ht="15.75" customHeight="1" x14ac:dyDescent="0.25">
      <c r="A21" s="44">
        <v>2</v>
      </c>
      <c r="B21" s="32" t="s">
        <v>66</v>
      </c>
      <c r="C21" s="34" t="s">
        <v>67</v>
      </c>
      <c r="D21" s="34"/>
      <c r="E21" s="34"/>
      <c r="F21" s="34"/>
      <c r="G21" s="34"/>
      <c r="H21" s="34">
        <v>20</v>
      </c>
      <c r="I21" s="34"/>
      <c r="J21" s="34"/>
      <c r="K21" s="34"/>
      <c r="L21" s="33"/>
      <c r="M21" s="34"/>
      <c r="N21" s="34"/>
      <c r="O21" s="34"/>
      <c r="P21" s="34"/>
      <c r="Q21" s="34"/>
      <c r="R21" s="34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48">
        <v>49907</v>
      </c>
      <c r="AD21" s="48"/>
    </row>
    <row r="22" spans="1:30" ht="15.75" customHeight="1" x14ac:dyDescent="0.25">
      <c r="A22" s="44">
        <v>2</v>
      </c>
      <c r="B22" s="32" t="s">
        <v>68</v>
      </c>
      <c r="C22" s="34" t="s">
        <v>67</v>
      </c>
      <c r="D22" s="34"/>
      <c r="E22" s="34"/>
      <c r="F22" s="34"/>
      <c r="G22" s="34"/>
      <c r="H22" s="34">
        <v>10</v>
      </c>
      <c r="I22" s="34"/>
      <c r="J22" s="43"/>
      <c r="K22" s="34"/>
      <c r="L22" s="34"/>
      <c r="M22" s="34"/>
      <c r="N22" s="34"/>
      <c r="O22" s="34"/>
      <c r="P22" s="34"/>
      <c r="Q22" s="34"/>
      <c r="R22" s="34"/>
      <c r="S22" s="33"/>
      <c r="T22" s="33"/>
      <c r="U22" s="33"/>
      <c r="V22" s="49"/>
      <c r="W22" s="49"/>
      <c r="X22" s="49"/>
      <c r="Y22" s="49"/>
      <c r="Z22" s="33"/>
      <c r="AA22" s="33"/>
      <c r="AB22" s="33"/>
      <c r="AC22" s="248">
        <v>49908</v>
      </c>
      <c r="AD22" s="48"/>
    </row>
    <row r="23" spans="1:30" ht="15.75" customHeight="1" x14ac:dyDescent="0.25">
      <c r="A23" s="31">
        <v>2</v>
      </c>
      <c r="B23" s="32" t="s">
        <v>69</v>
      </c>
      <c r="C23" s="33"/>
      <c r="D23" s="33"/>
      <c r="E23" s="33"/>
      <c r="F23" s="34"/>
      <c r="G23" s="33"/>
      <c r="H23" s="33"/>
      <c r="I23" s="33"/>
      <c r="J23" s="7"/>
      <c r="K23" s="33"/>
      <c r="L23" s="52"/>
      <c r="M23" s="33"/>
      <c r="N23" s="37"/>
      <c r="O23" s="56"/>
      <c r="P23" s="34"/>
      <c r="Q23" s="34"/>
      <c r="R23" s="38"/>
      <c r="S23" s="39" t="s">
        <v>70</v>
      </c>
      <c r="T23" s="33"/>
      <c r="U23" s="40"/>
      <c r="V23" s="33"/>
      <c r="W23" s="33">
        <v>2.5</v>
      </c>
      <c r="X23" s="33"/>
      <c r="Y23" s="33"/>
      <c r="Z23" s="33">
        <v>2.5</v>
      </c>
      <c r="AA23" s="33"/>
      <c r="AB23" s="33"/>
      <c r="AC23" s="248">
        <v>42006</v>
      </c>
      <c r="AD23" s="48"/>
    </row>
    <row r="24" spans="1:30" ht="15.75" hidden="1" customHeight="1" x14ac:dyDescent="0.25">
      <c r="A24" s="31">
        <v>1</v>
      </c>
      <c r="B24" s="57" t="s">
        <v>71</v>
      </c>
      <c r="C24" s="33"/>
      <c r="D24" s="33"/>
      <c r="E24" s="33">
        <v>10</v>
      </c>
      <c r="F24" s="34"/>
      <c r="G24" s="58" t="s">
        <v>72</v>
      </c>
      <c r="H24" s="33"/>
      <c r="I24" s="33"/>
      <c r="J24" s="32"/>
      <c r="K24" s="33"/>
      <c r="L24" s="52"/>
      <c r="M24" s="33"/>
      <c r="N24" s="37"/>
      <c r="O24" s="33"/>
      <c r="P24" s="33"/>
      <c r="Q24" s="34"/>
      <c r="R24" s="38"/>
      <c r="S24" s="39"/>
      <c r="T24" s="33"/>
      <c r="U24" s="40"/>
      <c r="V24" s="33"/>
      <c r="W24" s="33"/>
      <c r="X24" s="33"/>
      <c r="Y24" s="33"/>
      <c r="Z24" s="33"/>
      <c r="AA24" s="33"/>
      <c r="AB24" s="33"/>
      <c r="AC24" s="248">
        <v>49895</v>
      </c>
      <c r="AD24" s="48"/>
    </row>
    <row r="25" spans="1:30" ht="15.75" customHeight="1" x14ac:dyDescent="0.25">
      <c r="A25" s="31">
        <v>2</v>
      </c>
      <c r="B25" s="57" t="s">
        <v>73</v>
      </c>
      <c r="C25" s="33" t="s">
        <v>74</v>
      </c>
      <c r="D25" s="33" t="s">
        <v>75</v>
      </c>
      <c r="E25" s="42"/>
      <c r="F25" s="42" t="s">
        <v>76</v>
      </c>
      <c r="G25" s="33"/>
      <c r="H25" s="33"/>
      <c r="I25" s="33"/>
      <c r="J25" s="33"/>
      <c r="K25" s="42"/>
      <c r="L25" s="33"/>
      <c r="M25" s="33"/>
      <c r="N25" s="42"/>
      <c r="O25" s="33"/>
      <c r="P25" s="33"/>
      <c r="Q25" s="34"/>
      <c r="R25" s="38"/>
      <c r="S25" s="33"/>
      <c r="T25" s="42"/>
      <c r="U25" s="33"/>
      <c r="V25" s="33"/>
      <c r="W25" s="42"/>
      <c r="X25" s="33"/>
      <c r="Y25" s="33"/>
      <c r="Z25" s="33"/>
      <c r="AA25" s="33"/>
      <c r="AB25" s="33"/>
      <c r="AC25" s="248">
        <v>42007</v>
      </c>
      <c r="AD25" s="48"/>
    </row>
    <row r="26" spans="1:30" ht="15.75" hidden="1" customHeight="1" x14ac:dyDescent="0.25">
      <c r="A26" s="31">
        <v>1</v>
      </c>
      <c r="B26" s="57" t="s">
        <v>77</v>
      </c>
      <c r="C26" s="33"/>
      <c r="D26" s="33"/>
      <c r="E26" s="33">
        <v>5</v>
      </c>
      <c r="F26" s="34">
        <v>10</v>
      </c>
      <c r="G26" s="33"/>
      <c r="H26" s="33" t="s">
        <v>78</v>
      </c>
      <c r="I26" s="33"/>
      <c r="J26" s="32"/>
      <c r="K26" s="33"/>
      <c r="L26" s="52"/>
      <c r="M26" s="33"/>
      <c r="N26" s="37"/>
      <c r="O26" s="33"/>
      <c r="P26" s="33"/>
      <c r="Q26" s="34"/>
      <c r="R26" s="38"/>
      <c r="S26" s="39"/>
      <c r="T26" s="33"/>
      <c r="U26" s="40"/>
      <c r="V26" s="33"/>
      <c r="W26" s="33"/>
      <c r="X26" s="33"/>
      <c r="Y26" s="33"/>
      <c r="Z26" s="33"/>
      <c r="AA26" s="33"/>
      <c r="AB26" s="33"/>
      <c r="AC26" s="248">
        <v>49896</v>
      </c>
      <c r="AD26" s="48"/>
    </row>
    <row r="27" spans="1:30" ht="15.75" hidden="1" customHeight="1" x14ac:dyDescent="0.25">
      <c r="A27" s="59">
        <v>1</v>
      </c>
      <c r="B27" s="60" t="s">
        <v>79</v>
      </c>
      <c r="C27" s="61">
        <v>2.5</v>
      </c>
      <c r="D27" s="61">
        <v>2.5</v>
      </c>
      <c r="E27" s="61"/>
      <c r="F27" s="61"/>
      <c r="G27" s="61"/>
      <c r="H27" s="61">
        <v>5</v>
      </c>
      <c r="I27" s="61"/>
      <c r="J27" s="62" t="s">
        <v>238</v>
      </c>
      <c r="K27" s="63"/>
      <c r="L27" s="64"/>
      <c r="M27" s="61">
        <v>3</v>
      </c>
      <c r="N27" s="65"/>
      <c r="O27" s="61"/>
      <c r="P27" s="61"/>
      <c r="Q27" s="61"/>
      <c r="R27" s="66"/>
      <c r="S27" s="67"/>
      <c r="T27" s="61"/>
      <c r="U27" s="68"/>
      <c r="V27" s="61"/>
      <c r="W27" s="61"/>
      <c r="X27" s="61"/>
      <c r="Y27" s="61"/>
      <c r="Z27" s="61"/>
      <c r="AA27" s="61"/>
      <c r="AB27" s="61"/>
      <c r="AC27" s="248">
        <v>42005</v>
      </c>
      <c r="AD27" s="69"/>
    </row>
    <row r="28" spans="1:30" ht="15.75" hidden="1" customHeight="1" x14ac:dyDescent="0.25">
      <c r="A28" s="31">
        <v>1</v>
      </c>
      <c r="B28" s="57" t="s">
        <v>80</v>
      </c>
      <c r="C28" s="33"/>
      <c r="D28" s="42"/>
      <c r="E28" s="33"/>
      <c r="F28" s="43"/>
      <c r="G28" s="33"/>
      <c r="H28" s="33"/>
      <c r="I28" s="33"/>
      <c r="J28" s="33"/>
      <c r="K28" s="33"/>
      <c r="L28" s="52"/>
      <c r="M28" s="33"/>
      <c r="N28" s="37"/>
      <c r="O28" s="33"/>
      <c r="P28" s="33"/>
      <c r="Q28" s="34"/>
      <c r="R28" s="38"/>
      <c r="S28" s="33"/>
      <c r="T28" s="33"/>
      <c r="U28" s="33"/>
      <c r="V28" s="33">
        <v>7.5</v>
      </c>
      <c r="W28" s="33"/>
      <c r="X28" s="33">
        <v>2.5</v>
      </c>
      <c r="Y28" s="33"/>
      <c r="Z28" s="33"/>
      <c r="AA28" s="33"/>
      <c r="AB28" s="33"/>
      <c r="AC28" s="248">
        <v>49897</v>
      </c>
      <c r="AD28" s="48"/>
    </row>
    <row r="29" spans="1:30" ht="15.75" hidden="1" customHeight="1" x14ac:dyDescent="0.25">
      <c r="A29" s="31">
        <v>1</v>
      </c>
      <c r="B29" s="70" t="s">
        <v>81</v>
      </c>
      <c r="C29" s="33"/>
      <c r="D29" s="33"/>
      <c r="E29" s="33"/>
      <c r="F29" s="43">
        <v>20</v>
      </c>
      <c r="G29" s="33"/>
      <c r="H29" s="33">
        <v>10</v>
      </c>
      <c r="I29" s="42"/>
      <c r="J29" s="33"/>
      <c r="K29" s="33"/>
      <c r="L29" s="52"/>
      <c r="M29" s="33"/>
      <c r="N29" s="37"/>
      <c r="O29" s="33"/>
      <c r="P29" s="33" t="s">
        <v>82</v>
      </c>
      <c r="Q29" s="34"/>
      <c r="R29" s="38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48" t="s">
        <v>83</v>
      </c>
      <c r="AD29" s="48"/>
    </row>
    <row r="30" spans="1:30" ht="15.75" hidden="1" customHeight="1" x14ac:dyDescent="0.25">
      <c r="A30" s="44">
        <v>1</v>
      </c>
      <c r="B30" s="57" t="s">
        <v>84</v>
      </c>
      <c r="C30" s="33"/>
      <c r="D30" s="33"/>
      <c r="E30" s="33"/>
      <c r="F30" s="34"/>
      <c r="G30" s="33"/>
      <c r="H30" s="33"/>
      <c r="I30" s="33"/>
      <c r="J30" s="32"/>
      <c r="K30" s="33"/>
      <c r="L30" s="52"/>
      <c r="M30" s="33"/>
      <c r="N30" s="37"/>
      <c r="O30" s="38" t="s">
        <v>85</v>
      </c>
      <c r="P30" s="33"/>
      <c r="Q30" s="34">
        <v>2</v>
      </c>
      <c r="R30" s="38"/>
      <c r="S30" s="39"/>
      <c r="T30" s="33">
        <v>1</v>
      </c>
      <c r="U30" s="40"/>
      <c r="V30" s="33">
        <v>2</v>
      </c>
      <c r="W30" s="33">
        <v>1</v>
      </c>
      <c r="X30" s="33"/>
      <c r="Y30" s="33"/>
      <c r="Z30" s="33"/>
      <c r="AA30" s="71">
        <v>2</v>
      </c>
      <c r="AB30" s="33"/>
      <c r="AC30" s="248">
        <v>24936</v>
      </c>
      <c r="AD30" s="48"/>
    </row>
    <row r="31" spans="1:30" ht="15.75" customHeight="1" x14ac:dyDescent="0.25">
      <c r="A31" s="44">
        <v>2</v>
      </c>
      <c r="B31" s="57" t="s">
        <v>86</v>
      </c>
      <c r="C31" s="34">
        <v>12</v>
      </c>
      <c r="D31" s="34"/>
      <c r="E31" s="34">
        <v>8</v>
      </c>
      <c r="F31" s="33"/>
      <c r="G31" s="33"/>
      <c r="H31" s="34"/>
      <c r="I31" s="33"/>
      <c r="J31" s="33"/>
      <c r="K31" s="33"/>
      <c r="L31" s="37"/>
      <c r="M31" s="33"/>
      <c r="N31" s="33"/>
      <c r="O31" s="33"/>
      <c r="P31" s="33"/>
      <c r="Q31" s="34"/>
      <c r="R31" s="34"/>
      <c r="S31" s="42"/>
      <c r="T31" s="33"/>
      <c r="U31" s="33"/>
      <c r="V31" s="33"/>
      <c r="W31" s="33"/>
      <c r="X31" s="33"/>
      <c r="Y31" s="42"/>
      <c r="Z31" s="33"/>
      <c r="AA31" s="33"/>
      <c r="AB31" s="33"/>
      <c r="AC31" s="248">
        <v>49909</v>
      </c>
      <c r="AD31" s="48"/>
    </row>
    <row r="32" spans="1:30" ht="15.75" customHeight="1" x14ac:dyDescent="0.25">
      <c r="A32" s="31">
        <v>2</v>
      </c>
      <c r="B32" s="57" t="s">
        <v>87</v>
      </c>
      <c r="C32" s="33"/>
      <c r="D32" s="33" t="s">
        <v>88</v>
      </c>
      <c r="E32" s="33"/>
      <c r="F32" s="34"/>
      <c r="G32" s="33"/>
      <c r="H32" s="33"/>
      <c r="I32" s="33"/>
      <c r="J32" s="32"/>
      <c r="K32" s="33"/>
      <c r="L32" s="52"/>
      <c r="M32" s="33"/>
      <c r="N32" s="37"/>
      <c r="O32" s="33"/>
      <c r="P32" s="33"/>
      <c r="Q32" s="34"/>
      <c r="R32" s="38"/>
      <c r="S32" s="39"/>
      <c r="T32" s="33"/>
      <c r="U32" s="40"/>
      <c r="V32" s="33"/>
      <c r="W32" s="33"/>
      <c r="X32" s="33"/>
      <c r="Y32" s="33"/>
      <c r="Z32" s="33"/>
      <c r="AA32" s="33"/>
      <c r="AB32" s="33"/>
      <c r="AC32" s="248" t="s">
        <v>89</v>
      </c>
      <c r="AD32" s="41"/>
    </row>
    <row r="33" spans="1:30" ht="15.75" hidden="1" customHeight="1" x14ac:dyDescent="0.25">
      <c r="A33" s="44">
        <v>1</v>
      </c>
      <c r="B33" s="72" t="s">
        <v>90</v>
      </c>
      <c r="C33" s="33"/>
      <c r="D33" s="33"/>
      <c r="E33" s="33">
        <v>5</v>
      </c>
      <c r="F33" s="34">
        <v>15</v>
      </c>
      <c r="G33" s="33">
        <v>30</v>
      </c>
      <c r="H33" s="33"/>
      <c r="I33" s="33"/>
      <c r="J33" s="32"/>
      <c r="K33" s="33"/>
      <c r="L33" s="52"/>
      <c r="M33" s="33">
        <v>10</v>
      </c>
      <c r="N33" s="37"/>
      <c r="O33" s="33"/>
      <c r="P33" s="33"/>
      <c r="Q33" s="34"/>
      <c r="R33" s="38"/>
      <c r="S33" s="39"/>
      <c r="T33" s="33"/>
      <c r="U33" s="40"/>
      <c r="V33" s="33"/>
      <c r="W33" s="33"/>
      <c r="X33" s="33"/>
      <c r="Y33" s="33"/>
      <c r="Z33" s="33"/>
      <c r="AA33" s="33"/>
      <c r="AB33" s="33"/>
      <c r="AC33" s="248">
        <v>49901</v>
      </c>
      <c r="AD33" s="48"/>
    </row>
    <row r="34" spans="1:30" ht="15.75" hidden="1" customHeight="1" x14ac:dyDescent="0.25">
      <c r="A34" s="44">
        <v>1</v>
      </c>
      <c r="B34" s="57" t="s">
        <v>91</v>
      </c>
      <c r="C34" s="34"/>
      <c r="D34" s="34"/>
      <c r="E34" s="34"/>
      <c r="F34" s="34"/>
      <c r="G34" s="34"/>
      <c r="H34" s="34"/>
      <c r="I34" s="33"/>
      <c r="J34" s="33"/>
      <c r="K34" s="52">
        <v>3</v>
      </c>
      <c r="L34" s="33"/>
      <c r="M34" s="33"/>
      <c r="N34" s="33"/>
      <c r="O34" s="33"/>
      <c r="P34" s="33"/>
      <c r="Q34" s="34"/>
      <c r="R34" s="38"/>
      <c r="S34" s="33"/>
      <c r="T34" s="33"/>
      <c r="U34" s="33"/>
      <c r="V34" s="33">
        <v>2</v>
      </c>
      <c r="W34" s="33"/>
      <c r="X34" s="33"/>
      <c r="Y34" s="33"/>
      <c r="Z34" s="33"/>
      <c r="AA34" s="33"/>
      <c r="AB34" s="33"/>
      <c r="AC34" s="248">
        <v>24937</v>
      </c>
      <c r="AD34" s="48"/>
    </row>
    <row r="35" spans="1:30" ht="15.75" hidden="1" customHeight="1" x14ac:dyDescent="0.25">
      <c r="A35" s="31">
        <v>1</v>
      </c>
      <c r="B35" s="57" t="s">
        <v>92</v>
      </c>
      <c r="C35" s="33"/>
      <c r="D35" s="33"/>
      <c r="E35" s="33"/>
      <c r="F35" s="34">
        <v>2.5</v>
      </c>
      <c r="G35" s="33"/>
      <c r="H35" s="33"/>
      <c r="I35" s="33"/>
      <c r="J35" s="47"/>
      <c r="K35" s="33" t="s">
        <v>93</v>
      </c>
      <c r="L35" s="52"/>
      <c r="M35" s="33"/>
      <c r="N35" s="37"/>
      <c r="O35" s="34"/>
      <c r="P35" s="34">
        <v>2.5</v>
      </c>
      <c r="Q35" s="34" t="s">
        <v>94</v>
      </c>
      <c r="R35" s="38"/>
      <c r="S35" s="39"/>
      <c r="T35" s="33"/>
      <c r="U35" s="40"/>
      <c r="V35" s="33"/>
      <c r="W35" s="33">
        <v>15</v>
      </c>
      <c r="X35" s="33"/>
      <c r="Y35" s="33"/>
      <c r="Z35" s="33"/>
      <c r="AA35" s="33"/>
      <c r="AB35" s="33"/>
      <c r="AC35" s="248">
        <v>26735</v>
      </c>
      <c r="AD35" s="48"/>
    </row>
    <row r="36" spans="1:30" ht="15.75" hidden="1" customHeight="1" x14ac:dyDescent="0.25">
      <c r="A36" s="31">
        <v>1</v>
      </c>
      <c r="B36" s="57" t="s">
        <v>95</v>
      </c>
      <c r="C36" s="33"/>
      <c r="D36" s="33" t="s">
        <v>46</v>
      </c>
      <c r="E36" s="33"/>
      <c r="F36" s="34"/>
      <c r="G36" s="33"/>
      <c r="H36" s="33"/>
      <c r="I36" s="33"/>
      <c r="J36" s="47"/>
      <c r="K36" s="33" t="s">
        <v>93</v>
      </c>
      <c r="L36" s="52"/>
      <c r="M36" s="33"/>
      <c r="N36" s="37"/>
      <c r="O36" s="34"/>
      <c r="P36" s="34">
        <v>2.5</v>
      </c>
      <c r="Q36" s="34" t="s">
        <v>94</v>
      </c>
      <c r="R36" s="38"/>
      <c r="S36" s="39"/>
      <c r="T36" s="33"/>
      <c r="U36" s="40"/>
      <c r="V36" s="33"/>
      <c r="W36" s="33"/>
      <c r="X36" s="33"/>
      <c r="Y36" s="33"/>
      <c r="Z36" s="33"/>
      <c r="AA36" s="33"/>
      <c r="AB36" s="33"/>
      <c r="AC36" s="248">
        <v>49902</v>
      </c>
      <c r="AD36" s="48"/>
    </row>
    <row r="37" spans="1:30" ht="15.75" hidden="1" customHeight="1" x14ac:dyDescent="0.25">
      <c r="A37" s="31">
        <v>1</v>
      </c>
      <c r="B37" s="57" t="s">
        <v>96</v>
      </c>
      <c r="C37" s="33"/>
      <c r="D37" s="33"/>
      <c r="E37" s="33"/>
      <c r="F37" s="34"/>
      <c r="G37" s="33"/>
      <c r="H37" s="33"/>
      <c r="I37" s="33"/>
      <c r="J37" s="47"/>
      <c r="K37" s="33"/>
      <c r="L37" s="52"/>
      <c r="M37" s="33"/>
      <c r="N37" s="37"/>
      <c r="O37" s="34"/>
      <c r="P37" s="34">
        <v>2.5</v>
      </c>
      <c r="Q37" s="34" t="s">
        <v>94</v>
      </c>
      <c r="R37" s="38"/>
      <c r="S37" s="39"/>
      <c r="T37" s="33"/>
      <c r="U37" s="40"/>
      <c r="V37" s="33"/>
      <c r="W37" s="33">
        <v>2.5</v>
      </c>
      <c r="X37" s="33">
        <v>2.5</v>
      </c>
      <c r="Y37" s="33"/>
      <c r="Z37" s="33"/>
      <c r="AA37" s="33"/>
      <c r="AB37" s="33"/>
      <c r="AC37" s="248">
        <v>49903</v>
      </c>
      <c r="AD37" s="48"/>
    </row>
    <row r="38" spans="1:30" ht="15.75" hidden="1" customHeight="1" x14ac:dyDescent="0.25">
      <c r="A38" s="31">
        <v>1</v>
      </c>
      <c r="B38" s="57" t="s">
        <v>97</v>
      </c>
      <c r="C38" s="34"/>
      <c r="D38" s="34"/>
      <c r="E38" s="34"/>
      <c r="F38" s="34">
        <v>7.5</v>
      </c>
      <c r="G38" s="34"/>
      <c r="H38" s="34">
        <v>2.5</v>
      </c>
      <c r="I38" s="33"/>
      <c r="J38" s="42"/>
      <c r="K38" s="33"/>
      <c r="L38" s="33"/>
      <c r="M38" s="33">
        <v>1</v>
      </c>
      <c r="N38" s="33"/>
      <c r="O38" s="42"/>
      <c r="P38" s="33" t="s">
        <v>98</v>
      </c>
      <c r="Q38" s="34"/>
      <c r="R38" s="38"/>
      <c r="S38" s="73"/>
      <c r="T38" s="73"/>
      <c r="U38" s="33"/>
      <c r="V38" s="33"/>
      <c r="W38" s="33"/>
      <c r="X38" s="33"/>
      <c r="Y38" s="33"/>
      <c r="Z38" s="33"/>
      <c r="AA38" s="33"/>
      <c r="AB38" s="33"/>
      <c r="AC38" s="248" t="s">
        <v>99</v>
      </c>
      <c r="AD38" s="48"/>
    </row>
    <row r="39" spans="1:30" ht="15.75" customHeight="1" x14ac:dyDescent="0.25">
      <c r="A39" s="31">
        <v>2</v>
      </c>
      <c r="B39" s="57" t="s">
        <v>100</v>
      </c>
      <c r="C39" s="34"/>
      <c r="D39" s="34"/>
      <c r="E39" s="34"/>
      <c r="F39" s="34"/>
      <c r="G39" s="34"/>
      <c r="H39" s="34">
        <v>2.5</v>
      </c>
      <c r="I39" s="34"/>
      <c r="J39" s="34"/>
      <c r="K39" s="34"/>
      <c r="L39" s="34"/>
      <c r="M39" s="33"/>
      <c r="N39" s="34"/>
      <c r="O39" s="34"/>
      <c r="P39" s="34" t="s">
        <v>101</v>
      </c>
      <c r="Q39" s="34"/>
      <c r="R39" s="38"/>
      <c r="S39" s="73"/>
      <c r="T39" s="73"/>
      <c r="U39" s="33"/>
      <c r="V39" s="33"/>
      <c r="W39" s="33"/>
      <c r="X39" s="33"/>
      <c r="Y39" s="33"/>
      <c r="Z39" s="33"/>
      <c r="AA39" s="33"/>
      <c r="AB39" s="33"/>
      <c r="AC39" s="248">
        <v>26738</v>
      </c>
      <c r="AD39" s="41"/>
    </row>
    <row r="40" spans="1:30" ht="15.75" hidden="1" customHeight="1" x14ac:dyDescent="0.25">
      <c r="A40" s="31">
        <v>3</v>
      </c>
      <c r="B40" s="57" t="s">
        <v>102</v>
      </c>
      <c r="C40" s="34"/>
      <c r="D40" s="34"/>
      <c r="E40" s="34"/>
      <c r="F40" s="34">
        <v>2.5</v>
      </c>
      <c r="G40" s="34"/>
      <c r="H40" s="34">
        <v>7.5</v>
      </c>
      <c r="I40" s="34"/>
      <c r="J40" s="34"/>
      <c r="K40" s="34"/>
      <c r="L40" s="34"/>
      <c r="M40" s="33"/>
      <c r="N40" s="34"/>
      <c r="O40" s="34"/>
      <c r="P40" s="34"/>
      <c r="Q40" s="34"/>
      <c r="R40" s="38"/>
      <c r="S40" s="73"/>
      <c r="T40" s="73"/>
      <c r="U40" s="33"/>
      <c r="V40" s="33"/>
      <c r="W40" s="33"/>
      <c r="X40" s="33"/>
      <c r="Y40" s="33"/>
      <c r="Z40" s="33"/>
      <c r="AA40" s="33"/>
      <c r="AB40" s="33"/>
      <c r="AC40" s="248">
        <v>26739</v>
      </c>
      <c r="AD40" s="41"/>
    </row>
    <row r="41" spans="1:30" ht="15.75" customHeight="1" x14ac:dyDescent="0.25">
      <c r="A41" s="31">
        <v>2</v>
      </c>
      <c r="B41" s="57" t="s">
        <v>103</v>
      </c>
      <c r="C41" s="34">
        <v>10</v>
      </c>
      <c r="D41" s="34"/>
      <c r="E41" s="34">
        <f t="shared" ref="E41:F41" si="0">6*13.6</f>
        <v>81.599999999999994</v>
      </c>
      <c r="F41" s="34">
        <f t="shared" si="0"/>
        <v>81.599999999999994</v>
      </c>
      <c r="G41" s="34"/>
      <c r="H41" s="34" t="s">
        <v>78</v>
      </c>
      <c r="I41" s="34"/>
      <c r="J41" s="34"/>
      <c r="K41" s="34"/>
      <c r="L41" s="34"/>
      <c r="M41" s="33"/>
      <c r="N41" s="34"/>
      <c r="O41" s="34"/>
      <c r="P41" s="34"/>
      <c r="Q41" s="34"/>
      <c r="R41" s="38"/>
      <c r="S41" s="73"/>
      <c r="T41" s="73"/>
      <c r="U41" s="33"/>
      <c r="V41" s="33"/>
      <c r="W41" s="33"/>
      <c r="X41" s="33"/>
      <c r="Y41" s="33"/>
      <c r="Z41" s="33"/>
      <c r="AA41" s="33"/>
      <c r="AB41" s="33"/>
      <c r="AC41" s="248">
        <v>49910</v>
      </c>
      <c r="AD41" s="41"/>
    </row>
    <row r="42" spans="1:30" ht="15.75" hidden="1" customHeight="1" x14ac:dyDescent="0.25">
      <c r="A42" s="31">
        <v>1</v>
      </c>
      <c r="B42" s="57" t="s">
        <v>104</v>
      </c>
      <c r="C42" s="33"/>
      <c r="D42" s="33"/>
      <c r="E42" s="33"/>
      <c r="F42" s="34"/>
      <c r="G42" s="33"/>
      <c r="H42" s="33"/>
      <c r="I42" s="33"/>
      <c r="J42" s="47"/>
      <c r="K42" s="33"/>
      <c r="L42" s="52"/>
      <c r="M42" s="33"/>
      <c r="N42" s="37"/>
      <c r="O42" s="34"/>
      <c r="P42" s="34"/>
      <c r="Q42" s="34"/>
      <c r="R42" s="38"/>
      <c r="S42" s="39"/>
      <c r="T42" s="33"/>
      <c r="U42" s="40"/>
      <c r="V42" s="33"/>
      <c r="W42" s="33"/>
      <c r="X42" s="33">
        <v>10</v>
      </c>
      <c r="Y42" s="33"/>
      <c r="Z42" s="33" t="s">
        <v>78</v>
      </c>
      <c r="AA42" s="33"/>
      <c r="AB42" s="33"/>
      <c r="AC42" s="248">
        <v>26736</v>
      </c>
      <c r="AD42" s="48"/>
    </row>
    <row r="43" spans="1:30" ht="15.75" hidden="1" customHeight="1" x14ac:dyDescent="0.25">
      <c r="A43" s="31">
        <v>1</v>
      </c>
      <c r="B43" s="57" t="s">
        <v>105</v>
      </c>
      <c r="C43" s="34"/>
      <c r="D43" s="34"/>
      <c r="E43" s="34"/>
      <c r="F43" s="34">
        <v>40</v>
      </c>
      <c r="G43" s="34">
        <v>20</v>
      </c>
      <c r="H43" s="34"/>
      <c r="I43" s="34" t="s">
        <v>78</v>
      </c>
      <c r="J43" s="34"/>
      <c r="K43" s="34"/>
      <c r="L43" s="34"/>
      <c r="M43" s="33"/>
      <c r="N43" s="34"/>
      <c r="O43" s="34"/>
      <c r="P43" s="34"/>
      <c r="Q43" s="34"/>
      <c r="R43" s="38"/>
      <c r="S43" s="73"/>
      <c r="T43" s="73"/>
      <c r="U43" s="33"/>
      <c r="V43" s="33"/>
      <c r="W43" s="33"/>
      <c r="X43" s="33"/>
      <c r="Y43" s="33"/>
      <c r="Z43" s="33"/>
      <c r="AA43" s="33"/>
      <c r="AB43" s="33"/>
      <c r="AC43" s="248">
        <v>49906</v>
      </c>
      <c r="AD43" s="48"/>
    </row>
    <row r="44" spans="1:30" ht="15.75" hidden="1" customHeight="1" x14ac:dyDescent="0.25">
      <c r="A44" s="74">
        <v>1</v>
      </c>
      <c r="B44" s="75" t="s">
        <v>106</v>
      </c>
      <c r="C44" s="34"/>
      <c r="D44" s="56" t="s">
        <v>46</v>
      </c>
      <c r="E44" s="34"/>
      <c r="F44" s="34"/>
      <c r="G44" s="34"/>
      <c r="H44" s="34"/>
      <c r="I44" s="34"/>
      <c r="J44" s="34"/>
      <c r="K44" s="34"/>
      <c r="L44" s="34"/>
      <c r="M44" s="33"/>
      <c r="N44" s="34"/>
      <c r="O44" s="34"/>
      <c r="P44" s="34"/>
      <c r="Q44" s="34"/>
      <c r="R44" s="38"/>
      <c r="S44" s="73"/>
      <c r="T44" s="73"/>
      <c r="U44" s="33"/>
      <c r="V44" s="33"/>
      <c r="W44" s="33"/>
      <c r="X44" s="33"/>
      <c r="Y44" s="33"/>
      <c r="Z44" s="33"/>
      <c r="AA44" s="33"/>
      <c r="AB44" s="33"/>
      <c r="AC44" s="248">
        <v>26737</v>
      </c>
      <c r="AD44" s="48"/>
    </row>
    <row r="45" spans="1:30" ht="15.75" customHeight="1" x14ac:dyDescent="0.25">
      <c r="A45" s="74">
        <v>2</v>
      </c>
      <c r="B45" s="75" t="s">
        <v>107</v>
      </c>
      <c r="C45" s="33"/>
      <c r="D45" s="33"/>
      <c r="E45" s="33"/>
      <c r="F45" s="33"/>
      <c r="G45" s="33"/>
      <c r="H45" s="58">
        <v>10</v>
      </c>
      <c r="I45" s="33"/>
      <c r="J45" s="33"/>
      <c r="K45" s="34" t="s">
        <v>78</v>
      </c>
      <c r="L45" s="33"/>
      <c r="M45" s="33"/>
      <c r="N45" s="33"/>
      <c r="O45" s="34"/>
      <c r="P45" s="34"/>
      <c r="Q45" s="34"/>
      <c r="R45" s="38"/>
      <c r="S45" s="33"/>
      <c r="T45" s="33"/>
      <c r="U45" s="33"/>
      <c r="V45" s="33"/>
      <c r="W45" s="33"/>
      <c r="X45" s="33"/>
      <c r="Y45" s="33"/>
      <c r="Z45" s="33"/>
      <c r="AA45" s="33"/>
      <c r="AB45" s="34"/>
      <c r="AC45" s="248">
        <v>42008</v>
      </c>
      <c r="AD45" s="41"/>
    </row>
    <row r="46" spans="1:30" ht="15.75" hidden="1" customHeight="1" x14ac:dyDescent="0.25">
      <c r="A46" s="76">
        <v>3</v>
      </c>
      <c r="B46" s="77" t="s">
        <v>108</v>
      </c>
      <c r="C46" s="78"/>
      <c r="D46" s="79"/>
      <c r="E46" s="79"/>
      <c r="F46" s="80" t="s">
        <v>109</v>
      </c>
      <c r="G46" s="79"/>
      <c r="H46" s="79"/>
      <c r="I46" s="79"/>
      <c r="J46" s="80" t="s">
        <v>110</v>
      </c>
      <c r="K46" s="79"/>
      <c r="L46" s="80" t="s">
        <v>109</v>
      </c>
      <c r="M46" s="79"/>
      <c r="N46" s="79"/>
      <c r="O46" s="81"/>
      <c r="P46" s="82" t="s">
        <v>109</v>
      </c>
      <c r="Q46" s="82" t="s">
        <v>111</v>
      </c>
      <c r="R46" s="83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250">
        <v>24948</v>
      </c>
      <c r="AD46" s="84"/>
    </row>
    <row r="47" spans="1:30" ht="15.75" hidden="1" customHeight="1" x14ac:dyDescent="0.25">
      <c r="A47" s="44"/>
      <c r="B47" s="85"/>
      <c r="C47" s="34"/>
      <c r="D47" s="43"/>
      <c r="E47" s="34"/>
      <c r="F47" s="33"/>
      <c r="G47" s="86"/>
      <c r="H47" s="43"/>
      <c r="I47" s="34"/>
      <c r="J47" s="34"/>
      <c r="K47" s="34"/>
      <c r="L47" s="37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3"/>
      <c r="Z47" s="33"/>
      <c r="AA47" s="87"/>
      <c r="AB47" s="33"/>
      <c r="AC47" s="88"/>
      <c r="AD47" s="41"/>
    </row>
    <row r="48" spans="1:30" ht="16.5" hidden="1" customHeight="1" x14ac:dyDescent="0.25">
      <c r="A48" s="89"/>
      <c r="B48" s="90" t="s">
        <v>112</v>
      </c>
      <c r="C48" s="91">
        <f t="shared" ref="C48:AB48" si="1">SUM(C9:C47)</f>
        <v>25.5</v>
      </c>
      <c r="D48" s="91">
        <f t="shared" si="1"/>
        <v>3.5</v>
      </c>
      <c r="E48" s="91">
        <f t="shared" si="1"/>
        <v>112.6</v>
      </c>
      <c r="F48" s="91">
        <f t="shared" si="1"/>
        <v>194.1</v>
      </c>
      <c r="G48" s="91">
        <f t="shared" si="1"/>
        <v>50</v>
      </c>
      <c r="H48" s="91">
        <f t="shared" si="1"/>
        <v>67.5</v>
      </c>
      <c r="I48" s="91">
        <f t="shared" si="1"/>
        <v>2</v>
      </c>
      <c r="J48" s="91">
        <f t="shared" si="1"/>
        <v>1</v>
      </c>
      <c r="K48" s="91">
        <f t="shared" si="1"/>
        <v>3.5</v>
      </c>
      <c r="L48" s="91">
        <f t="shared" si="1"/>
        <v>8</v>
      </c>
      <c r="M48" s="91">
        <f t="shared" si="1"/>
        <v>14</v>
      </c>
      <c r="N48" s="91">
        <f t="shared" si="1"/>
        <v>0</v>
      </c>
      <c r="O48" s="91">
        <f t="shared" si="1"/>
        <v>0</v>
      </c>
      <c r="P48" s="91">
        <f t="shared" si="1"/>
        <v>7.5</v>
      </c>
      <c r="Q48" s="91">
        <f t="shared" si="1"/>
        <v>5</v>
      </c>
      <c r="R48" s="91">
        <f t="shared" si="1"/>
        <v>2</v>
      </c>
      <c r="S48" s="91">
        <f t="shared" si="1"/>
        <v>5</v>
      </c>
      <c r="T48" s="91">
        <f t="shared" si="1"/>
        <v>1</v>
      </c>
      <c r="U48" s="91">
        <f t="shared" si="1"/>
        <v>0</v>
      </c>
      <c r="V48" s="91">
        <f t="shared" si="1"/>
        <v>18</v>
      </c>
      <c r="W48" s="91">
        <f t="shared" si="1"/>
        <v>25</v>
      </c>
      <c r="X48" s="91">
        <f t="shared" si="1"/>
        <v>17.5</v>
      </c>
      <c r="Y48" s="91">
        <f t="shared" si="1"/>
        <v>5</v>
      </c>
      <c r="Z48" s="91">
        <f t="shared" si="1"/>
        <v>2.5</v>
      </c>
      <c r="AA48" s="91">
        <f t="shared" si="1"/>
        <v>2</v>
      </c>
      <c r="AB48" s="91">
        <f t="shared" si="1"/>
        <v>0</v>
      </c>
      <c r="AC48" s="92">
        <f>SUM(C48:AB48)</f>
        <v>572.20000000000005</v>
      </c>
      <c r="AD48" s="93"/>
    </row>
    <row r="49" spans="1:30" ht="13.5" customHeight="1" x14ac:dyDescent="0.2">
      <c r="A49" s="5"/>
      <c r="B49" s="5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7"/>
      <c r="W49" s="7"/>
      <c r="X49" s="7"/>
      <c r="Y49" s="7"/>
      <c r="Z49" s="7"/>
      <c r="AA49" s="7"/>
      <c r="AB49" s="7"/>
      <c r="AC49" s="6"/>
      <c r="AD49" s="6"/>
    </row>
    <row r="50" spans="1:30" ht="13.5" customHeight="1" x14ac:dyDescent="0.2">
      <c r="A50" s="5"/>
      <c r="B50" s="5"/>
      <c r="C50" s="94"/>
      <c r="D50" s="94"/>
      <c r="E50" s="94"/>
      <c r="F50" s="273" t="s">
        <v>113</v>
      </c>
      <c r="G50" s="252"/>
      <c r="H50" s="252"/>
      <c r="I50" s="252"/>
      <c r="J50" s="252"/>
      <c r="K50" s="252"/>
      <c r="L50" s="252"/>
      <c r="M50" s="252"/>
      <c r="N50" s="252"/>
      <c r="O50" s="252"/>
      <c r="P50" s="253"/>
      <c r="Q50" s="94"/>
      <c r="R50" s="94"/>
      <c r="S50" s="94"/>
      <c r="T50" s="94"/>
      <c r="U50" s="94"/>
      <c r="V50" s="7"/>
      <c r="W50" s="7"/>
      <c r="X50" s="7"/>
      <c r="Y50" s="7"/>
      <c r="Z50" s="7"/>
      <c r="AA50" s="7"/>
      <c r="AB50" s="7"/>
      <c r="AC50" s="6"/>
      <c r="AD50" s="6"/>
    </row>
    <row r="51" spans="1:30" ht="13.5" customHeight="1" x14ac:dyDescent="0.2">
      <c r="A51" s="5"/>
      <c r="B51" s="95"/>
      <c r="C51" s="273" t="s">
        <v>114</v>
      </c>
      <c r="D51" s="252"/>
      <c r="E51" s="253"/>
      <c r="F51" s="272" t="s">
        <v>115</v>
      </c>
      <c r="G51" s="252"/>
      <c r="H51" s="252"/>
      <c r="I51" s="253"/>
      <c r="J51" s="272" t="s">
        <v>116</v>
      </c>
      <c r="K51" s="252"/>
      <c r="L51" s="252"/>
      <c r="M51" s="253"/>
      <c r="N51" s="272" t="s">
        <v>117</v>
      </c>
      <c r="O51" s="252"/>
      <c r="P51" s="253"/>
      <c r="Q51" s="273" t="s">
        <v>118</v>
      </c>
      <c r="R51" s="252"/>
      <c r="S51" s="252"/>
      <c r="T51" s="252"/>
      <c r="U51" s="253"/>
      <c r="V51" s="274" t="s">
        <v>119</v>
      </c>
      <c r="W51" s="275"/>
      <c r="X51" s="276"/>
      <c r="Y51" s="96" t="s">
        <v>67</v>
      </c>
      <c r="Z51" s="96"/>
      <c r="AA51" s="97"/>
      <c r="AB51" s="98" t="s">
        <v>14</v>
      </c>
      <c r="AC51" s="6"/>
      <c r="AD51" s="6"/>
    </row>
    <row r="52" spans="1:30" ht="13.5" customHeight="1" x14ac:dyDescent="0.2">
      <c r="A52" s="5"/>
      <c r="B52" s="99" t="s">
        <v>15</v>
      </c>
      <c r="C52" s="100" t="s">
        <v>120</v>
      </c>
      <c r="D52" s="101" t="s">
        <v>121</v>
      </c>
      <c r="E52" s="101" t="s">
        <v>122</v>
      </c>
      <c r="F52" s="102" t="s">
        <v>123</v>
      </c>
      <c r="G52" s="103" t="s">
        <v>124</v>
      </c>
      <c r="H52" s="103" t="s">
        <v>125</v>
      </c>
      <c r="I52" s="104" t="s">
        <v>126</v>
      </c>
      <c r="J52" s="102" t="s">
        <v>123</v>
      </c>
      <c r="K52" s="103" t="s">
        <v>124</v>
      </c>
      <c r="L52" s="103" t="s">
        <v>125</v>
      </c>
      <c r="M52" s="104" t="s">
        <v>126</v>
      </c>
      <c r="N52" s="105" t="s">
        <v>127</v>
      </c>
      <c r="O52" s="105" t="s">
        <v>128</v>
      </c>
      <c r="P52" s="105" t="s">
        <v>129</v>
      </c>
      <c r="Q52" s="100" t="s">
        <v>130</v>
      </c>
      <c r="R52" s="101" t="s">
        <v>131</v>
      </c>
      <c r="S52" s="101" t="s">
        <v>132</v>
      </c>
      <c r="T52" s="101" t="s">
        <v>133</v>
      </c>
      <c r="U52" s="106"/>
      <c r="V52" s="24" t="s">
        <v>123</v>
      </c>
      <c r="W52" s="22" t="s">
        <v>19</v>
      </c>
      <c r="X52" s="107" t="s">
        <v>134</v>
      </c>
      <c r="Y52" s="22" t="s">
        <v>16</v>
      </c>
      <c r="Z52" s="22" t="s">
        <v>123</v>
      </c>
      <c r="AA52" s="22" t="s">
        <v>125</v>
      </c>
      <c r="AB52" s="108"/>
      <c r="AC52" s="6"/>
      <c r="AD52" s="6"/>
    </row>
    <row r="53" spans="1:30" ht="15.75" customHeight="1" x14ac:dyDescent="0.25">
      <c r="A53" s="109">
        <v>3</v>
      </c>
      <c r="B53" s="32" t="s">
        <v>43</v>
      </c>
      <c r="C53" s="110"/>
      <c r="D53" s="110" t="s">
        <v>135</v>
      </c>
      <c r="E53" s="110"/>
      <c r="F53" s="111"/>
      <c r="G53" s="7"/>
      <c r="H53" s="112"/>
      <c r="I53" s="113"/>
      <c r="J53" s="111"/>
      <c r="K53" s="112"/>
      <c r="L53" s="110"/>
      <c r="M53" s="114"/>
      <c r="N53" s="115"/>
      <c r="O53" s="116"/>
      <c r="P53" s="117"/>
      <c r="Q53" s="111"/>
      <c r="R53" s="112"/>
      <c r="S53" s="112"/>
      <c r="T53" s="112"/>
      <c r="U53" s="118"/>
      <c r="V53" s="112"/>
      <c r="W53" s="112"/>
      <c r="X53" s="37"/>
      <c r="Y53" s="112"/>
      <c r="Z53" s="112"/>
      <c r="AA53" s="112"/>
      <c r="AB53" s="119"/>
      <c r="AC53" s="6"/>
      <c r="AD53" s="6"/>
    </row>
    <row r="54" spans="1:30" ht="15.75" customHeight="1" x14ac:dyDescent="0.25">
      <c r="A54" s="109">
        <v>3</v>
      </c>
      <c r="B54" s="32" t="s">
        <v>50</v>
      </c>
      <c r="C54" s="110"/>
      <c r="D54" s="110" t="s">
        <v>135</v>
      </c>
      <c r="E54" s="110"/>
      <c r="F54" s="111"/>
      <c r="G54" s="7"/>
      <c r="H54" s="112"/>
      <c r="I54" s="113"/>
      <c r="J54" s="111"/>
      <c r="K54" s="112"/>
      <c r="L54" s="120"/>
      <c r="M54" s="118"/>
      <c r="N54" s="111"/>
      <c r="O54" s="112"/>
      <c r="P54" s="121"/>
      <c r="Q54" s="111"/>
      <c r="R54" s="112"/>
      <c r="S54" s="112"/>
      <c r="T54" s="112"/>
      <c r="U54" s="118"/>
      <c r="V54" s="37"/>
      <c r="W54" s="112"/>
      <c r="X54" s="37"/>
      <c r="Y54" s="112"/>
      <c r="Z54" s="112"/>
      <c r="AA54" s="112"/>
      <c r="AB54" s="119"/>
      <c r="AC54" s="6"/>
      <c r="AD54" s="6"/>
    </row>
    <row r="55" spans="1:30" ht="15.75" customHeight="1" x14ac:dyDescent="0.25">
      <c r="A55" s="109">
        <v>2</v>
      </c>
      <c r="B55" s="32" t="s">
        <v>68</v>
      </c>
      <c r="C55" s="110"/>
      <c r="D55" s="110"/>
      <c r="E55" s="110"/>
      <c r="F55" s="111"/>
      <c r="G55" s="7"/>
      <c r="H55" s="112"/>
      <c r="I55" s="113"/>
      <c r="J55" s="111"/>
      <c r="K55" s="112"/>
      <c r="L55" s="120"/>
      <c r="M55" s="118"/>
      <c r="N55" s="111"/>
      <c r="O55" s="112"/>
      <c r="P55" s="121"/>
      <c r="Q55" s="111"/>
      <c r="R55" s="112"/>
      <c r="S55" s="112"/>
      <c r="T55" s="112"/>
      <c r="U55" s="118"/>
      <c r="V55" s="37"/>
      <c r="W55" s="112"/>
      <c r="X55" s="37"/>
      <c r="Y55" s="112"/>
      <c r="Z55" s="112"/>
      <c r="AA55" s="112" t="s">
        <v>136</v>
      </c>
      <c r="AB55" s="119"/>
      <c r="AC55" s="6"/>
      <c r="AD55" s="6"/>
    </row>
    <row r="56" spans="1:30" ht="15.75" customHeight="1" x14ac:dyDescent="0.25">
      <c r="A56" s="109"/>
      <c r="B56" s="32" t="s">
        <v>137</v>
      </c>
      <c r="C56" s="110"/>
      <c r="D56" s="110"/>
      <c r="E56" s="110"/>
      <c r="F56" s="111" t="s">
        <v>138</v>
      </c>
      <c r="G56" s="7"/>
      <c r="H56" s="112"/>
      <c r="I56" s="113"/>
      <c r="J56" s="111"/>
      <c r="K56" s="112"/>
      <c r="L56" s="120"/>
      <c r="M56" s="118"/>
      <c r="N56" s="111"/>
      <c r="O56" s="112"/>
      <c r="P56" s="121"/>
      <c r="Q56" s="111"/>
      <c r="R56" s="112"/>
      <c r="S56" s="112"/>
      <c r="T56" s="112"/>
      <c r="U56" s="118"/>
      <c r="V56" s="37"/>
      <c r="W56" s="112"/>
      <c r="X56" s="37"/>
      <c r="Y56" s="112"/>
      <c r="Z56" s="112"/>
      <c r="AA56" s="112"/>
      <c r="AB56" s="119"/>
      <c r="AC56" s="6"/>
      <c r="AD56" s="6"/>
    </row>
    <row r="57" spans="1:30" ht="15.75" customHeight="1" x14ac:dyDescent="0.25">
      <c r="A57" s="109">
        <v>2</v>
      </c>
      <c r="B57" s="57" t="s">
        <v>73</v>
      </c>
      <c r="C57" s="110"/>
      <c r="D57" s="110"/>
      <c r="E57" s="110"/>
      <c r="F57" s="111" t="s">
        <v>138</v>
      </c>
      <c r="G57" s="7"/>
      <c r="H57" s="112"/>
      <c r="I57" s="113"/>
      <c r="J57" s="111"/>
      <c r="K57" s="112"/>
      <c r="L57" s="110"/>
      <c r="M57" s="114"/>
      <c r="N57" s="115"/>
      <c r="O57" s="116"/>
      <c r="P57" s="117"/>
      <c r="Q57" s="111"/>
      <c r="R57" s="112"/>
      <c r="S57" s="112"/>
      <c r="T57" s="112"/>
      <c r="U57" s="118"/>
      <c r="V57" s="37"/>
      <c r="W57" s="112"/>
      <c r="X57" s="37"/>
      <c r="Y57" s="112"/>
      <c r="Z57" s="112"/>
      <c r="AA57" s="112"/>
      <c r="AB57" s="119"/>
      <c r="AC57" s="6"/>
      <c r="AD57" s="6"/>
    </row>
    <row r="58" spans="1:30" ht="15.75" customHeight="1" x14ac:dyDescent="0.25">
      <c r="A58" s="109">
        <v>2</v>
      </c>
      <c r="B58" s="32" t="s">
        <v>66</v>
      </c>
      <c r="C58" s="110"/>
      <c r="D58" s="110"/>
      <c r="E58" s="110"/>
      <c r="F58" s="111"/>
      <c r="G58" s="7"/>
      <c r="H58" s="112"/>
      <c r="I58" s="113"/>
      <c r="J58" s="111"/>
      <c r="K58" s="112"/>
      <c r="L58" s="120"/>
      <c r="M58" s="118"/>
      <c r="N58" s="111"/>
      <c r="O58" s="112"/>
      <c r="P58" s="121"/>
      <c r="Q58" s="111"/>
      <c r="R58" s="112"/>
      <c r="S58" s="112"/>
      <c r="T58" s="112"/>
      <c r="U58" s="118"/>
      <c r="V58" s="112"/>
      <c r="W58" s="112"/>
      <c r="X58" s="37"/>
      <c r="Y58" s="112"/>
      <c r="Z58" s="112"/>
      <c r="AA58" s="122" t="s">
        <v>139</v>
      </c>
      <c r="AB58" s="119"/>
      <c r="AC58" s="6"/>
      <c r="AD58" s="6"/>
    </row>
    <row r="59" spans="1:30" ht="15.75" customHeight="1" x14ac:dyDescent="0.25">
      <c r="A59" s="109"/>
      <c r="B59" s="57"/>
      <c r="C59" s="110"/>
      <c r="D59" s="110"/>
      <c r="E59" s="110"/>
      <c r="F59" s="111"/>
      <c r="G59" s="7"/>
      <c r="H59" s="112"/>
      <c r="I59" s="113"/>
      <c r="J59" s="111"/>
      <c r="K59" s="112"/>
      <c r="L59" s="110"/>
      <c r="M59" s="114"/>
      <c r="N59" s="115"/>
      <c r="O59" s="116"/>
      <c r="P59" s="117"/>
      <c r="Q59" s="111"/>
      <c r="R59" s="112"/>
      <c r="S59" s="112"/>
      <c r="T59" s="112"/>
      <c r="U59" s="118"/>
      <c r="V59" s="123"/>
      <c r="W59" s="112"/>
      <c r="X59" s="37"/>
      <c r="Y59" s="112"/>
      <c r="Z59" s="112"/>
      <c r="AA59" s="112"/>
      <c r="AB59" s="119"/>
      <c r="AC59" s="6"/>
      <c r="AD59" s="6"/>
    </row>
    <row r="60" spans="1:30" ht="15.75" customHeight="1" x14ac:dyDescent="0.25">
      <c r="A60" s="109" t="s">
        <v>140</v>
      </c>
      <c r="B60" s="57"/>
      <c r="C60" s="110"/>
      <c r="D60" s="110"/>
      <c r="E60" s="110"/>
      <c r="F60" s="111"/>
      <c r="G60" s="112"/>
      <c r="H60" s="112"/>
      <c r="I60" s="118"/>
      <c r="J60" s="111"/>
      <c r="K60" s="112"/>
      <c r="L60" s="120"/>
      <c r="M60" s="118"/>
      <c r="N60" s="111"/>
      <c r="O60" s="112"/>
      <c r="P60" s="121"/>
      <c r="Q60" s="111"/>
      <c r="R60" s="112"/>
      <c r="S60" s="112"/>
      <c r="T60" s="112"/>
      <c r="U60" s="118"/>
      <c r="V60" s="37"/>
      <c r="W60" s="112"/>
      <c r="X60" s="37"/>
      <c r="Y60" s="112"/>
      <c r="Z60" s="112"/>
      <c r="AA60" s="112"/>
      <c r="AB60" s="119"/>
      <c r="AC60" s="6"/>
      <c r="AD60" s="6"/>
    </row>
    <row r="61" spans="1:30" ht="15.75" customHeight="1" x14ac:dyDescent="0.25">
      <c r="A61" s="109"/>
      <c r="B61" s="57"/>
      <c r="C61" s="110"/>
      <c r="D61" s="110"/>
      <c r="E61" s="110"/>
      <c r="F61" s="111"/>
      <c r="G61" s="112"/>
      <c r="H61" s="112"/>
      <c r="I61" s="118"/>
      <c r="J61" s="111"/>
      <c r="K61" s="112"/>
      <c r="L61" s="120"/>
      <c r="M61" s="118"/>
      <c r="N61" s="111"/>
      <c r="O61" s="112"/>
      <c r="P61" s="121"/>
      <c r="Q61" s="111"/>
      <c r="R61" s="112"/>
      <c r="S61" s="112"/>
      <c r="T61" s="112"/>
      <c r="U61" s="118"/>
      <c r="V61" s="37"/>
      <c r="W61" s="112"/>
      <c r="X61" s="37"/>
      <c r="Y61" s="112"/>
      <c r="Z61" s="112"/>
      <c r="AA61" s="112"/>
      <c r="AB61" s="119"/>
      <c r="AC61" s="6"/>
      <c r="AD61" s="6"/>
    </row>
    <row r="62" spans="1:30" ht="15.75" customHeight="1" x14ac:dyDescent="0.25">
      <c r="A62" s="109"/>
      <c r="B62" s="85"/>
      <c r="C62" s="110"/>
      <c r="D62" s="110"/>
      <c r="E62" s="110"/>
      <c r="F62" s="111"/>
      <c r="G62" s="112"/>
      <c r="H62" s="112"/>
      <c r="I62" s="113"/>
      <c r="J62" s="111"/>
      <c r="K62" s="112"/>
      <c r="L62" s="120"/>
      <c r="M62" s="118"/>
      <c r="N62" s="111"/>
      <c r="O62" s="112"/>
      <c r="P62" s="121"/>
      <c r="Q62" s="111"/>
      <c r="R62" s="112"/>
      <c r="S62" s="112"/>
      <c r="T62" s="112"/>
      <c r="U62" s="118"/>
      <c r="V62" s="123"/>
      <c r="W62" s="112"/>
      <c r="X62" s="37"/>
      <c r="Y62" s="112"/>
      <c r="Z62" s="112"/>
      <c r="AA62" s="112"/>
      <c r="AB62" s="124"/>
      <c r="AC62" s="6"/>
      <c r="AD62" s="6"/>
    </row>
    <row r="63" spans="1:30" ht="15.75" customHeight="1" x14ac:dyDescent="0.25">
      <c r="A63" s="109"/>
      <c r="B63" s="85"/>
      <c r="C63" s="110"/>
      <c r="D63" s="110"/>
      <c r="E63" s="110"/>
      <c r="F63" s="111"/>
      <c r="G63" s="112"/>
      <c r="H63" s="112"/>
      <c r="I63" s="125"/>
      <c r="J63" s="111"/>
      <c r="K63" s="112"/>
      <c r="L63" s="120"/>
      <c r="M63" s="118"/>
      <c r="N63" s="111"/>
      <c r="O63" s="112"/>
      <c r="P63" s="121"/>
      <c r="Q63" s="111"/>
      <c r="R63" s="112"/>
      <c r="S63" s="112"/>
      <c r="T63" s="112"/>
      <c r="U63" s="118"/>
      <c r="V63" s="37"/>
      <c r="W63" s="112"/>
      <c r="X63" s="37"/>
      <c r="Y63" s="112"/>
      <c r="Z63" s="126"/>
      <c r="AA63" s="112"/>
      <c r="AB63" s="127"/>
      <c r="AC63" s="6"/>
      <c r="AD63" s="6"/>
    </row>
    <row r="64" spans="1:30" ht="15.75" customHeight="1" x14ac:dyDescent="0.25">
      <c r="A64" s="109"/>
      <c r="B64" s="85"/>
      <c r="C64" s="110"/>
      <c r="D64" s="110"/>
      <c r="E64" s="110"/>
      <c r="F64" s="111"/>
      <c r="G64" s="7"/>
      <c r="H64" s="112"/>
      <c r="I64" s="113"/>
      <c r="J64" s="111"/>
      <c r="K64" s="112"/>
      <c r="L64" s="110"/>
      <c r="M64" s="114"/>
      <c r="N64" s="115"/>
      <c r="O64" s="116"/>
      <c r="P64" s="117"/>
      <c r="Q64" s="111"/>
      <c r="R64" s="112"/>
      <c r="S64" s="112"/>
      <c r="T64" s="112"/>
      <c r="U64" s="118"/>
      <c r="V64" s="112"/>
      <c r="W64" s="112"/>
      <c r="X64" s="37"/>
      <c r="Y64" s="112"/>
      <c r="Z64" s="112"/>
      <c r="AA64" s="112"/>
      <c r="AB64" s="128"/>
      <c r="AC64" s="6"/>
      <c r="AD64" s="6"/>
    </row>
    <row r="65" spans="1:30" ht="15.75" customHeight="1" x14ac:dyDescent="0.25">
      <c r="A65" s="109"/>
      <c r="B65" s="85"/>
      <c r="C65" s="110"/>
      <c r="D65" s="110"/>
      <c r="E65" s="110"/>
      <c r="F65" s="111"/>
      <c r="G65" s="7"/>
      <c r="H65" s="112"/>
      <c r="I65" s="113"/>
      <c r="J65" s="111"/>
      <c r="K65" s="112"/>
      <c r="L65" s="110"/>
      <c r="M65" s="114"/>
      <c r="N65" s="115"/>
      <c r="O65" s="116"/>
      <c r="P65" s="117"/>
      <c r="Q65" s="111"/>
      <c r="R65" s="112"/>
      <c r="S65" s="112"/>
      <c r="T65" s="112"/>
      <c r="U65" s="118"/>
      <c r="V65" s="112"/>
      <c r="W65" s="112"/>
      <c r="X65" s="37"/>
      <c r="Y65" s="112"/>
      <c r="Z65" s="112"/>
      <c r="AA65" s="112"/>
      <c r="AB65" s="128"/>
      <c r="AC65" s="6"/>
      <c r="AD65" s="6"/>
    </row>
    <row r="66" spans="1:30" ht="15.75" customHeight="1" x14ac:dyDescent="0.25">
      <c r="A66" s="109"/>
      <c r="B66" s="85"/>
      <c r="C66" s="110"/>
      <c r="D66" s="110"/>
      <c r="E66" s="110"/>
      <c r="F66" s="111"/>
      <c r="G66" s="7"/>
      <c r="H66" s="112"/>
      <c r="I66" s="113"/>
      <c r="J66" s="111"/>
      <c r="K66" s="112"/>
      <c r="L66" s="120"/>
      <c r="M66" s="114"/>
      <c r="N66" s="115"/>
      <c r="O66" s="116"/>
      <c r="P66" s="117"/>
      <c r="Q66" s="111"/>
      <c r="R66" s="112"/>
      <c r="S66" s="112"/>
      <c r="T66" s="112"/>
      <c r="U66" s="118"/>
      <c r="V66" s="112"/>
      <c r="W66" s="112"/>
      <c r="X66" s="37"/>
      <c r="Y66" s="112"/>
      <c r="Z66" s="112"/>
      <c r="AA66" s="112"/>
      <c r="AB66" s="128"/>
      <c r="AC66" s="6"/>
      <c r="AD66" s="6"/>
    </row>
    <row r="67" spans="1:30" ht="15.75" customHeight="1" x14ac:dyDescent="0.25">
      <c r="A67" s="109"/>
      <c r="B67" s="85"/>
      <c r="C67" s="110"/>
      <c r="D67" s="110"/>
      <c r="E67" s="110"/>
      <c r="F67" s="111"/>
      <c r="G67" s="7"/>
      <c r="H67" s="112"/>
      <c r="I67" s="113"/>
      <c r="J67" s="111"/>
      <c r="K67" s="112"/>
      <c r="L67" s="120"/>
      <c r="M67" s="114"/>
      <c r="N67" s="115"/>
      <c r="O67" s="116"/>
      <c r="P67" s="117"/>
      <c r="Q67" s="111"/>
      <c r="R67" s="112"/>
      <c r="S67" s="112"/>
      <c r="T67" s="112"/>
      <c r="U67" s="118"/>
      <c r="V67" s="112"/>
      <c r="W67" s="112"/>
      <c r="X67" s="37"/>
      <c r="Y67" s="112"/>
      <c r="Z67" s="112"/>
      <c r="AA67" s="112"/>
      <c r="AB67" s="128"/>
      <c r="AC67" s="6"/>
      <c r="AD67" s="6"/>
    </row>
    <row r="68" spans="1:30" ht="15.75" customHeight="1" x14ac:dyDescent="0.25">
      <c r="A68" s="109"/>
      <c r="B68" s="85"/>
      <c r="C68" s="110"/>
      <c r="D68" s="110"/>
      <c r="E68" s="110"/>
      <c r="F68" s="111"/>
      <c r="G68" s="7"/>
      <c r="H68" s="112"/>
      <c r="I68" s="113"/>
      <c r="J68" s="111"/>
      <c r="K68" s="112"/>
      <c r="L68" s="120"/>
      <c r="M68" s="114"/>
      <c r="N68" s="115"/>
      <c r="O68" s="116"/>
      <c r="P68" s="117"/>
      <c r="Q68" s="111"/>
      <c r="R68" s="112"/>
      <c r="S68" s="112"/>
      <c r="T68" s="112"/>
      <c r="U68" s="118"/>
      <c r="V68" s="112"/>
      <c r="W68" s="112"/>
      <c r="X68" s="37"/>
      <c r="Y68" s="112"/>
      <c r="Z68" s="112"/>
      <c r="AA68" s="112"/>
      <c r="AB68" s="128"/>
      <c r="AC68" s="6"/>
      <c r="AD68" s="6"/>
    </row>
    <row r="69" spans="1:30" ht="15.75" customHeight="1" x14ac:dyDescent="0.25">
      <c r="A69" s="109"/>
      <c r="B69" s="85"/>
      <c r="C69" s="110"/>
      <c r="D69" s="110"/>
      <c r="E69" s="110"/>
      <c r="F69" s="111"/>
      <c r="G69" s="7"/>
      <c r="H69" s="112"/>
      <c r="I69" s="113"/>
      <c r="J69" s="111"/>
      <c r="K69" s="112"/>
      <c r="L69" s="120"/>
      <c r="M69" s="114"/>
      <c r="N69" s="115"/>
      <c r="O69" s="116"/>
      <c r="P69" s="117"/>
      <c r="Q69" s="111"/>
      <c r="R69" s="112"/>
      <c r="S69" s="112"/>
      <c r="T69" s="112"/>
      <c r="U69" s="118"/>
      <c r="V69" s="112"/>
      <c r="W69" s="112"/>
      <c r="X69" s="37"/>
      <c r="Y69" s="112"/>
      <c r="Z69" s="112"/>
      <c r="AA69" s="112"/>
      <c r="AB69" s="128"/>
      <c r="AC69" s="6"/>
      <c r="AD69" s="6"/>
    </row>
    <row r="70" spans="1:30" ht="15.75" customHeight="1" x14ac:dyDescent="0.25">
      <c r="A70" s="109"/>
      <c r="B70" s="85"/>
      <c r="C70" s="110"/>
      <c r="D70" s="110"/>
      <c r="E70" s="110"/>
      <c r="F70" s="111"/>
      <c r="G70" s="7"/>
      <c r="H70" s="112"/>
      <c r="I70" s="113"/>
      <c r="J70" s="111"/>
      <c r="K70" s="112"/>
      <c r="L70" s="120"/>
      <c r="M70" s="114"/>
      <c r="N70" s="115"/>
      <c r="O70" s="116"/>
      <c r="P70" s="117"/>
      <c r="Q70" s="111"/>
      <c r="R70" s="112"/>
      <c r="S70" s="112"/>
      <c r="T70" s="112"/>
      <c r="U70" s="118"/>
      <c r="V70" s="112"/>
      <c r="W70" s="112"/>
      <c r="X70" s="37"/>
      <c r="Y70" s="112"/>
      <c r="Z70" s="112"/>
      <c r="AA70" s="112"/>
      <c r="AB70" s="128"/>
      <c r="AC70" s="6"/>
      <c r="AD70" s="6"/>
    </row>
    <row r="71" spans="1:30" ht="15.75" customHeight="1" x14ac:dyDescent="0.25">
      <c r="A71" s="109"/>
      <c r="B71" s="85"/>
      <c r="C71" s="110"/>
      <c r="D71" s="110"/>
      <c r="E71" s="110"/>
      <c r="F71" s="111"/>
      <c r="G71" s="112"/>
      <c r="H71" s="112"/>
      <c r="I71" s="118"/>
      <c r="J71" s="111"/>
      <c r="K71" s="112"/>
      <c r="L71" s="120"/>
      <c r="M71" s="118"/>
      <c r="N71" s="111"/>
      <c r="O71" s="112"/>
      <c r="P71" s="121"/>
      <c r="Q71" s="111"/>
      <c r="R71" s="112"/>
      <c r="S71" s="112"/>
      <c r="T71" s="112"/>
      <c r="U71" s="118"/>
      <c r="V71" s="37"/>
      <c r="W71" s="112"/>
      <c r="X71" s="37"/>
      <c r="Y71" s="112"/>
      <c r="Z71" s="112"/>
      <c r="AA71" s="112"/>
      <c r="AB71" s="128"/>
      <c r="AC71" s="6"/>
      <c r="AD71" s="6"/>
    </row>
    <row r="72" spans="1:30" ht="15.75" customHeight="1" x14ac:dyDescent="0.25">
      <c r="A72" s="109"/>
      <c r="B72" s="129"/>
      <c r="C72" s="110"/>
      <c r="D72" s="110"/>
      <c r="E72" s="110"/>
      <c r="F72" s="111"/>
      <c r="G72" s="112"/>
      <c r="H72" s="112"/>
      <c r="I72" s="118"/>
      <c r="J72" s="111"/>
      <c r="K72" s="112"/>
      <c r="L72" s="120"/>
      <c r="M72" s="118"/>
      <c r="N72" s="111"/>
      <c r="O72" s="112"/>
      <c r="P72" s="121"/>
      <c r="Q72" s="111"/>
      <c r="R72" s="112"/>
      <c r="S72" s="112"/>
      <c r="T72" s="112"/>
      <c r="U72" s="118"/>
      <c r="V72" s="37"/>
      <c r="W72" s="112"/>
      <c r="X72" s="37"/>
      <c r="Y72" s="112"/>
      <c r="Z72" s="112"/>
      <c r="AA72" s="112"/>
      <c r="AB72" s="128"/>
      <c r="AC72" s="6"/>
      <c r="AD72" s="6"/>
    </row>
    <row r="73" spans="1:30" ht="15.75" customHeight="1" x14ac:dyDescent="0.25">
      <c r="A73" s="109"/>
      <c r="B73" s="85"/>
      <c r="C73" s="110"/>
      <c r="D73" s="110"/>
      <c r="E73" s="110"/>
      <c r="F73" s="111"/>
      <c r="G73" s="112"/>
      <c r="H73" s="112"/>
      <c r="I73" s="118"/>
      <c r="J73" s="111"/>
      <c r="K73" s="112"/>
      <c r="L73" s="120"/>
      <c r="M73" s="118"/>
      <c r="N73" s="111"/>
      <c r="O73" s="112"/>
      <c r="P73" s="121"/>
      <c r="Q73" s="111"/>
      <c r="R73" s="112"/>
      <c r="S73" s="112"/>
      <c r="T73" s="112"/>
      <c r="U73" s="118"/>
      <c r="V73" s="37"/>
      <c r="W73" s="112"/>
      <c r="X73" s="37"/>
      <c r="Y73" s="112"/>
      <c r="Z73" s="112"/>
      <c r="AA73" s="112"/>
      <c r="AB73" s="128"/>
      <c r="AC73" s="6"/>
      <c r="AD73" s="6"/>
    </row>
    <row r="74" spans="1:30" ht="15.75" customHeight="1" x14ac:dyDescent="0.25">
      <c r="A74" s="109"/>
      <c r="B74" s="85"/>
      <c r="C74" s="110"/>
      <c r="D74" s="110"/>
      <c r="E74" s="110"/>
      <c r="F74" s="111"/>
      <c r="G74" s="112"/>
      <c r="H74" s="112"/>
      <c r="I74" s="118"/>
      <c r="J74" s="111"/>
      <c r="K74" s="112"/>
      <c r="L74" s="120"/>
      <c r="M74" s="118"/>
      <c r="N74" s="111"/>
      <c r="O74" s="112"/>
      <c r="P74" s="121"/>
      <c r="Q74" s="111"/>
      <c r="R74" s="112"/>
      <c r="S74" s="112"/>
      <c r="T74" s="112"/>
      <c r="U74" s="118"/>
      <c r="V74" s="37"/>
      <c r="W74" s="112"/>
      <c r="X74" s="37"/>
      <c r="Y74" s="112"/>
      <c r="Z74" s="112"/>
      <c r="AA74" s="112"/>
      <c r="AB74" s="128"/>
      <c r="AC74" s="6"/>
      <c r="AD74" s="6"/>
    </row>
    <row r="75" spans="1:30" ht="15.75" customHeight="1" x14ac:dyDescent="0.25">
      <c r="A75" s="109"/>
      <c r="B75" s="85"/>
      <c r="C75" s="110"/>
      <c r="D75" s="110"/>
      <c r="E75" s="110"/>
      <c r="F75" s="111"/>
      <c r="G75" s="112"/>
      <c r="H75" s="112"/>
      <c r="I75" s="118"/>
      <c r="J75" s="111"/>
      <c r="K75" s="112"/>
      <c r="L75" s="120"/>
      <c r="M75" s="118"/>
      <c r="N75" s="111"/>
      <c r="O75" s="112"/>
      <c r="P75" s="121"/>
      <c r="Q75" s="111"/>
      <c r="R75" s="112"/>
      <c r="S75" s="112"/>
      <c r="T75" s="112"/>
      <c r="U75" s="118"/>
      <c r="V75" s="37"/>
      <c r="W75" s="112"/>
      <c r="X75" s="37"/>
      <c r="Y75" s="112"/>
      <c r="Z75" s="112"/>
      <c r="AA75" s="112"/>
      <c r="AB75" s="128"/>
      <c r="AC75" s="6"/>
      <c r="AD75" s="6"/>
    </row>
    <row r="76" spans="1:30" ht="15.75" customHeight="1" x14ac:dyDescent="0.25">
      <c r="A76" s="109"/>
      <c r="B76" s="85"/>
      <c r="C76" s="110"/>
      <c r="D76" s="110"/>
      <c r="E76" s="110"/>
      <c r="F76" s="111"/>
      <c r="G76" s="112"/>
      <c r="H76" s="112"/>
      <c r="I76" s="118"/>
      <c r="J76" s="111"/>
      <c r="K76" s="112"/>
      <c r="L76" s="120"/>
      <c r="M76" s="118"/>
      <c r="N76" s="111"/>
      <c r="O76" s="112"/>
      <c r="P76" s="121"/>
      <c r="Q76" s="111"/>
      <c r="R76" s="112"/>
      <c r="S76" s="112"/>
      <c r="T76" s="112"/>
      <c r="U76" s="118"/>
      <c r="V76" s="37"/>
      <c r="W76" s="112"/>
      <c r="X76" s="37"/>
      <c r="Y76" s="112"/>
      <c r="Z76" s="112"/>
      <c r="AA76" s="112"/>
      <c r="AB76" s="128"/>
      <c r="AC76" s="6"/>
      <c r="AD76" s="6"/>
    </row>
    <row r="77" spans="1:30" ht="15.75" customHeight="1" x14ac:dyDescent="0.25">
      <c r="A77" s="109"/>
      <c r="B77" s="85"/>
      <c r="C77" s="110"/>
      <c r="D77" s="110"/>
      <c r="E77" s="110"/>
      <c r="F77" s="111"/>
      <c r="G77" s="112"/>
      <c r="H77" s="112"/>
      <c r="I77" s="118"/>
      <c r="J77" s="111"/>
      <c r="K77" s="112"/>
      <c r="L77" s="120"/>
      <c r="M77" s="118"/>
      <c r="N77" s="111"/>
      <c r="O77" s="112"/>
      <c r="P77" s="121"/>
      <c r="Q77" s="111"/>
      <c r="R77" s="112"/>
      <c r="S77" s="112"/>
      <c r="T77" s="112"/>
      <c r="U77" s="118"/>
      <c r="V77" s="37"/>
      <c r="W77" s="112"/>
      <c r="X77" s="37"/>
      <c r="Y77" s="112"/>
      <c r="Z77" s="112"/>
      <c r="AA77" s="112"/>
      <c r="AB77" s="128"/>
      <c r="AC77" s="6"/>
      <c r="AD77" s="6"/>
    </row>
    <row r="78" spans="1:30" ht="15.75" customHeight="1" x14ac:dyDescent="0.25">
      <c r="A78" s="109"/>
      <c r="B78" s="86"/>
      <c r="C78" s="110"/>
      <c r="D78" s="110"/>
      <c r="E78" s="110"/>
      <c r="F78" s="111"/>
      <c r="G78" s="112"/>
      <c r="H78" s="112"/>
      <c r="I78" s="118"/>
      <c r="J78" s="111"/>
      <c r="K78" s="112"/>
      <c r="L78" s="120"/>
      <c r="M78" s="118"/>
      <c r="N78" s="111"/>
      <c r="O78" s="112"/>
      <c r="P78" s="121"/>
      <c r="Q78" s="111"/>
      <c r="R78" s="112"/>
      <c r="S78" s="112"/>
      <c r="T78" s="112"/>
      <c r="U78" s="118"/>
      <c r="V78" s="37"/>
      <c r="W78" s="112"/>
      <c r="X78" s="37"/>
      <c r="Y78" s="112"/>
      <c r="Z78" s="112"/>
      <c r="AA78" s="112"/>
      <c r="AB78" s="128"/>
      <c r="AC78" s="6"/>
      <c r="AD78" s="6"/>
    </row>
    <row r="79" spans="1:30" ht="13.5" customHeight="1" x14ac:dyDescent="0.2">
      <c r="A79" s="130"/>
      <c r="B79" s="131" t="s">
        <v>112</v>
      </c>
      <c r="C79" s="132">
        <f t="shared" ref="C79:E79" si="2">SUM(C53:C64)</f>
        <v>0</v>
      </c>
      <c r="D79" s="132">
        <f t="shared" si="2"/>
        <v>0</v>
      </c>
      <c r="E79" s="132">
        <f t="shared" si="2"/>
        <v>0</v>
      </c>
      <c r="F79" s="132">
        <f t="shared" ref="F79:W79" si="3">SUM(F53:F62)</f>
        <v>0</v>
      </c>
      <c r="G79" s="132">
        <f t="shared" si="3"/>
        <v>0</v>
      </c>
      <c r="H79" s="132">
        <f t="shared" si="3"/>
        <v>0</v>
      </c>
      <c r="I79" s="132">
        <f t="shared" si="3"/>
        <v>0</v>
      </c>
      <c r="J79" s="132">
        <f t="shared" si="3"/>
        <v>0</v>
      </c>
      <c r="K79" s="133">
        <f t="shared" si="3"/>
        <v>0</v>
      </c>
      <c r="L79" s="133">
        <f t="shared" si="3"/>
        <v>0</v>
      </c>
      <c r="M79" s="133">
        <f t="shared" si="3"/>
        <v>0</v>
      </c>
      <c r="N79" s="133">
        <f t="shared" si="3"/>
        <v>0</v>
      </c>
      <c r="O79" s="133">
        <f t="shared" si="3"/>
        <v>0</v>
      </c>
      <c r="P79" s="133">
        <f t="shared" si="3"/>
        <v>0</v>
      </c>
      <c r="Q79" s="132">
        <f t="shared" si="3"/>
        <v>0</v>
      </c>
      <c r="R79" s="132">
        <f t="shared" si="3"/>
        <v>0</v>
      </c>
      <c r="S79" s="132">
        <f t="shared" si="3"/>
        <v>0</v>
      </c>
      <c r="T79" s="132">
        <f t="shared" si="3"/>
        <v>0</v>
      </c>
      <c r="U79" s="133">
        <f t="shared" si="3"/>
        <v>0</v>
      </c>
      <c r="V79" s="133">
        <f t="shared" si="3"/>
        <v>0</v>
      </c>
      <c r="W79" s="133">
        <f t="shared" si="3"/>
        <v>0</v>
      </c>
      <c r="X79" s="133">
        <f t="shared" ref="X79:Z79" si="4">SUM(Y53:Y62)</f>
        <v>0</v>
      </c>
      <c r="Y79" s="133">
        <f t="shared" si="4"/>
        <v>0</v>
      </c>
      <c r="Z79" s="133">
        <f t="shared" si="4"/>
        <v>0</v>
      </c>
      <c r="AA79" s="134"/>
      <c r="AB79" s="107"/>
      <c r="AC79" s="6"/>
      <c r="AD79" s="6"/>
    </row>
    <row r="80" spans="1:30" ht="12.75" customHeight="1" x14ac:dyDescent="0.2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  <c r="AD80" s="6"/>
    </row>
    <row r="81" spans="1:30" ht="12.75" customHeight="1" x14ac:dyDescent="0.2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  <c r="AD81" s="6"/>
    </row>
    <row r="82" spans="1:30" ht="12.75" customHeight="1" x14ac:dyDescent="0.2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  <c r="AD82" s="6"/>
    </row>
    <row r="83" spans="1:30" ht="12.75" customHeight="1" x14ac:dyDescent="0.2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  <c r="AD83" s="6"/>
    </row>
    <row r="84" spans="1:30" ht="12.75" customHeight="1" x14ac:dyDescent="0.2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  <c r="AD84" s="6"/>
    </row>
    <row r="85" spans="1:30" ht="12.75" customHeight="1" x14ac:dyDescent="0.2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  <c r="AD85" s="6"/>
    </row>
    <row r="86" spans="1:30" ht="12.75" customHeight="1" x14ac:dyDescent="0.2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  <c r="AD86" s="6"/>
    </row>
    <row r="87" spans="1:30" ht="12.75" customHeight="1" x14ac:dyDescent="0.2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  <c r="AD87" s="6"/>
    </row>
    <row r="88" spans="1:30" ht="12.75" customHeight="1" x14ac:dyDescent="0.2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  <c r="AD88" s="6"/>
    </row>
    <row r="89" spans="1:30" ht="12.75" customHeight="1" x14ac:dyDescent="0.2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  <c r="AD89" s="6"/>
    </row>
    <row r="90" spans="1:30" ht="12.75" customHeight="1" x14ac:dyDescent="0.2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  <c r="AD90" s="6"/>
    </row>
    <row r="91" spans="1:30" ht="12.75" customHeight="1" x14ac:dyDescent="0.2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  <c r="AD91" s="6"/>
    </row>
    <row r="92" spans="1:30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  <c r="AD92" s="6"/>
    </row>
    <row r="93" spans="1:30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  <c r="AD93" s="6"/>
    </row>
    <row r="94" spans="1:30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  <c r="AD94" s="6"/>
    </row>
    <row r="95" spans="1:30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  <c r="AD95" s="6"/>
    </row>
    <row r="96" spans="1:30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  <c r="AD96" s="6"/>
    </row>
    <row r="97" spans="1:30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  <c r="AD97" s="6"/>
    </row>
    <row r="98" spans="1:30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  <c r="AD98" s="6"/>
    </row>
    <row r="99" spans="1:30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  <c r="AD99" s="6"/>
    </row>
    <row r="100" spans="1:30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  <c r="AD100" s="6"/>
    </row>
    <row r="101" spans="1:30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  <c r="AD101" s="6"/>
    </row>
    <row r="102" spans="1:30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  <c r="AD102" s="6"/>
    </row>
    <row r="103" spans="1:30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  <c r="AD103" s="6"/>
    </row>
    <row r="104" spans="1:30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  <c r="AD104" s="6"/>
    </row>
    <row r="105" spans="1:30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  <c r="AD105" s="6"/>
    </row>
    <row r="106" spans="1:30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  <c r="AD106" s="6"/>
    </row>
    <row r="107" spans="1:30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  <c r="AD107" s="6"/>
    </row>
    <row r="108" spans="1:30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  <c r="AD108" s="6"/>
    </row>
    <row r="109" spans="1:30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  <c r="AD109" s="6"/>
    </row>
    <row r="110" spans="1:30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  <c r="AD110" s="6"/>
    </row>
    <row r="111" spans="1:30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  <c r="AD111" s="6"/>
    </row>
    <row r="112" spans="1:30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  <c r="AD112" s="6"/>
    </row>
    <row r="113" spans="1:30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  <c r="AD113" s="6"/>
    </row>
    <row r="114" spans="1:30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  <c r="AD114" s="6"/>
    </row>
    <row r="115" spans="1:30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  <c r="AD115" s="6"/>
    </row>
    <row r="116" spans="1:30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  <c r="AD116" s="6"/>
    </row>
    <row r="117" spans="1:30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  <c r="AD117" s="6"/>
    </row>
    <row r="118" spans="1:30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  <c r="AD118" s="6"/>
    </row>
    <row r="119" spans="1:30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  <c r="AD119" s="6"/>
    </row>
    <row r="120" spans="1:30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  <c r="AD120" s="6"/>
    </row>
    <row r="121" spans="1:30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  <c r="AD121" s="6"/>
    </row>
    <row r="122" spans="1:30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  <c r="AD122" s="6"/>
    </row>
    <row r="123" spans="1:30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  <c r="AD123" s="6"/>
    </row>
    <row r="124" spans="1:30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</row>
    <row r="125" spans="1:30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</row>
    <row r="126" spans="1:30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</row>
    <row r="127" spans="1:30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</row>
    <row r="128" spans="1:30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</row>
    <row r="129" spans="1:30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</row>
    <row r="130" spans="1:30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</row>
    <row r="131" spans="1:30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</row>
    <row r="132" spans="1:30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</row>
    <row r="133" spans="1:30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</row>
    <row r="134" spans="1:30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</row>
    <row r="135" spans="1:30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</row>
    <row r="136" spans="1:30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</row>
    <row r="137" spans="1:30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</row>
    <row r="138" spans="1:30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</row>
    <row r="139" spans="1:30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</row>
    <row r="140" spans="1:30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</row>
    <row r="141" spans="1:30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</row>
    <row r="142" spans="1:30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</row>
    <row r="143" spans="1:30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</row>
    <row r="144" spans="1:30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</row>
    <row r="145" spans="1:30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</row>
    <row r="146" spans="1:30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</row>
    <row r="147" spans="1:30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</row>
    <row r="148" spans="1:30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</row>
    <row r="149" spans="1:30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</row>
    <row r="150" spans="1:30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</row>
    <row r="151" spans="1:30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</row>
    <row r="152" spans="1:30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</row>
    <row r="153" spans="1:30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</row>
    <row r="154" spans="1:30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</row>
    <row r="155" spans="1:30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</row>
    <row r="156" spans="1:30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</row>
    <row r="157" spans="1:30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</row>
    <row r="158" spans="1:30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</row>
    <row r="159" spans="1:30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</row>
    <row r="160" spans="1:30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</row>
    <row r="161" spans="1:30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</row>
    <row r="162" spans="1:30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</row>
    <row r="163" spans="1:30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</row>
    <row r="164" spans="1:30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</row>
    <row r="165" spans="1:30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</row>
    <row r="166" spans="1:30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</row>
    <row r="167" spans="1:30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</row>
    <row r="168" spans="1:30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</row>
    <row r="169" spans="1:30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</row>
    <row r="170" spans="1:30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</row>
    <row r="171" spans="1:30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</row>
    <row r="172" spans="1:30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</row>
    <row r="173" spans="1:30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</row>
    <row r="174" spans="1:30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</row>
    <row r="175" spans="1:30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</row>
    <row r="176" spans="1:30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</row>
    <row r="177" spans="1:30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</row>
    <row r="178" spans="1:30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</row>
    <row r="179" spans="1:30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</row>
    <row r="180" spans="1:30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</row>
    <row r="181" spans="1:30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</row>
    <row r="182" spans="1:30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</row>
    <row r="183" spans="1:30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</row>
    <row r="184" spans="1:30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</row>
    <row r="185" spans="1:30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</row>
    <row r="186" spans="1:30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</row>
    <row r="187" spans="1:30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</row>
    <row r="188" spans="1:30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</row>
    <row r="189" spans="1:30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</row>
    <row r="190" spans="1:30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</row>
    <row r="191" spans="1:30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</row>
    <row r="192" spans="1:30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</row>
    <row r="193" spans="1:30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</row>
    <row r="194" spans="1:30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</row>
    <row r="195" spans="1:30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</row>
    <row r="196" spans="1:30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</row>
    <row r="197" spans="1:30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</row>
    <row r="198" spans="1:30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</row>
    <row r="199" spans="1:30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</row>
    <row r="200" spans="1:30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</row>
    <row r="201" spans="1:30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</row>
    <row r="202" spans="1:30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</row>
    <row r="203" spans="1:30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</row>
    <row r="204" spans="1:30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</row>
    <row r="205" spans="1:30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</row>
    <row r="206" spans="1:30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</row>
    <row r="207" spans="1:30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</row>
    <row r="208" spans="1:30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</row>
    <row r="209" spans="1:30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</row>
    <row r="210" spans="1:30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</row>
    <row r="211" spans="1:30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</row>
    <row r="212" spans="1:30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</row>
    <row r="213" spans="1:30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</row>
    <row r="214" spans="1:30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</row>
    <row r="215" spans="1:30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</row>
    <row r="216" spans="1:30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</row>
    <row r="217" spans="1:30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</row>
    <row r="218" spans="1:30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</row>
    <row r="219" spans="1:30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</row>
    <row r="220" spans="1:30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</row>
    <row r="221" spans="1:30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</row>
    <row r="222" spans="1:30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</row>
    <row r="223" spans="1:30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</row>
    <row r="224" spans="1:30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</row>
    <row r="225" spans="1:30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</row>
    <row r="226" spans="1:30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</row>
    <row r="227" spans="1:30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</row>
    <row r="228" spans="1:30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</row>
    <row r="229" spans="1:30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</row>
    <row r="230" spans="1:30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</row>
    <row r="231" spans="1:30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</row>
    <row r="232" spans="1:30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</row>
    <row r="233" spans="1:30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</row>
    <row r="234" spans="1:30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</row>
    <row r="235" spans="1:30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</row>
    <row r="236" spans="1:30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</row>
    <row r="237" spans="1:30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</row>
    <row r="238" spans="1:30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</row>
    <row r="239" spans="1:30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</row>
    <row r="240" spans="1:30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</row>
    <row r="241" spans="1:30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</row>
    <row r="242" spans="1:30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</row>
    <row r="243" spans="1:30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</row>
    <row r="244" spans="1:30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</row>
    <row r="245" spans="1:30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</row>
    <row r="246" spans="1:30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</row>
    <row r="247" spans="1:30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</row>
    <row r="248" spans="1:30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</row>
    <row r="249" spans="1:30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</row>
    <row r="250" spans="1:30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</row>
    <row r="251" spans="1:30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</row>
    <row r="252" spans="1:30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</row>
    <row r="253" spans="1:30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</row>
    <row r="254" spans="1:30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</row>
    <row r="255" spans="1:30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</row>
    <row r="256" spans="1:30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</row>
    <row r="257" spans="1:30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</row>
    <row r="258" spans="1:30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</row>
    <row r="259" spans="1:30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</row>
    <row r="260" spans="1:30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</row>
    <row r="261" spans="1:30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</row>
    <row r="262" spans="1:30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</row>
    <row r="263" spans="1:30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</row>
    <row r="264" spans="1:30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</row>
    <row r="265" spans="1:30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</row>
    <row r="266" spans="1:30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</row>
    <row r="267" spans="1:30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</row>
    <row r="268" spans="1:30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</row>
    <row r="269" spans="1:30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</row>
    <row r="270" spans="1:30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</row>
    <row r="271" spans="1:30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</row>
    <row r="272" spans="1:30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</row>
    <row r="273" spans="1:30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</row>
    <row r="274" spans="1:30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</row>
    <row r="275" spans="1:30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</row>
    <row r="276" spans="1:30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</row>
    <row r="277" spans="1:30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</row>
    <row r="278" spans="1:30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</row>
    <row r="279" spans="1:30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</row>
    <row r="280" spans="1:30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</row>
    <row r="281" spans="1:30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</row>
    <row r="282" spans="1:30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</row>
    <row r="283" spans="1:30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</row>
    <row r="284" spans="1:30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</row>
    <row r="285" spans="1:30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</row>
    <row r="286" spans="1:30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</row>
    <row r="287" spans="1:30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</row>
    <row r="288" spans="1:30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</row>
    <row r="289" spans="1:30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</row>
    <row r="290" spans="1:30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</row>
    <row r="291" spans="1:30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</row>
    <row r="292" spans="1:30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</row>
    <row r="293" spans="1:30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</row>
    <row r="294" spans="1:30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</row>
    <row r="295" spans="1:30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</row>
    <row r="296" spans="1:30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</row>
    <row r="297" spans="1:30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</row>
    <row r="298" spans="1:30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</row>
    <row r="299" spans="1:30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</row>
    <row r="300" spans="1:30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</row>
    <row r="301" spans="1:30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</row>
    <row r="302" spans="1:30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</row>
    <row r="303" spans="1:30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</row>
    <row r="304" spans="1:30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</row>
    <row r="305" spans="1:30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</row>
    <row r="306" spans="1:30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</row>
    <row r="307" spans="1:30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</row>
    <row r="308" spans="1:30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</row>
    <row r="309" spans="1:30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</row>
    <row r="310" spans="1:30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</row>
    <row r="311" spans="1:30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</row>
    <row r="312" spans="1:30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</row>
    <row r="313" spans="1:30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</row>
    <row r="314" spans="1:30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</row>
    <row r="315" spans="1:30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</row>
    <row r="316" spans="1:30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</row>
    <row r="317" spans="1:30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</row>
    <row r="318" spans="1:30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</row>
    <row r="319" spans="1:30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</row>
    <row r="320" spans="1:30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</row>
    <row r="321" spans="1:30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</row>
    <row r="322" spans="1:30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</row>
    <row r="323" spans="1:30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</row>
    <row r="324" spans="1:30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</row>
    <row r="325" spans="1:30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</row>
    <row r="326" spans="1:30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</row>
    <row r="327" spans="1:30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</row>
    <row r="328" spans="1:30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</row>
    <row r="329" spans="1:30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</row>
    <row r="330" spans="1:30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</row>
    <row r="331" spans="1:30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</row>
    <row r="332" spans="1:30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</row>
    <row r="333" spans="1:30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</row>
    <row r="334" spans="1:30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</row>
    <row r="335" spans="1:30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</row>
    <row r="336" spans="1:30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</row>
    <row r="337" spans="1:30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</row>
    <row r="338" spans="1:30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</row>
    <row r="339" spans="1:30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</row>
    <row r="340" spans="1:30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</row>
    <row r="341" spans="1:30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</row>
    <row r="342" spans="1:30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</row>
    <row r="343" spans="1:30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</row>
    <row r="344" spans="1:30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</row>
    <row r="345" spans="1:30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</row>
    <row r="346" spans="1:30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</row>
    <row r="347" spans="1:30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</row>
    <row r="348" spans="1:30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</row>
    <row r="349" spans="1:30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</row>
    <row r="350" spans="1:30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</row>
    <row r="351" spans="1:30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</row>
    <row r="352" spans="1:30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</row>
    <row r="353" spans="1:30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</row>
    <row r="354" spans="1:30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</row>
    <row r="355" spans="1:30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</row>
    <row r="356" spans="1:30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</row>
    <row r="357" spans="1:30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</row>
    <row r="358" spans="1:30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</row>
    <row r="359" spans="1:30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</row>
    <row r="360" spans="1:30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</row>
    <row r="361" spans="1:30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</row>
    <row r="362" spans="1:30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</row>
    <row r="363" spans="1:30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</row>
    <row r="364" spans="1:30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</row>
    <row r="365" spans="1:30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</row>
    <row r="366" spans="1:30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</row>
    <row r="367" spans="1:30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</row>
    <row r="368" spans="1:30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</row>
    <row r="369" spans="1:30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</row>
    <row r="370" spans="1:30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</row>
    <row r="371" spans="1:30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</row>
    <row r="372" spans="1:30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</row>
    <row r="373" spans="1:30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</row>
    <row r="374" spans="1:30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</row>
    <row r="375" spans="1:30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</row>
    <row r="376" spans="1:30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</row>
    <row r="377" spans="1:30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</row>
    <row r="378" spans="1:30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</row>
    <row r="379" spans="1:30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</row>
    <row r="380" spans="1:30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</row>
    <row r="381" spans="1:30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</row>
    <row r="382" spans="1:30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</row>
    <row r="383" spans="1:30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</row>
    <row r="384" spans="1:30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</row>
    <row r="385" spans="1:30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</row>
    <row r="386" spans="1:30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</row>
    <row r="387" spans="1:30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</row>
    <row r="388" spans="1:30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</row>
    <row r="389" spans="1:30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</row>
    <row r="390" spans="1:30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</row>
    <row r="391" spans="1:30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</row>
    <row r="392" spans="1:30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</row>
    <row r="393" spans="1:30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</row>
    <row r="394" spans="1:30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</row>
    <row r="395" spans="1:30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</row>
    <row r="396" spans="1:30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</row>
    <row r="397" spans="1:30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</row>
    <row r="398" spans="1:30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</row>
    <row r="399" spans="1:30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</row>
    <row r="400" spans="1:30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</row>
    <row r="401" spans="1:30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</row>
    <row r="402" spans="1:30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</row>
    <row r="403" spans="1:30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</row>
    <row r="404" spans="1:30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</row>
    <row r="405" spans="1:30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</row>
    <row r="406" spans="1:30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</row>
    <row r="407" spans="1:30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</row>
    <row r="408" spans="1:30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</row>
    <row r="409" spans="1:30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</row>
    <row r="410" spans="1:30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</row>
    <row r="411" spans="1:30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</row>
    <row r="412" spans="1:30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</row>
    <row r="413" spans="1:30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</row>
    <row r="414" spans="1:30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</row>
    <row r="415" spans="1:30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</row>
    <row r="416" spans="1:30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</row>
    <row r="417" spans="1:30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</row>
    <row r="418" spans="1:30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</row>
    <row r="419" spans="1:30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</row>
    <row r="420" spans="1:30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</row>
    <row r="421" spans="1:30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</row>
    <row r="422" spans="1:30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</row>
    <row r="423" spans="1:30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</row>
    <row r="424" spans="1:30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</row>
    <row r="425" spans="1:30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</row>
    <row r="426" spans="1:30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</row>
    <row r="427" spans="1:30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</row>
    <row r="428" spans="1:30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</row>
    <row r="429" spans="1:30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</row>
    <row r="430" spans="1:30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</row>
    <row r="431" spans="1:30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</row>
    <row r="432" spans="1:30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</row>
    <row r="433" spans="1:30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</row>
    <row r="434" spans="1:30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</row>
    <row r="435" spans="1:30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</row>
    <row r="436" spans="1:30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</row>
    <row r="437" spans="1:30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</row>
    <row r="438" spans="1:30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</row>
    <row r="439" spans="1:30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</row>
    <row r="440" spans="1:30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</row>
    <row r="441" spans="1:30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</row>
    <row r="442" spans="1:30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</row>
    <row r="443" spans="1:30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</row>
    <row r="444" spans="1:30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</row>
    <row r="445" spans="1:30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</row>
    <row r="446" spans="1:30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</row>
    <row r="447" spans="1:30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</row>
    <row r="448" spans="1:30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</row>
    <row r="449" spans="1:30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</row>
    <row r="450" spans="1:30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</row>
    <row r="451" spans="1:30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</row>
    <row r="452" spans="1:30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</row>
    <row r="453" spans="1:30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</row>
    <row r="454" spans="1:30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</row>
    <row r="455" spans="1:30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</row>
    <row r="456" spans="1:30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</row>
    <row r="457" spans="1:30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</row>
    <row r="458" spans="1:30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</row>
    <row r="459" spans="1:30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</row>
    <row r="460" spans="1:30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</row>
    <row r="461" spans="1:30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</row>
    <row r="462" spans="1:30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</row>
    <row r="463" spans="1:30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</row>
    <row r="464" spans="1:30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</row>
    <row r="465" spans="1:30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</row>
    <row r="466" spans="1:30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</row>
    <row r="467" spans="1:30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</row>
    <row r="468" spans="1:30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</row>
    <row r="469" spans="1:30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</row>
    <row r="470" spans="1:30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</row>
    <row r="471" spans="1:30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</row>
    <row r="472" spans="1:30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</row>
    <row r="473" spans="1:30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</row>
    <row r="474" spans="1:30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</row>
    <row r="475" spans="1:30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</row>
    <row r="476" spans="1:30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</row>
    <row r="477" spans="1:30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</row>
    <row r="478" spans="1:30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</row>
    <row r="479" spans="1:30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</row>
    <row r="480" spans="1:30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</row>
    <row r="481" spans="1:30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</row>
    <row r="482" spans="1:30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</row>
    <row r="483" spans="1:30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</row>
    <row r="484" spans="1:30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</row>
    <row r="485" spans="1:30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</row>
    <row r="486" spans="1:30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</row>
    <row r="487" spans="1:30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</row>
    <row r="488" spans="1:30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</row>
    <row r="489" spans="1:30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</row>
    <row r="490" spans="1:30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</row>
    <row r="491" spans="1:30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</row>
    <row r="492" spans="1:30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</row>
    <row r="493" spans="1:30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</row>
    <row r="494" spans="1:30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</row>
    <row r="495" spans="1:30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</row>
    <row r="496" spans="1:30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</row>
    <row r="497" spans="1:30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</row>
    <row r="498" spans="1:30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</row>
    <row r="499" spans="1:30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</row>
    <row r="500" spans="1:30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</row>
    <row r="501" spans="1:30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</row>
    <row r="502" spans="1:30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</row>
    <row r="503" spans="1:30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</row>
    <row r="504" spans="1:30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</row>
    <row r="505" spans="1:30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</row>
    <row r="506" spans="1:30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</row>
    <row r="507" spans="1:30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</row>
    <row r="508" spans="1:30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</row>
    <row r="509" spans="1:30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</row>
    <row r="510" spans="1:30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</row>
    <row r="511" spans="1:30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</row>
    <row r="512" spans="1:30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</row>
    <row r="513" spans="1:30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</row>
    <row r="514" spans="1:30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</row>
    <row r="515" spans="1:30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</row>
    <row r="516" spans="1:30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</row>
    <row r="517" spans="1:30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</row>
    <row r="518" spans="1:30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</row>
    <row r="519" spans="1:30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</row>
    <row r="520" spans="1:30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</row>
    <row r="521" spans="1:30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</row>
    <row r="522" spans="1:30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</row>
    <row r="523" spans="1:30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</row>
    <row r="524" spans="1:30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</row>
    <row r="525" spans="1:30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</row>
    <row r="526" spans="1:30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</row>
    <row r="527" spans="1:30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</row>
    <row r="528" spans="1:30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</row>
    <row r="529" spans="1:30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</row>
    <row r="530" spans="1:30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</row>
    <row r="531" spans="1:30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</row>
    <row r="532" spans="1:30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</row>
    <row r="533" spans="1:30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</row>
    <row r="534" spans="1:30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</row>
    <row r="535" spans="1:30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</row>
    <row r="536" spans="1:30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</row>
    <row r="537" spans="1:30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</row>
    <row r="538" spans="1:30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</row>
    <row r="539" spans="1:30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</row>
    <row r="540" spans="1:30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</row>
    <row r="541" spans="1:30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</row>
    <row r="542" spans="1:30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</row>
    <row r="543" spans="1:30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</row>
    <row r="544" spans="1:30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</row>
    <row r="545" spans="1:30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</row>
    <row r="546" spans="1:30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</row>
    <row r="547" spans="1:30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</row>
    <row r="548" spans="1:30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</row>
    <row r="549" spans="1:30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</row>
    <row r="550" spans="1:30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</row>
    <row r="551" spans="1:30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</row>
    <row r="552" spans="1:30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</row>
    <row r="553" spans="1:30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</row>
    <row r="554" spans="1:30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</row>
    <row r="555" spans="1:30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</row>
    <row r="556" spans="1:30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</row>
    <row r="557" spans="1:30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</row>
    <row r="558" spans="1:30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</row>
    <row r="559" spans="1:30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</row>
    <row r="560" spans="1:30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</row>
    <row r="561" spans="1:30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</row>
    <row r="562" spans="1:30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</row>
    <row r="563" spans="1:30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</row>
    <row r="564" spans="1:30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</row>
    <row r="565" spans="1:30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</row>
    <row r="566" spans="1:30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</row>
    <row r="567" spans="1:30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</row>
    <row r="568" spans="1:30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</row>
    <row r="569" spans="1:30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</row>
    <row r="570" spans="1:30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</row>
    <row r="571" spans="1:30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</row>
    <row r="572" spans="1:30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</row>
    <row r="573" spans="1:30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</row>
    <row r="574" spans="1:30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</row>
    <row r="575" spans="1:30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</row>
    <row r="576" spans="1:30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</row>
    <row r="577" spans="1:30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</row>
    <row r="578" spans="1:30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</row>
    <row r="579" spans="1:30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</row>
    <row r="580" spans="1:30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</row>
    <row r="581" spans="1:30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</row>
    <row r="582" spans="1:30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</row>
    <row r="583" spans="1:30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</row>
    <row r="584" spans="1:30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</row>
    <row r="585" spans="1:30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</row>
    <row r="586" spans="1:30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</row>
    <row r="587" spans="1:30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</row>
    <row r="588" spans="1:30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</row>
    <row r="589" spans="1:30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</row>
    <row r="590" spans="1:30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</row>
    <row r="591" spans="1:30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</row>
    <row r="592" spans="1:30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</row>
    <row r="593" spans="1:30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</row>
    <row r="594" spans="1:30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</row>
    <row r="595" spans="1:30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</row>
    <row r="596" spans="1:30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</row>
    <row r="597" spans="1:30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</row>
    <row r="598" spans="1:30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</row>
    <row r="599" spans="1:30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</row>
    <row r="600" spans="1:30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</row>
    <row r="601" spans="1:30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</row>
    <row r="602" spans="1:30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</row>
    <row r="603" spans="1:30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</row>
    <row r="604" spans="1:30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</row>
    <row r="605" spans="1:30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</row>
    <row r="606" spans="1:30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</row>
    <row r="607" spans="1:30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</row>
    <row r="608" spans="1:30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</row>
    <row r="609" spans="1:30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</row>
    <row r="610" spans="1:30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</row>
    <row r="611" spans="1:30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</row>
    <row r="612" spans="1:30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</row>
    <row r="613" spans="1:30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</row>
    <row r="614" spans="1:30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</row>
    <row r="615" spans="1:30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</row>
    <row r="616" spans="1:30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</row>
    <row r="617" spans="1:30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</row>
    <row r="618" spans="1:30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</row>
    <row r="619" spans="1:30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</row>
    <row r="620" spans="1:30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</row>
    <row r="621" spans="1:30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</row>
    <row r="622" spans="1:30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</row>
    <row r="623" spans="1:30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</row>
    <row r="624" spans="1:30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</row>
    <row r="625" spans="1:30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</row>
    <row r="626" spans="1:30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</row>
    <row r="627" spans="1:30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</row>
    <row r="628" spans="1:30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</row>
    <row r="629" spans="1:30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</row>
    <row r="630" spans="1:30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</row>
    <row r="631" spans="1:30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</row>
    <row r="632" spans="1:30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</row>
    <row r="633" spans="1:30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</row>
    <row r="634" spans="1:30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</row>
    <row r="635" spans="1:30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</row>
    <row r="636" spans="1:30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</row>
    <row r="637" spans="1:30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</row>
    <row r="638" spans="1:30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</row>
    <row r="639" spans="1:30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</row>
    <row r="640" spans="1:30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</row>
    <row r="641" spans="1:30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</row>
    <row r="642" spans="1:30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</row>
    <row r="643" spans="1:30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</row>
    <row r="644" spans="1:30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</row>
    <row r="645" spans="1:30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</row>
    <row r="646" spans="1:30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</row>
    <row r="647" spans="1:30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</row>
    <row r="648" spans="1:30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</row>
    <row r="649" spans="1:30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</row>
    <row r="650" spans="1:30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</row>
    <row r="651" spans="1:30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</row>
    <row r="652" spans="1:30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</row>
    <row r="653" spans="1:30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</row>
    <row r="654" spans="1:30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</row>
    <row r="655" spans="1:30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</row>
    <row r="656" spans="1:30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</row>
    <row r="657" spans="1:30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</row>
    <row r="658" spans="1:30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</row>
    <row r="659" spans="1:30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</row>
    <row r="660" spans="1:30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</row>
    <row r="661" spans="1:30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</row>
    <row r="662" spans="1:30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</row>
    <row r="663" spans="1:30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</row>
    <row r="664" spans="1:30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</row>
    <row r="665" spans="1:30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</row>
    <row r="666" spans="1:30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</row>
    <row r="667" spans="1:30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</row>
    <row r="668" spans="1:30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</row>
    <row r="669" spans="1:30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</row>
    <row r="670" spans="1:30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</row>
    <row r="671" spans="1:30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</row>
    <row r="672" spans="1:30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</row>
    <row r="673" spans="1:30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</row>
    <row r="674" spans="1:30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</row>
    <row r="675" spans="1:30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</row>
    <row r="676" spans="1:30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</row>
    <row r="677" spans="1:30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</row>
    <row r="678" spans="1:30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</row>
    <row r="679" spans="1:30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</row>
    <row r="680" spans="1:30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</row>
    <row r="681" spans="1:30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</row>
    <row r="682" spans="1:30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</row>
    <row r="683" spans="1:30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</row>
    <row r="684" spans="1:30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</row>
    <row r="685" spans="1:30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</row>
    <row r="686" spans="1:30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</row>
    <row r="687" spans="1:30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</row>
    <row r="688" spans="1:30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</row>
    <row r="689" spans="1:30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</row>
    <row r="690" spans="1:30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</row>
    <row r="691" spans="1:30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</row>
    <row r="692" spans="1:30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</row>
    <row r="693" spans="1:30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</row>
    <row r="694" spans="1:30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</row>
    <row r="695" spans="1:30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</row>
    <row r="696" spans="1:30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</row>
    <row r="697" spans="1:30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</row>
    <row r="698" spans="1:30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</row>
    <row r="699" spans="1:30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</row>
    <row r="700" spans="1:30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</row>
    <row r="701" spans="1:30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</row>
    <row r="702" spans="1:30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</row>
    <row r="703" spans="1:30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</row>
    <row r="704" spans="1:30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</row>
    <row r="705" spans="1:30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</row>
    <row r="706" spans="1:30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</row>
    <row r="707" spans="1:30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</row>
    <row r="708" spans="1:30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</row>
    <row r="709" spans="1:30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</row>
    <row r="710" spans="1:30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</row>
    <row r="711" spans="1:30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</row>
    <row r="712" spans="1:30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</row>
    <row r="713" spans="1:30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</row>
    <row r="714" spans="1:30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</row>
    <row r="715" spans="1:30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</row>
    <row r="716" spans="1:30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</row>
    <row r="717" spans="1:30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</row>
    <row r="718" spans="1:30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</row>
    <row r="719" spans="1:30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</row>
    <row r="720" spans="1:30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</row>
    <row r="721" spans="1:30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</row>
    <row r="722" spans="1:30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</row>
    <row r="723" spans="1:30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</row>
    <row r="724" spans="1:30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</row>
    <row r="725" spans="1:30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</row>
    <row r="726" spans="1:30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</row>
    <row r="727" spans="1:30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</row>
    <row r="728" spans="1:30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</row>
    <row r="729" spans="1:30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</row>
    <row r="730" spans="1:30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</row>
    <row r="731" spans="1:30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</row>
    <row r="732" spans="1:30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</row>
    <row r="733" spans="1:30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</row>
    <row r="734" spans="1:30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</row>
    <row r="735" spans="1:30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</row>
    <row r="736" spans="1:30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</row>
    <row r="737" spans="1:30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</row>
    <row r="738" spans="1:30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</row>
    <row r="739" spans="1:30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</row>
    <row r="740" spans="1:30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</row>
    <row r="741" spans="1:30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</row>
    <row r="742" spans="1:30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</row>
    <row r="743" spans="1:30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</row>
    <row r="744" spans="1:30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</row>
    <row r="745" spans="1:30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</row>
    <row r="746" spans="1:30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</row>
    <row r="747" spans="1:30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</row>
    <row r="748" spans="1:30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</row>
    <row r="749" spans="1:30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</row>
    <row r="750" spans="1:30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</row>
    <row r="751" spans="1:30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</row>
    <row r="752" spans="1:30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</row>
    <row r="753" spans="1:30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</row>
    <row r="754" spans="1:30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</row>
    <row r="755" spans="1:30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</row>
    <row r="756" spans="1:30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</row>
    <row r="757" spans="1:30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</row>
    <row r="758" spans="1:30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</row>
    <row r="759" spans="1:30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</row>
    <row r="760" spans="1:30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</row>
    <row r="761" spans="1:30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</row>
    <row r="762" spans="1:30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</row>
    <row r="763" spans="1:30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</row>
    <row r="764" spans="1:30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</row>
    <row r="765" spans="1:30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</row>
    <row r="766" spans="1:30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</row>
    <row r="767" spans="1:30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</row>
    <row r="768" spans="1:30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</row>
    <row r="769" spans="1:30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</row>
    <row r="770" spans="1:30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</row>
    <row r="771" spans="1:30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</row>
    <row r="772" spans="1:30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</row>
    <row r="773" spans="1:30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</row>
    <row r="774" spans="1:30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</row>
    <row r="775" spans="1:30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</row>
    <row r="776" spans="1:30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</row>
    <row r="777" spans="1:30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</row>
    <row r="778" spans="1:30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</row>
    <row r="779" spans="1:30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</row>
    <row r="780" spans="1:30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</row>
    <row r="781" spans="1:30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</row>
    <row r="782" spans="1:30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</row>
    <row r="783" spans="1:30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</row>
    <row r="784" spans="1:30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</row>
    <row r="785" spans="1:30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</row>
    <row r="786" spans="1:30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</row>
    <row r="787" spans="1:30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</row>
    <row r="788" spans="1:30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</row>
    <row r="789" spans="1:30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</row>
    <row r="790" spans="1:30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</row>
    <row r="791" spans="1:30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</row>
    <row r="792" spans="1:30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</row>
    <row r="793" spans="1:30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</row>
    <row r="794" spans="1:30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</row>
    <row r="795" spans="1:30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</row>
    <row r="796" spans="1:30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</row>
    <row r="797" spans="1:30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</row>
    <row r="798" spans="1:30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</row>
    <row r="799" spans="1:30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</row>
    <row r="800" spans="1:30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</row>
    <row r="801" spans="1:30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</row>
    <row r="802" spans="1:30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</row>
    <row r="803" spans="1:30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</row>
    <row r="804" spans="1:30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</row>
    <row r="805" spans="1:30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</row>
    <row r="806" spans="1:30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</row>
    <row r="807" spans="1:30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</row>
    <row r="808" spans="1:30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</row>
    <row r="809" spans="1:30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</row>
    <row r="810" spans="1:30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</row>
    <row r="811" spans="1:30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</row>
    <row r="812" spans="1:30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</row>
    <row r="813" spans="1:30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</row>
    <row r="814" spans="1:30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</row>
    <row r="815" spans="1:30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</row>
    <row r="816" spans="1:30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</row>
    <row r="817" spans="1:30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</row>
    <row r="818" spans="1:30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</row>
    <row r="819" spans="1:30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</row>
    <row r="820" spans="1:30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</row>
    <row r="821" spans="1:30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</row>
    <row r="822" spans="1:30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</row>
    <row r="823" spans="1:30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</row>
    <row r="824" spans="1:30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</row>
    <row r="825" spans="1:30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</row>
    <row r="826" spans="1:30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</row>
    <row r="827" spans="1:30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</row>
    <row r="828" spans="1:30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</row>
    <row r="829" spans="1:30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</row>
    <row r="830" spans="1:30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</row>
    <row r="831" spans="1:30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</row>
    <row r="832" spans="1:30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</row>
    <row r="833" spans="1:30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</row>
    <row r="834" spans="1:30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</row>
    <row r="835" spans="1:30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</row>
    <row r="836" spans="1:30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</row>
    <row r="837" spans="1:30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</row>
    <row r="838" spans="1:30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</row>
    <row r="839" spans="1:30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</row>
    <row r="840" spans="1:30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</row>
    <row r="841" spans="1:30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</row>
    <row r="842" spans="1:30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</row>
    <row r="843" spans="1:30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</row>
    <row r="844" spans="1:30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</row>
    <row r="845" spans="1:30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</row>
    <row r="846" spans="1:30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</row>
    <row r="847" spans="1:30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</row>
    <row r="848" spans="1:30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</row>
    <row r="849" spans="1:30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</row>
    <row r="850" spans="1:30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</row>
    <row r="851" spans="1:30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</row>
    <row r="852" spans="1:30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</row>
    <row r="853" spans="1:30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</row>
    <row r="854" spans="1:30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</row>
    <row r="855" spans="1:30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</row>
    <row r="856" spans="1:30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</row>
    <row r="857" spans="1:30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</row>
    <row r="858" spans="1:30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</row>
    <row r="859" spans="1:30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</row>
    <row r="860" spans="1:30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</row>
    <row r="861" spans="1:30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</row>
    <row r="862" spans="1:30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</row>
    <row r="863" spans="1:30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</row>
    <row r="864" spans="1:30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</row>
    <row r="865" spans="1:30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</row>
    <row r="866" spans="1:30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</row>
    <row r="867" spans="1:30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</row>
    <row r="868" spans="1:30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</row>
    <row r="869" spans="1:30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</row>
    <row r="870" spans="1:30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</row>
    <row r="871" spans="1:30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</row>
    <row r="872" spans="1:30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</row>
    <row r="873" spans="1:30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</row>
    <row r="874" spans="1:30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</row>
    <row r="875" spans="1:30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</row>
    <row r="876" spans="1:30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</row>
    <row r="877" spans="1:30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</row>
    <row r="878" spans="1:30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</row>
    <row r="879" spans="1:30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</row>
    <row r="880" spans="1:30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</row>
    <row r="881" spans="1:30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</row>
    <row r="882" spans="1:30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</row>
    <row r="883" spans="1:30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</row>
    <row r="884" spans="1:30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</row>
    <row r="885" spans="1:30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</row>
    <row r="886" spans="1:30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</row>
    <row r="887" spans="1:30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</row>
    <row r="888" spans="1:30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</row>
    <row r="889" spans="1:30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</row>
    <row r="890" spans="1:30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</row>
    <row r="891" spans="1:30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</row>
    <row r="892" spans="1:30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</row>
    <row r="893" spans="1:30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</row>
    <row r="894" spans="1:30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</row>
    <row r="895" spans="1:30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</row>
    <row r="896" spans="1:30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</row>
    <row r="897" spans="1:30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</row>
    <row r="898" spans="1:30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</row>
    <row r="899" spans="1:30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</row>
    <row r="900" spans="1:30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</row>
    <row r="901" spans="1:30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</row>
    <row r="902" spans="1:30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</row>
    <row r="903" spans="1:30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</row>
    <row r="904" spans="1:30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</row>
    <row r="905" spans="1:30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</row>
    <row r="906" spans="1:30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</row>
    <row r="907" spans="1:30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</row>
    <row r="908" spans="1:30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</row>
    <row r="909" spans="1:30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</row>
    <row r="910" spans="1:30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</row>
    <row r="911" spans="1:30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</row>
    <row r="912" spans="1:30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</row>
    <row r="913" spans="1:30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</row>
    <row r="914" spans="1:30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</row>
    <row r="915" spans="1:30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</row>
    <row r="916" spans="1:30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</row>
    <row r="917" spans="1:30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</row>
    <row r="918" spans="1:30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</row>
    <row r="919" spans="1:30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</row>
    <row r="920" spans="1:30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</row>
    <row r="921" spans="1:30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</row>
    <row r="922" spans="1:30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</row>
    <row r="923" spans="1:30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</row>
    <row r="924" spans="1:30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</row>
    <row r="925" spans="1:30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</row>
    <row r="926" spans="1:30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</row>
    <row r="927" spans="1:30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</row>
    <row r="928" spans="1:30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</row>
    <row r="929" spans="1:30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</row>
    <row r="930" spans="1:30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</row>
    <row r="931" spans="1:30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</row>
    <row r="932" spans="1:30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</row>
    <row r="933" spans="1:30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</row>
    <row r="934" spans="1:30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</row>
    <row r="935" spans="1:30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</row>
    <row r="936" spans="1:30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</row>
    <row r="937" spans="1:30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</row>
    <row r="938" spans="1:30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</row>
    <row r="939" spans="1:30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</row>
    <row r="940" spans="1:30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</row>
    <row r="941" spans="1:30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</row>
    <row r="942" spans="1:30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</row>
    <row r="943" spans="1:30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</row>
    <row r="944" spans="1:30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</row>
    <row r="945" spans="1:30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</row>
    <row r="946" spans="1:30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</row>
    <row r="947" spans="1:30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</row>
    <row r="948" spans="1:30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</row>
    <row r="949" spans="1:30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</row>
    <row r="950" spans="1:30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</row>
    <row r="951" spans="1:30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</row>
    <row r="952" spans="1:30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</row>
    <row r="953" spans="1:30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</row>
    <row r="954" spans="1:30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</row>
    <row r="955" spans="1:30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</row>
    <row r="956" spans="1:30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</row>
    <row r="957" spans="1:30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</row>
    <row r="958" spans="1:30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</row>
    <row r="959" spans="1:30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</row>
    <row r="960" spans="1:30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</row>
    <row r="961" spans="1:30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</row>
    <row r="962" spans="1:30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</row>
    <row r="963" spans="1:30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</row>
    <row r="964" spans="1:30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</row>
    <row r="965" spans="1:30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</row>
    <row r="966" spans="1:30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</row>
    <row r="967" spans="1:30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</row>
    <row r="968" spans="1:30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</row>
    <row r="969" spans="1:30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</row>
    <row r="970" spans="1:30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</row>
    <row r="971" spans="1:30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</row>
    <row r="972" spans="1:30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</row>
    <row r="973" spans="1:30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</row>
    <row r="974" spans="1:30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</row>
    <row r="975" spans="1:30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</row>
    <row r="976" spans="1:30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</row>
    <row r="977" spans="1:30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</row>
    <row r="978" spans="1:30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</row>
    <row r="979" spans="1:30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</row>
    <row r="980" spans="1:30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</row>
    <row r="981" spans="1:30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</row>
    <row r="982" spans="1:30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</row>
    <row r="983" spans="1:30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</row>
    <row r="984" spans="1:30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</row>
    <row r="985" spans="1:30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</row>
    <row r="986" spans="1:30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</row>
    <row r="987" spans="1:30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</row>
    <row r="988" spans="1:30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</row>
    <row r="989" spans="1:30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</row>
    <row r="990" spans="1:30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</row>
    <row r="991" spans="1:30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</row>
    <row r="992" spans="1:30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</row>
    <row r="993" spans="1:30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</row>
    <row r="994" spans="1:30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</row>
    <row r="995" spans="1:30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</row>
    <row r="996" spans="1:30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</row>
    <row r="997" spans="1:30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</row>
    <row r="998" spans="1:30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</row>
    <row r="999" spans="1:30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</row>
    <row r="1000" spans="1:30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</row>
  </sheetData>
  <autoFilter ref="A8:AC48">
    <filterColumn colId="0">
      <filters>
        <filter val="2"/>
      </filters>
    </filterColumn>
  </autoFilter>
  <mergeCells count="22">
    <mergeCell ref="J51:M51"/>
    <mergeCell ref="N51:P51"/>
    <mergeCell ref="Q51:U51"/>
    <mergeCell ref="V51:X51"/>
    <mergeCell ref="C6:H6"/>
    <mergeCell ref="N6:U6"/>
    <mergeCell ref="C7:L7"/>
    <mergeCell ref="Q7:AB7"/>
    <mergeCell ref="F50:P50"/>
    <mergeCell ref="C51:E51"/>
    <mergeCell ref="F51:I51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 x14ac:dyDescent="0.2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 x14ac:dyDescent="0.2">
      <c r="A1" s="135"/>
      <c r="B1" s="136" t="s">
        <v>3</v>
      </c>
      <c r="C1" s="277">
        <v>42956</v>
      </c>
      <c r="D1" s="252"/>
      <c r="E1" s="252"/>
      <c r="F1" s="252"/>
      <c r="G1" s="252"/>
      <c r="H1" s="252"/>
      <c r="I1" s="252"/>
      <c r="J1" s="252"/>
      <c r="K1" s="252"/>
      <c r="L1" s="252"/>
      <c r="M1" s="253"/>
      <c r="N1" s="278"/>
      <c r="O1" s="252"/>
      <c r="P1" s="252"/>
      <c r="Q1" s="252"/>
      <c r="R1" s="252"/>
      <c r="S1" s="252"/>
      <c r="T1" s="252"/>
      <c r="U1" s="253"/>
      <c r="V1" s="7"/>
      <c r="W1" s="7"/>
      <c r="X1" s="7"/>
      <c r="Y1" s="7"/>
      <c r="Z1" s="7"/>
      <c r="AA1" s="7"/>
      <c r="AB1" s="7"/>
      <c r="AC1" s="6"/>
    </row>
    <row r="2" spans="1:29" ht="13.5" customHeight="1" x14ac:dyDescent="0.2">
      <c r="A2" s="137" t="s">
        <v>10</v>
      </c>
      <c r="B2" s="13" t="s">
        <v>11</v>
      </c>
      <c r="C2" s="282" t="s">
        <v>12</v>
      </c>
      <c r="D2" s="283"/>
      <c r="E2" s="283"/>
      <c r="F2" s="283"/>
      <c r="G2" s="283"/>
      <c r="H2" s="283"/>
      <c r="I2" s="283"/>
      <c r="J2" s="283"/>
      <c r="K2" s="283"/>
      <c r="L2" s="283"/>
      <c r="M2" s="284"/>
      <c r="N2" s="282" t="s">
        <v>141</v>
      </c>
      <c r="O2" s="283"/>
      <c r="P2" s="283"/>
      <c r="Q2" s="283"/>
      <c r="R2" s="283"/>
      <c r="S2" s="283"/>
      <c r="T2" s="283"/>
      <c r="U2" s="284"/>
      <c r="V2" s="273" t="s">
        <v>13</v>
      </c>
      <c r="W2" s="252"/>
      <c r="X2" s="252"/>
      <c r="Y2" s="252"/>
      <c r="Z2" s="252"/>
      <c r="AA2" s="252"/>
      <c r="AB2" s="253"/>
      <c r="AC2" s="280" t="s">
        <v>14</v>
      </c>
    </row>
    <row r="3" spans="1:29" ht="13.5" customHeight="1" x14ac:dyDescent="0.2">
      <c r="A3" s="138"/>
      <c r="B3" s="13" t="s">
        <v>15</v>
      </c>
      <c r="C3" s="139" t="s">
        <v>16</v>
      </c>
      <c r="D3" s="101" t="s">
        <v>17</v>
      </c>
      <c r="E3" s="101" t="s">
        <v>18</v>
      </c>
      <c r="F3" s="101" t="s">
        <v>19</v>
      </c>
      <c r="G3" s="101" t="s">
        <v>20</v>
      </c>
      <c r="H3" s="101" t="s">
        <v>142</v>
      </c>
      <c r="I3" s="101" t="s">
        <v>143</v>
      </c>
      <c r="J3" s="101" t="s">
        <v>21</v>
      </c>
      <c r="K3" s="101" t="s">
        <v>144</v>
      </c>
      <c r="L3" s="101" t="s">
        <v>145</v>
      </c>
      <c r="M3" s="101" t="s">
        <v>146</v>
      </c>
      <c r="N3" s="101" t="s">
        <v>16</v>
      </c>
      <c r="O3" s="101" t="s">
        <v>17</v>
      </c>
      <c r="P3" s="101" t="s">
        <v>123</v>
      </c>
      <c r="Q3" s="101" t="s">
        <v>19</v>
      </c>
      <c r="R3" s="101" t="s">
        <v>29</v>
      </c>
      <c r="S3" s="140" t="s">
        <v>147</v>
      </c>
      <c r="T3" s="140" t="s">
        <v>148</v>
      </c>
      <c r="U3" s="106" t="s">
        <v>149</v>
      </c>
      <c r="V3" s="141" t="s">
        <v>35</v>
      </c>
      <c r="W3" s="141" t="s">
        <v>36</v>
      </c>
      <c r="X3" s="141" t="s">
        <v>37</v>
      </c>
      <c r="Y3" s="141" t="s">
        <v>38</v>
      </c>
      <c r="Z3" s="141" t="s">
        <v>39</v>
      </c>
      <c r="AA3" s="141" t="s">
        <v>40</v>
      </c>
      <c r="AB3" s="141" t="s">
        <v>150</v>
      </c>
      <c r="AC3" s="281"/>
    </row>
    <row r="4" spans="1:29" ht="15.75" customHeight="1" x14ac:dyDescent="0.25">
      <c r="A4" s="142"/>
      <c r="B4" s="143" t="s">
        <v>151</v>
      </c>
      <c r="C4" s="144"/>
      <c r="D4" s="33"/>
      <c r="E4" s="33"/>
      <c r="F4" s="33">
        <v>5</v>
      </c>
      <c r="G4" s="33"/>
      <c r="H4" s="33"/>
      <c r="I4" s="145"/>
      <c r="J4" s="145"/>
      <c r="K4" s="145"/>
      <c r="L4" s="145"/>
      <c r="M4" s="146"/>
      <c r="N4" s="147"/>
      <c r="O4" s="33"/>
      <c r="P4" s="33"/>
      <c r="Q4" s="33"/>
      <c r="R4" s="33"/>
      <c r="S4" s="145"/>
      <c r="T4" s="145">
        <v>24</v>
      </c>
      <c r="U4" s="145">
        <v>6</v>
      </c>
      <c r="V4" s="49"/>
      <c r="W4" s="49"/>
      <c r="X4" s="49"/>
      <c r="Y4" s="49"/>
      <c r="Z4" s="49"/>
      <c r="AA4" s="49"/>
      <c r="AB4" s="49"/>
      <c r="AC4" s="119">
        <v>12593</v>
      </c>
    </row>
    <row r="5" spans="1:29" ht="15.75" customHeight="1" x14ac:dyDescent="0.25">
      <c r="A5" s="148"/>
      <c r="B5" s="143" t="s">
        <v>152</v>
      </c>
      <c r="C5" s="144"/>
      <c r="D5" s="33"/>
      <c r="E5" s="33"/>
      <c r="F5" s="33"/>
      <c r="G5" s="33">
        <v>2.5</v>
      </c>
      <c r="H5" s="33"/>
      <c r="I5" s="145"/>
      <c r="J5" s="145"/>
      <c r="K5" s="145"/>
      <c r="L5" s="145"/>
      <c r="M5" s="149"/>
      <c r="N5" s="147"/>
      <c r="O5" s="33"/>
      <c r="P5" s="33"/>
      <c r="Q5" s="33"/>
      <c r="R5" s="33"/>
      <c r="S5" s="145"/>
      <c r="T5" s="145"/>
      <c r="U5" s="145"/>
      <c r="V5" s="49"/>
      <c r="W5" s="49"/>
      <c r="X5" s="49"/>
      <c r="Y5" s="49"/>
      <c r="Z5" s="49"/>
      <c r="AA5" s="49"/>
      <c r="AB5" s="49"/>
      <c r="AC5" s="119">
        <v>19958</v>
      </c>
    </row>
    <row r="6" spans="1:29" ht="15.75" customHeight="1" x14ac:dyDescent="0.25">
      <c r="A6" s="148"/>
      <c r="B6" s="143" t="s">
        <v>153</v>
      </c>
      <c r="C6" s="144"/>
      <c r="D6" s="33"/>
      <c r="E6" s="33"/>
      <c r="F6" s="33"/>
      <c r="G6" s="33">
        <v>25</v>
      </c>
      <c r="H6" s="33"/>
      <c r="I6" s="145"/>
      <c r="J6" s="145"/>
      <c r="K6" s="145"/>
      <c r="L6" s="145"/>
      <c r="M6" s="146"/>
      <c r="N6" s="147"/>
      <c r="O6" s="33"/>
      <c r="P6" s="33"/>
      <c r="Q6" s="33"/>
      <c r="R6" s="33"/>
      <c r="S6" s="145"/>
      <c r="T6" s="145"/>
      <c r="U6" s="145"/>
      <c r="V6" s="49"/>
      <c r="W6" s="49"/>
      <c r="X6" s="49"/>
      <c r="Y6" s="49"/>
      <c r="Z6" s="49"/>
      <c r="AA6" s="49"/>
      <c r="AB6" s="49"/>
      <c r="AC6" s="119">
        <v>14679</v>
      </c>
    </row>
    <row r="7" spans="1:29" ht="15.75" customHeight="1" x14ac:dyDescent="0.25">
      <c r="A7" s="148"/>
      <c r="B7" s="143" t="s">
        <v>154</v>
      </c>
      <c r="C7" s="144">
        <v>2.5</v>
      </c>
      <c r="D7" s="33">
        <v>2.5</v>
      </c>
      <c r="E7" s="33">
        <v>7.5</v>
      </c>
      <c r="F7" s="33"/>
      <c r="G7" s="33"/>
      <c r="H7" s="33"/>
      <c r="I7" s="145"/>
      <c r="J7" s="145"/>
      <c r="K7" s="145"/>
      <c r="L7" s="145"/>
      <c r="M7" s="146"/>
      <c r="N7" s="147"/>
      <c r="O7" s="33"/>
      <c r="P7" s="33"/>
      <c r="Q7" s="33"/>
      <c r="R7" s="33"/>
      <c r="S7" s="145"/>
      <c r="T7" s="145"/>
      <c r="U7" s="145"/>
      <c r="V7" s="49"/>
      <c r="W7" s="49"/>
      <c r="X7" s="49"/>
      <c r="Y7" s="49"/>
      <c r="Z7" s="49"/>
      <c r="AA7" s="49"/>
      <c r="AB7" s="49"/>
      <c r="AC7" s="119">
        <v>19959</v>
      </c>
    </row>
    <row r="8" spans="1:29" ht="15.75" customHeight="1" x14ac:dyDescent="0.25">
      <c r="A8" s="148"/>
      <c r="B8" s="143" t="s">
        <v>155</v>
      </c>
      <c r="C8" s="144"/>
      <c r="D8" s="33"/>
      <c r="E8" s="33"/>
      <c r="F8" s="33">
        <v>5</v>
      </c>
      <c r="G8" s="33">
        <v>5</v>
      </c>
      <c r="H8" s="33"/>
      <c r="I8" s="145"/>
      <c r="J8" s="145"/>
      <c r="K8" s="145"/>
      <c r="L8" s="145"/>
      <c r="M8" s="146"/>
      <c r="N8" s="147"/>
      <c r="O8" s="33"/>
      <c r="P8" s="33"/>
      <c r="Q8" s="33"/>
      <c r="R8" s="33"/>
      <c r="S8" s="145"/>
      <c r="T8" s="145"/>
      <c r="U8" s="145"/>
      <c r="V8" s="49"/>
      <c r="W8" s="49"/>
      <c r="X8" s="49"/>
      <c r="Y8" s="49"/>
      <c r="Z8" s="49"/>
      <c r="AA8" s="49"/>
      <c r="AB8" s="49"/>
      <c r="AC8" s="119">
        <v>14680</v>
      </c>
    </row>
    <row r="9" spans="1:29" ht="15.75" customHeight="1" x14ac:dyDescent="0.25">
      <c r="A9" s="148"/>
      <c r="B9" s="143" t="s">
        <v>156</v>
      </c>
      <c r="C9" s="144"/>
      <c r="D9" s="33"/>
      <c r="E9" s="33"/>
      <c r="F9" s="33">
        <v>2.5</v>
      </c>
      <c r="G9" s="33">
        <v>2.5</v>
      </c>
      <c r="H9" s="33"/>
      <c r="I9" s="145"/>
      <c r="J9" s="145"/>
      <c r="K9" s="145"/>
      <c r="L9" s="145"/>
      <c r="M9" s="146"/>
      <c r="N9" s="147" t="s">
        <v>157</v>
      </c>
      <c r="O9" s="33"/>
      <c r="P9" s="33"/>
      <c r="Q9" s="33"/>
      <c r="R9" s="33"/>
      <c r="S9" s="145"/>
      <c r="T9" s="145"/>
      <c r="U9" s="145"/>
      <c r="V9" s="49"/>
      <c r="W9" s="49"/>
      <c r="X9" s="49"/>
      <c r="Y9" s="49"/>
      <c r="Z9" s="49"/>
      <c r="AA9" s="49"/>
      <c r="AB9" s="49"/>
      <c r="AC9" s="119">
        <v>19960</v>
      </c>
    </row>
    <row r="10" spans="1:29" ht="15.75" customHeight="1" x14ac:dyDescent="0.25">
      <c r="A10" s="148"/>
      <c r="B10" s="143"/>
      <c r="C10" s="144"/>
      <c r="D10" s="33"/>
      <c r="E10" s="33"/>
      <c r="F10" s="33"/>
      <c r="G10" s="33"/>
      <c r="H10" s="33"/>
      <c r="I10" s="145"/>
      <c r="J10" s="145"/>
      <c r="K10" s="145"/>
      <c r="L10" s="145"/>
      <c r="M10" s="146"/>
      <c r="N10" s="147"/>
      <c r="O10" s="33"/>
      <c r="P10" s="33"/>
      <c r="Q10" s="33"/>
      <c r="R10" s="33"/>
      <c r="S10" s="145"/>
      <c r="T10" s="145"/>
      <c r="U10" s="145"/>
      <c r="V10" s="49"/>
      <c r="W10" s="49"/>
      <c r="X10" s="49"/>
      <c r="Y10" s="49"/>
      <c r="Z10" s="49"/>
      <c r="AA10" s="49"/>
      <c r="AB10" s="49"/>
      <c r="AC10" s="119"/>
    </row>
    <row r="11" spans="1:29" ht="15.75" customHeight="1" x14ac:dyDescent="0.25">
      <c r="A11" s="148"/>
      <c r="B11" s="143"/>
      <c r="C11" s="144"/>
      <c r="D11" s="33"/>
      <c r="E11" s="33"/>
      <c r="F11" s="33"/>
      <c r="G11" s="33"/>
      <c r="H11" s="33"/>
      <c r="I11" s="145"/>
      <c r="J11" s="145"/>
      <c r="K11" s="145"/>
      <c r="L11" s="145"/>
      <c r="M11" s="146"/>
      <c r="N11" s="147"/>
      <c r="O11" s="33"/>
      <c r="P11" s="33"/>
      <c r="Q11" s="33"/>
      <c r="R11" s="33"/>
      <c r="S11" s="145"/>
      <c r="T11" s="145"/>
      <c r="U11" s="145"/>
      <c r="V11" s="49"/>
      <c r="W11" s="49"/>
      <c r="X11" s="49"/>
      <c r="Y11" s="49"/>
      <c r="Z11" s="49"/>
      <c r="AA11" s="49"/>
      <c r="AB11" s="49"/>
      <c r="AC11" s="119"/>
    </row>
    <row r="12" spans="1:29" ht="15.75" customHeight="1" x14ac:dyDescent="0.25">
      <c r="A12" s="150"/>
      <c r="B12" s="143"/>
      <c r="C12" s="151"/>
      <c r="D12" s="152"/>
      <c r="E12" s="152"/>
      <c r="F12" s="152"/>
      <c r="G12" s="152"/>
      <c r="H12" s="152"/>
      <c r="I12" s="153"/>
      <c r="J12" s="153"/>
      <c r="K12" s="153"/>
      <c r="L12" s="153"/>
      <c r="M12" s="154"/>
      <c r="N12" s="155"/>
      <c r="O12" s="152"/>
      <c r="P12" s="152"/>
      <c r="Q12" s="152"/>
      <c r="R12" s="152"/>
      <c r="S12" s="153"/>
      <c r="T12" s="153"/>
      <c r="U12" s="153"/>
      <c r="V12" s="156"/>
      <c r="W12" s="156"/>
      <c r="X12" s="156"/>
      <c r="Y12" s="156"/>
      <c r="Z12" s="156"/>
      <c r="AA12" s="156"/>
      <c r="AB12" s="156"/>
      <c r="AC12" s="124"/>
    </row>
    <row r="13" spans="1:29" ht="15.75" customHeight="1" x14ac:dyDescent="0.25">
      <c r="A13" s="150"/>
      <c r="B13" s="143"/>
      <c r="C13" s="151"/>
      <c r="D13" s="152"/>
      <c r="E13" s="152"/>
      <c r="F13" s="152"/>
      <c r="G13" s="152"/>
      <c r="H13" s="152"/>
      <c r="I13" s="153"/>
      <c r="J13" s="153"/>
      <c r="K13" s="153"/>
      <c r="L13" s="153"/>
      <c r="M13" s="154"/>
      <c r="N13" s="155"/>
      <c r="O13" s="152"/>
      <c r="P13" s="152"/>
      <c r="Q13" s="152"/>
      <c r="R13" s="152"/>
      <c r="S13" s="153"/>
      <c r="T13" s="153"/>
      <c r="U13" s="153"/>
      <c r="V13" s="156"/>
      <c r="W13" s="156"/>
      <c r="X13" s="156"/>
      <c r="Y13" s="156"/>
      <c r="Z13" s="156"/>
      <c r="AA13" s="156"/>
      <c r="AB13" s="156"/>
      <c r="AC13" s="124"/>
    </row>
    <row r="14" spans="1:29" ht="15.75" customHeight="1" x14ac:dyDescent="0.25">
      <c r="A14" s="157"/>
      <c r="B14" s="143"/>
      <c r="C14" s="144"/>
      <c r="D14" s="33"/>
      <c r="E14" s="33"/>
      <c r="F14" s="33"/>
      <c r="G14" s="33"/>
      <c r="H14" s="33"/>
      <c r="I14" s="145"/>
      <c r="J14" s="145"/>
      <c r="K14" s="145"/>
      <c r="L14" s="145"/>
      <c r="M14" s="146"/>
      <c r="N14" s="147"/>
      <c r="O14" s="33"/>
      <c r="P14" s="33"/>
      <c r="Q14" s="33"/>
      <c r="R14" s="33"/>
      <c r="S14" s="145"/>
      <c r="T14" s="145"/>
      <c r="U14" s="145"/>
      <c r="V14" s="49"/>
      <c r="W14" s="49"/>
      <c r="X14" s="49"/>
      <c r="Y14" s="49"/>
      <c r="Z14" s="49"/>
      <c r="AA14" s="49"/>
      <c r="AB14" s="49"/>
      <c r="AC14" s="119"/>
    </row>
    <row r="15" spans="1:29" ht="15" customHeight="1" x14ac:dyDescent="0.25">
      <c r="A15" s="158"/>
      <c r="B15" s="143"/>
      <c r="C15" s="151"/>
      <c r="D15" s="152"/>
      <c r="E15" s="152"/>
      <c r="F15" s="152"/>
      <c r="G15" s="152"/>
      <c r="H15" s="152"/>
      <c r="I15" s="153"/>
      <c r="J15" s="153"/>
      <c r="K15" s="153"/>
      <c r="L15" s="153"/>
      <c r="M15" s="154"/>
      <c r="N15" s="155"/>
      <c r="O15" s="152"/>
      <c r="P15" s="152"/>
      <c r="Q15" s="152"/>
      <c r="R15" s="152"/>
      <c r="S15" s="153"/>
      <c r="T15" s="153"/>
      <c r="U15" s="153"/>
      <c r="V15" s="156"/>
      <c r="W15" s="156"/>
      <c r="X15" s="156"/>
      <c r="Y15" s="156"/>
      <c r="Z15" s="156"/>
      <c r="AA15" s="156"/>
      <c r="AB15" s="156"/>
      <c r="AC15" s="124"/>
    </row>
    <row r="16" spans="1:29" ht="16.5" customHeight="1" x14ac:dyDescent="0.25">
      <c r="A16" s="159"/>
      <c r="B16" s="160" t="s">
        <v>112</v>
      </c>
      <c r="C16" s="92">
        <f t="shared" ref="C16:AB16" si="0">SUM(C4:C15)</f>
        <v>2.5</v>
      </c>
      <c r="D16" s="161">
        <f t="shared" si="0"/>
        <v>2.5</v>
      </c>
      <c r="E16" s="161">
        <f t="shared" si="0"/>
        <v>7.5</v>
      </c>
      <c r="F16" s="161">
        <f t="shared" si="0"/>
        <v>12.5</v>
      </c>
      <c r="G16" s="161">
        <f t="shared" si="0"/>
        <v>35</v>
      </c>
      <c r="H16" s="161">
        <f t="shared" si="0"/>
        <v>0</v>
      </c>
      <c r="I16" s="161">
        <f t="shared" si="0"/>
        <v>0</v>
      </c>
      <c r="J16" s="161">
        <f t="shared" si="0"/>
        <v>0</v>
      </c>
      <c r="K16" s="161">
        <f t="shared" si="0"/>
        <v>0</v>
      </c>
      <c r="L16" s="161">
        <f t="shared" si="0"/>
        <v>0</v>
      </c>
      <c r="M16" s="162">
        <f t="shared" si="0"/>
        <v>0</v>
      </c>
      <c r="N16" s="92">
        <f t="shared" si="0"/>
        <v>0</v>
      </c>
      <c r="O16" s="161">
        <f t="shared" si="0"/>
        <v>0</v>
      </c>
      <c r="P16" s="161">
        <f t="shared" si="0"/>
        <v>0</v>
      </c>
      <c r="Q16" s="161">
        <f t="shared" si="0"/>
        <v>0</v>
      </c>
      <c r="R16" s="161">
        <f t="shared" si="0"/>
        <v>0</v>
      </c>
      <c r="S16" s="161">
        <f t="shared" si="0"/>
        <v>0</v>
      </c>
      <c r="T16" s="161">
        <f t="shared" si="0"/>
        <v>24</v>
      </c>
      <c r="U16" s="162">
        <f t="shared" si="0"/>
        <v>6</v>
      </c>
      <c r="V16" s="92">
        <f t="shared" si="0"/>
        <v>0</v>
      </c>
      <c r="W16" s="161">
        <f t="shared" si="0"/>
        <v>0</v>
      </c>
      <c r="X16" s="161">
        <f t="shared" si="0"/>
        <v>0</v>
      </c>
      <c r="Y16" s="161">
        <f t="shared" si="0"/>
        <v>0</v>
      </c>
      <c r="Z16" s="161">
        <f t="shared" si="0"/>
        <v>0</v>
      </c>
      <c r="AA16" s="161">
        <f t="shared" si="0"/>
        <v>0</v>
      </c>
      <c r="AB16" s="162">
        <f t="shared" si="0"/>
        <v>0</v>
      </c>
      <c r="AC16" s="163">
        <f>SUM(C16:AB16)</f>
        <v>90</v>
      </c>
    </row>
    <row r="17" spans="1:29" ht="13.5" customHeight="1" x14ac:dyDescent="0.2">
      <c r="A17" s="6"/>
      <c r="B17" s="5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7"/>
      <c r="W17" s="7"/>
      <c r="X17" s="7"/>
      <c r="Y17" s="7"/>
      <c r="Z17" s="7"/>
      <c r="AA17" s="7"/>
      <c r="AB17" s="7"/>
      <c r="AC17" s="6"/>
    </row>
    <row r="18" spans="1:29" ht="13.5" customHeight="1" x14ac:dyDescent="0.2">
      <c r="A18" s="6"/>
      <c r="B18" s="5"/>
      <c r="C18" s="94"/>
      <c r="D18" s="94"/>
      <c r="E18" s="94"/>
      <c r="F18" s="273" t="s">
        <v>158</v>
      </c>
      <c r="G18" s="252"/>
      <c r="H18" s="252"/>
      <c r="I18" s="252"/>
      <c r="J18" s="252"/>
      <c r="K18" s="252"/>
      <c r="L18" s="252"/>
      <c r="M18" s="252"/>
      <c r="N18" s="252"/>
      <c r="O18" s="252"/>
      <c r="P18" s="253"/>
      <c r="Q18" s="94"/>
      <c r="R18" s="94"/>
      <c r="S18" s="94"/>
      <c r="T18" s="94"/>
      <c r="U18" s="94"/>
      <c r="V18" s="7"/>
      <c r="W18" s="7"/>
      <c r="X18" s="7"/>
      <c r="Y18" s="7"/>
      <c r="Z18" s="7"/>
      <c r="AA18" s="7"/>
      <c r="AB18" s="6"/>
      <c r="AC18" s="6"/>
    </row>
    <row r="19" spans="1:29" ht="13.5" customHeight="1" x14ac:dyDescent="0.2">
      <c r="A19" s="6"/>
      <c r="B19" s="95"/>
      <c r="C19" s="273" t="s">
        <v>159</v>
      </c>
      <c r="D19" s="252"/>
      <c r="E19" s="253"/>
      <c r="F19" s="272" t="s">
        <v>115</v>
      </c>
      <c r="G19" s="252"/>
      <c r="H19" s="252"/>
      <c r="I19" s="253"/>
      <c r="J19" s="272" t="s">
        <v>160</v>
      </c>
      <c r="K19" s="252"/>
      <c r="L19" s="252"/>
      <c r="M19" s="253"/>
      <c r="N19" s="272" t="s">
        <v>161</v>
      </c>
      <c r="O19" s="252"/>
      <c r="P19" s="253"/>
      <c r="Q19" s="273" t="s">
        <v>162</v>
      </c>
      <c r="R19" s="252"/>
      <c r="S19" s="252"/>
      <c r="T19" s="252"/>
      <c r="U19" s="253"/>
      <c r="V19" s="272" t="s">
        <v>163</v>
      </c>
      <c r="W19" s="252"/>
      <c r="X19" s="252"/>
      <c r="Y19" s="252"/>
      <c r="Z19" s="253"/>
      <c r="AA19" s="98" t="s">
        <v>14</v>
      </c>
      <c r="AB19" s="6"/>
      <c r="AC19" s="6"/>
    </row>
    <row r="20" spans="1:29" ht="13.5" customHeight="1" x14ac:dyDescent="0.2">
      <c r="A20" s="6"/>
      <c r="B20" s="164" t="s">
        <v>15</v>
      </c>
      <c r="C20" s="100" t="s">
        <v>16</v>
      </c>
      <c r="D20" s="101" t="s">
        <v>17</v>
      </c>
      <c r="E20" s="101" t="s">
        <v>18</v>
      </c>
      <c r="F20" s="102" t="s">
        <v>123</v>
      </c>
      <c r="G20" s="103" t="s">
        <v>124</v>
      </c>
      <c r="H20" s="103" t="s">
        <v>125</v>
      </c>
      <c r="I20" s="104" t="s">
        <v>126</v>
      </c>
      <c r="J20" s="102" t="s">
        <v>123</v>
      </c>
      <c r="K20" s="103" t="s">
        <v>124</v>
      </c>
      <c r="L20" s="103" t="s">
        <v>125</v>
      </c>
      <c r="M20" s="104" t="s">
        <v>126</v>
      </c>
      <c r="N20" s="105"/>
      <c r="O20" s="105"/>
      <c r="P20" s="105"/>
      <c r="Q20" s="100" t="s">
        <v>16</v>
      </c>
      <c r="R20" s="101" t="s">
        <v>17</v>
      </c>
      <c r="S20" s="101" t="s">
        <v>18</v>
      </c>
      <c r="T20" s="101" t="s">
        <v>19</v>
      </c>
      <c r="U20" s="106" t="s">
        <v>125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125</v>
      </c>
      <c r="AA20" s="108"/>
      <c r="AB20" s="6"/>
      <c r="AC20" s="6"/>
    </row>
    <row r="21" spans="1:29" ht="15.75" customHeight="1" x14ac:dyDescent="0.25">
      <c r="A21" s="6"/>
      <c r="B21" s="165"/>
      <c r="C21" s="115"/>
      <c r="D21" s="116"/>
      <c r="E21" s="116"/>
      <c r="F21" s="115"/>
      <c r="G21" s="116"/>
      <c r="H21" s="116"/>
      <c r="I21" s="114"/>
      <c r="J21" s="115"/>
      <c r="K21" s="116"/>
      <c r="L21" s="166"/>
      <c r="M21" s="114"/>
      <c r="N21" s="115"/>
      <c r="O21" s="116"/>
      <c r="P21" s="117"/>
      <c r="Q21" s="115"/>
      <c r="R21" s="116"/>
      <c r="S21" s="116"/>
      <c r="T21" s="116"/>
      <c r="U21" s="117"/>
      <c r="V21" s="167"/>
      <c r="W21" s="167"/>
      <c r="X21" s="167"/>
      <c r="Y21" s="167"/>
      <c r="Z21" s="167"/>
      <c r="AA21" s="168"/>
      <c r="AB21" s="6"/>
      <c r="AC21" s="6"/>
    </row>
    <row r="22" spans="1:29" ht="15.75" customHeight="1" x14ac:dyDescent="0.25">
      <c r="A22" s="6"/>
      <c r="B22" s="119"/>
      <c r="C22" s="111"/>
      <c r="D22" s="112"/>
      <c r="E22" s="112"/>
      <c r="F22" s="111"/>
      <c r="G22" s="112"/>
      <c r="H22" s="112"/>
      <c r="I22" s="118"/>
      <c r="J22" s="111"/>
      <c r="K22" s="112"/>
      <c r="L22" s="110"/>
      <c r="M22" s="114"/>
      <c r="N22" s="115"/>
      <c r="O22" s="116"/>
      <c r="P22" s="117"/>
      <c r="Q22" s="111"/>
      <c r="R22" s="112"/>
      <c r="S22" s="112"/>
      <c r="T22" s="112"/>
      <c r="U22" s="121"/>
      <c r="V22" s="112"/>
      <c r="W22" s="112"/>
      <c r="X22" s="112"/>
      <c r="Y22" s="112"/>
      <c r="Z22" s="112"/>
      <c r="AA22" s="119"/>
      <c r="AB22" s="6"/>
      <c r="AC22" s="6"/>
    </row>
    <row r="23" spans="1:29" ht="15.75" customHeight="1" x14ac:dyDescent="0.25">
      <c r="A23" s="6"/>
      <c r="B23" s="119"/>
      <c r="C23" s="111"/>
      <c r="D23" s="112"/>
      <c r="E23" s="112"/>
      <c r="F23" s="111"/>
      <c r="G23" s="112"/>
      <c r="H23" s="112"/>
      <c r="I23" s="118"/>
      <c r="J23" s="111"/>
      <c r="K23" s="112"/>
      <c r="L23" s="120"/>
      <c r="M23" s="118"/>
      <c r="N23" s="111"/>
      <c r="O23" s="112"/>
      <c r="P23" s="121"/>
      <c r="Q23" s="111"/>
      <c r="R23" s="112"/>
      <c r="S23" s="112"/>
      <c r="T23" s="112"/>
      <c r="U23" s="121"/>
      <c r="V23" s="112"/>
      <c r="W23" s="112"/>
      <c r="X23" s="112"/>
      <c r="Y23" s="112"/>
      <c r="Z23" s="112"/>
      <c r="AA23" s="119"/>
      <c r="AB23" s="6"/>
      <c r="AC23" s="6"/>
    </row>
    <row r="24" spans="1:29" ht="15.75" customHeight="1" x14ac:dyDescent="0.25">
      <c r="A24" s="6"/>
      <c r="B24" s="169"/>
      <c r="C24" s="111"/>
      <c r="D24" s="112"/>
      <c r="E24" s="112"/>
      <c r="F24" s="111"/>
      <c r="G24" s="112"/>
      <c r="H24" s="112"/>
      <c r="I24" s="118"/>
      <c r="J24" s="111"/>
      <c r="K24" s="112"/>
      <c r="L24" s="120"/>
      <c r="M24" s="118"/>
      <c r="N24" s="111"/>
      <c r="O24" s="112"/>
      <c r="P24" s="121"/>
      <c r="Q24" s="111"/>
      <c r="R24" s="112"/>
      <c r="S24" s="112"/>
      <c r="T24" s="112"/>
      <c r="U24" s="121"/>
      <c r="V24" s="112"/>
      <c r="W24" s="112"/>
      <c r="X24" s="112"/>
      <c r="Y24" s="112"/>
      <c r="Z24" s="112"/>
      <c r="AA24" s="119"/>
      <c r="AB24" s="6"/>
      <c r="AC24" s="6"/>
    </row>
    <row r="25" spans="1:29" ht="16.5" customHeight="1" x14ac:dyDescent="0.25">
      <c r="A25" s="6"/>
      <c r="B25" s="170"/>
      <c r="C25" s="171"/>
      <c r="D25" s="172"/>
      <c r="E25" s="172"/>
      <c r="F25" s="171"/>
      <c r="G25" s="172"/>
      <c r="H25" s="172"/>
      <c r="I25" s="173"/>
      <c r="J25" s="171"/>
      <c r="K25" s="172"/>
      <c r="L25" s="174"/>
      <c r="M25" s="173"/>
      <c r="N25" s="171"/>
      <c r="O25" s="172"/>
      <c r="P25" s="175"/>
      <c r="Q25" s="171"/>
      <c r="R25" s="172"/>
      <c r="S25" s="172"/>
      <c r="T25" s="172"/>
      <c r="U25" s="175"/>
      <c r="V25" s="172"/>
      <c r="W25" s="172"/>
      <c r="X25" s="172"/>
      <c r="Y25" s="172"/>
      <c r="Z25" s="172"/>
      <c r="AA25" s="176"/>
      <c r="AB25" s="6"/>
      <c r="AC25" s="6"/>
    </row>
    <row r="26" spans="1:29" ht="13.5" customHeight="1" x14ac:dyDescent="0.2">
      <c r="A26" s="6"/>
      <c r="B26" s="131" t="s">
        <v>112</v>
      </c>
      <c r="C26" s="132">
        <f t="shared" ref="C26:Z26" si="1">SUM(C21:C25)</f>
        <v>0</v>
      </c>
      <c r="D26" s="132">
        <f t="shared" si="1"/>
        <v>0</v>
      </c>
      <c r="E26" s="132">
        <f t="shared" si="1"/>
        <v>0</v>
      </c>
      <c r="F26" s="132">
        <f t="shared" si="1"/>
        <v>0</v>
      </c>
      <c r="G26" s="132">
        <f t="shared" si="1"/>
        <v>0</v>
      </c>
      <c r="H26" s="132">
        <f t="shared" si="1"/>
        <v>0</v>
      </c>
      <c r="I26" s="132">
        <f t="shared" si="1"/>
        <v>0</v>
      </c>
      <c r="J26" s="132">
        <f t="shared" si="1"/>
        <v>0</v>
      </c>
      <c r="K26" s="133">
        <f t="shared" si="1"/>
        <v>0</v>
      </c>
      <c r="L26" s="133">
        <f t="shared" si="1"/>
        <v>0</v>
      </c>
      <c r="M26" s="177">
        <f t="shared" si="1"/>
        <v>0</v>
      </c>
      <c r="N26" s="177">
        <f t="shared" si="1"/>
        <v>0</v>
      </c>
      <c r="O26" s="177">
        <f t="shared" si="1"/>
        <v>0</v>
      </c>
      <c r="P26" s="177">
        <f t="shared" si="1"/>
        <v>0</v>
      </c>
      <c r="Q26" s="132">
        <f t="shared" si="1"/>
        <v>0</v>
      </c>
      <c r="R26" s="132">
        <f t="shared" si="1"/>
        <v>0</v>
      </c>
      <c r="S26" s="132">
        <f t="shared" si="1"/>
        <v>0</v>
      </c>
      <c r="T26" s="132">
        <f t="shared" si="1"/>
        <v>0</v>
      </c>
      <c r="U26" s="177">
        <f t="shared" si="1"/>
        <v>0</v>
      </c>
      <c r="V26" s="177">
        <f t="shared" si="1"/>
        <v>0</v>
      </c>
      <c r="W26" s="177">
        <f t="shared" si="1"/>
        <v>0</v>
      </c>
      <c r="X26" s="177">
        <f t="shared" si="1"/>
        <v>0</v>
      </c>
      <c r="Y26" s="177">
        <f t="shared" si="1"/>
        <v>0</v>
      </c>
      <c r="Z26" s="177">
        <f t="shared" si="1"/>
        <v>0</v>
      </c>
      <c r="AA26" s="134"/>
      <c r="AB26" s="6"/>
      <c r="AC26" s="6"/>
    </row>
    <row r="27" spans="1:29" ht="12.75" customHeight="1" x14ac:dyDescent="0.2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 x14ac:dyDescent="0.2">
      <c r="A28" s="6"/>
      <c r="B28" s="6"/>
      <c r="C28" s="7"/>
      <c r="D28" s="7"/>
      <c r="E28" s="7"/>
      <c r="F28" s="7"/>
      <c r="G28" s="7"/>
      <c r="H28" s="7"/>
      <c r="I28" s="7"/>
      <c r="J28" s="94"/>
      <c r="K28" s="94"/>
      <c r="L28" s="94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 x14ac:dyDescent="0.2">
      <c r="A29" s="6"/>
      <c r="B29" s="6"/>
      <c r="C29" s="7"/>
      <c r="D29" s="7"/>
      <c r="E29" s="7"/>
      <c r="F29" s="7"/>
      <c r="G29" s="7"/>
      <c r="H29" s="7"/>
      <c r="I29" s="7"/>
      <c r="J29" s="94"/>
      <c r="K29" s="94"/>
      <c r="L29" s="94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 x14ac:dyDescent="0.2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 x14ac:dyDescent="0.2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 x14ac:dyDescent="0.2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 x14ac:dyDescent="0.2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 x14ac:dyDescent="0.2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 x14ac:dyDescent="0.2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 x14ac:dyDescent="0.2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 x14ac:dyDescent="0.2">
      <c r="A37" s="6"/>
      <c r="B37" s="6"/>
      <c r="C37" s="7"/>
      <c r="D37" s="7"/>
      <c r="E37" s="7"/>
      <c r="F37" s="7"/>
      <c r="G37" s="7"/>
      <c r="H37" s="7"/>
      <c r="I37" s="7"/>
      <c r="J37" s="94"/>
      <c r="K37" s="94"/>
      <c r="L37" s="94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 x14ac:dyDescent="0.2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 x14ac:dyDescent="0.2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 x14ac:dyDescent="0.2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 x14ac:dyDescent="0.2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 x14ac:dyDescent="0.2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 x14ac:dyDescent="0.2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 x14ac:dyDescent="0.2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 x14ac:dyDescent="0.2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 x14ac:dyDescent="0.2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 x14ac:dyDescent="0.2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 x14ac:dyDescent="0.2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 x14ac:dyDescent="0.2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 x14ac:dyDescent="0.2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 x14ac:dyDescent="0.2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 x14ac:dyDescent="0.2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 x14ac:dyDescent="0.2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 x14ac:dyDescent="0.2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 x14ac:dyDescent="0.2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 x14ac:dyDescent="0.2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 x14ac:dyDescent="0.2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 x14ac:dyDescent="0.2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 x14ac:dyDescent="0.2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 x14ac:dyDescent="0.2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 x14ac:dyDescent="0.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 x14ac:dyDescent="0.2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 x14ac:dyDescent="0.2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 x14ac:dyDescent="0.2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 x14ac:dyDescent="0.2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 x14ac:dyDescent="0.2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 x14ac:dyDescent="0.2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 x14ac:dyDescent="0.2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 x14ac:dyDescent="0.2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 x14ac:dyDescent="0.2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 x14ac:dyDescent="0.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 x14ac:dyDescent="0.2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 x14ac:dyDescent="0.2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 x14ac:dyDescent="0.2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 x14ac:dyDescent="0.2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 x14ac:dyDescent="0.2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 x14ac:dyDescent="0.2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 x14ac:dyDescent="0.2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 x14ac:dyDescent="0.2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8" topLeftCell="A42" activePane="bottomLeft" state="frozen"/>
      <selection pane="bottomLeft" activeCell="B10" sqref="B10"/>
    </sheetView>
  </sheetViews>
  <sheetFormatPr baseColWidth="10" defaultColWidth="12.5703125" defaultRowHeight="15" customHeight="1" x14ac:dyDescent="0.2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 x14ac:dyDescent="0.2">
      <c r="A1" s="256"/>
      <c r="B1" s="257"/>
      <c r="C1" s="258"/>
      <c r="D1" s="262" t="s">
        <v>0</v>
      </c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4"/>
      <c r="W1" s="251" t="s">
        <v>1</v>
      </c>
      <c r="X1" s="252"/>
      <c r="Y1" s="253"/>
      <c r="Z1" s="267" t="s">
        <v>2</v>
      </c>
      <c r="AA1" s="252"/>
      <c r="AB1" s="252"/>
      <c r="AC1" s="253"/>
    </row>
    <row r="2" spans="1:29" ht="21.75" customHeight="1" x14ac:dyDescent="0.2">
      <c r="A2" s="259"/>
      <c r="B2" s="260"/>
      <c r="C2" s="261"/>
      <c r="D2" s="265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6"/>
      <c r="W2" s="251" t="s">
        <v>3</v>
      </c>
      <c r="X2" s="252"/>
      <c r="Y2" s="253"/>
      <c r="Z2" s="268">
        <v>44455</v>
      </c>
      <c r="AA2" s="252"/>
      <c r="AB2" s="252"/>
      <c r="AC2" s="253"/>
    </row>
    <row r="3" spans="1:29" ht="12.75" customHeight="1" x14ac:dyDescent="0.2">
      <c r="A3" s="262" t="s">
        <v>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4"/>
      <c r="W3" s="251" t="s">
        <v>5</v>
      </c>
      <c r="X3" s="252"/>
      <c r="Y3" s="253"/>
      <c r="Z3" s="254" t="s">
        <v>6</v>
      </c>
      <c r="AA3" s="252"/>
      <c r="AB3" s="252"/>
      <c r="AC3" s="253"/>
    </row>
    <row r="4" spans="1:29" ht="13.5" customHeight="1" x14ac:dyDescent="0.2">
      <c r="A4" s="269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1"/>
      <c r="W4" s="251" t="s">
        <v>7</v>
      </c>
      <c r="X4" s="252"/>
      <c r="Y4" s="253"/>
      <c r="Z4" s="255" t="s">
        <v>8</v>
      </c>
      <c r="AA4" s="252"/>
      <c r="AB4" s="252"/>
      <c r="AC4" s="253"/>
    </row>
    <row r="5" spans="1:29" ht="13.5" customHeight="1" x14ac:dyDescent="0.2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 x14ac:dyDescent="0.2">
      <c r="A6" s="8"/>
      <c r="B6" s="178" t="s">
        <v>164</v>
      </c>
      <c r="C6" s="277">
        <v>45209</v>
      </c>
      <c r="D6" s="252"/>
      <c r="E6" s="252"/>
      <c r="F6" s="252"/>
      <c r="G6" s="252"/>
      <c r="H6" s="252"/>
      <c r="I6" s="10"/>
      <c r="J6" s="10"/>
      <c r="K6" s="10"/>
      <c r="L6" s="10"/>
      <c r="M6" s="11"/>
      <c r="N6" s="278"/>
      <c r="O6" s="252"/>
      <c r="P6" s="252"/>
      <c r="Q6" s="252"/>
      <c r="R6" s="252"/>
      <c r="S6" s="252"/>
      <c r="T6" s="252"/>
      <c r="U6" s="253"/>
      <c r="V6" s="7"/>
      <c r="W6" s="7"/>
      <c r="X6" s="7"/>
      <c r="Y6" s="7"/>
      <c r="Z6" s="7"/>
      <c r="AA6" s="7"/>
      <c r="AB6" s="7"/>
      <c r="AC6" s="6"/>
    </row>
    <row r="7" spans="1:29" ht="13.5" customHeight="1" x14ac:dyDescent="0.2">
      <c r="A7" s="12" t="s">
        <v>10</v>
      </c>
      <c r="B7" s="13" t="s">
        <v>11</v>
      </c>
      <c r="C7" s="273" t="s">
        <v>165</v>
      </c>
      <c r="D7" s="252"/>
      <c r="E7" s="252"/>
      <c r="F7" s="252"/>
      <c r="G7" s="27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 x14ac:dyDescent="0.2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79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customHeight="1" x14ac:dyDescent="0.3">
      <c r="A9" s="180">
        <f>+Pedido!A9</f>
        <v>3</v>
      </c>
      <c r="B9" s="181" t="str">
        <f>+Pedido!B9</f>
        <v>Emilce Capdevila</v>
      </c>
      <c r="C9" s="182"/>
      <c r="D9" s="183"/>
      <c r="E9" s="184"/>
      <c r="F9" s="182"/>
      <c r="G9" s="184"/>
      <c r="H9" s="182"/>
      <c r="I9" s="182"/>
      <c r="J9" s="182"/>
      <c r="K9" s="182"/>
      <c r="L9" s="182"/>
      <c r="M9" s="182"/>
      <c r="N9" s="185"/>
      <c r="O9" s="184"/>
      <c r="P9" s="184"/>
      <c r="Q9" s="184"/>
      <c r="R9" s="183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6"/>
    </row>
    <row r="10" spans="1:29" ht="15.75" customHeight="1" x14ac:dyDescent="0.3">
      <c r="A10" s="180">
        <f>+Pedido!A10</f>
        <v>3</v>
      </c>
      <c r="B10" s="181" t="str">
        <f>+Pedido!B10</f>
        <v>Maria lujan Costanzo</v>
      </c>
      <c r="C10" s="182"/>
      <c r="D10" s="182"/>
      <c r="E10" s="182"/>
      <c r="F10" s="184"/>
      <c r="G10" s="182"/>
      <c r="H10" s="182"/>
      <c r="I10" s="182"/>
      <c r="J10" s="182"/>
      <c r="K10" s="182"/>
      <c r="L10" s="182"/>
      <c r="M10" s="182"/>
      <c r="N10" s="185"/>
      <c r="O10" s="184"/>
      <c r="P10" s="184"/>
      <c r="Q10" s="184"/>
      <c r="R10" s="183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6"/>
    </row>
    <row r="11" spans="1:29" ht="15.75" customHeight="1" x14ac:dyDescent="0.3">
      <c r="A11" s="180">
        <f>+Pedido!A11</f>
        <v>2</v>
      </c>
      <c r="B11" s="181" t="str">
        <f>+Pedido!B11</f>
        <v>Romina Cianfagna</v>
      </c>
      <c r="C11" s="184"/>
      <c r="D11" s="183"/>
      <c r="E11" s="184" t="s">
        <v>166</v>
      </c>
      <c r="F11" s="182"/>
      <c r="G11" s="184"/>
      <c r="H11" s="184"/>
      <c r="I11" s="184"/>
      <c r="J11" s="184"/>
      <c r="K11" s="184"/>
      <c r="L11" s="182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7"/>
      <c r="Y11" s="184"/>
      <c r="Z11" s="184"/>
      <c r="AA11" s="184"/>
      <c r="AB11" s="184"/>
      <c r="AC11" s="188"/>
    </row>
    <row r="12" spans="1:29" ht="15.75" customHeight="1" x14ac:dyDescent="0.3">
      <c r="A12" s="189">
        <v>2</v>
      </c>
      <c r="B12" s="181" t="str">
        <f>+Pedido!B12</f>
        <v>PAULA GAVILAN</v>
      </c>
      <c r="C12" s="184"/>
      <c r="D12" s="183"/>
      <c r="E12" s="184"/>
      <c r="F12" s="182"/>
      <c r="G12" s="184"/>
      <c r="H12" s="184"/>
      <c r="I12" s="184"/>
      <c r="J12" s="184"/>
      <c r="K12" s="184"/>
      <c r="L12" s="182"/>
      <c r="M12" s="184"/>
      <c r="N12" s="184"/>
      <c r="O12" s="184"/>
      <c r="P12" s="184"/>
      <c r="Q12" s="184"/>
      <c r="R12" s="184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6"/>
    </row>
    <row r="13" spans="1:29" ht="15.75" customHeight="1" x14ac:dyDescent="0.3">
      <c r="A13" s="180">
        <f>+Pedido!A13</f>
        <v>3</v>
      </c>
      <c r="B13" s="181" t="str">
        <f>+Pedido!B13</f>
        <v>Rosana Giacovelli</v>
      </c>
      <c r="C13" s="184"/>
      <c r="D13" s="184"/>
      <c r="E13" s="184"/>
      <c r="F13" s="182"/>
      <c r="G13" s="185"/>
      <c r="H13" s="184"/>
      <c r="I13" s="184"/>
      <c r="J13" s="184"/>
      <c r="K13" s="184"/>
      <c r="L13" s="182"/>
      <c r="M13" s="184"/>
      <c r="N13" s="184"/>
      <c r="O13" s="184"/>
      <c r="P13" s="184"/>
      <c r="Q13" s="184"/>
      <c r="R13" s="184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6"/>
    </row>
    <row r="14" spans="1:29" ht="15.75" customHeight="1" x14ac:dyDescent="0.3">
      <c r="A14" s="180">
        <f>+Pedido!A14</f>
        <v>1</v>
      </c>
      <c r="B14" s="181" t="str">
        <f>+Pedido!B14</f>
        <v>Bárbara Susana Rinaldi</v>
      </c>
      <c r="C14" s="182"/>
      <c r="D14" s="182"/>
      <c r="E14" s="182"/>
      <c r="F14" s="182"/>
      <c r="G14" s="184"/>
      <c r="H14" s="184"/>
      <c r="I14" s="184"/>
      <c r="J14" s="184"/>
      <c r="K14" s="184"/>
      <c r="L14" s="182"/>
      <c r="M14" s="184"/>
      <c r="N14" s="184"/>
      <c r="O14" s="184"/>
      <c r="P14" s="184"/>
      <c r="Q14" s="184"/>
      <c r="R14" s="183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6"/>
    </row>
    <row r="15" spans="1:29" ht="15.75" customHeight="1" x14ac:dyDescent="0.3">
      <c r="A15" s="180">
        <f>+Pedido!A15</f>
        <v>1</v>
      </c>
      <c r="B15" s="181" t="str">
        <f>+Pedido!B15</f>
        <v>melody josch</v>
      </c>
      <c r="C15" s="184"/>
      <c r="D15" s="184"/>
      <c r="E15" s="184" t="s">
        <v>167</v>
      </c>
      <c r="F15" s="184"/>
      <c r="G15" s="184"/>
      <c r="H15" s="184" t="s">
        <v>168</v>
      </c>
      <c r="I15" s="184"/>
      <c r="J15" s="184"/>
      <c r="K15" s="184"/>
      <c r="L15" s="182"/>
      <c r="M15" s="184"/>
      <c r="N15" s="184"/>
      <c r="O15" s="184"/>
      <c r="P15" s="184"/>
      <c r="Q15" s="184"/>
      <c r="R15" s="183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6"/>
    </row>
    <row r="16" spans="1:29" ht="15.75" customHeight="1" x14ac:dyDescent="0.3">
      <c r="A16" s="180">
        <v>3</v>
      </c>
      <c r="B16" s="32" t="s">
        <v>55</v>
      </c>
      <c r="C16" s="182"/>
      <c r="D16" s="182"/>
      <c r="E16" s="182"/>
      <c r="F16" s="184"/>
      <c r="G16" s="182"/>
      <c r="H16" s="182"/>
      <c r="I16" s="182"/>
      <c r="J16" s="190"/>
      <c r="K16" s="182"/>
      <c r="L16" s="191"/>
      <c r="M16" s="182"/>
      <c r="N16" s="185"/>
      <c r="O16" s="184"/>
      <c r="P16" s="184"/>
      <c r="Q16" s="184"/>
      <c r="R16" s="183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8"/>
    </row>
    <row r="17" spans="1:29" ht="15.75" customHeight="1" x14ac:dyDescent="0.3">
      <c r="A17" s="180">
        <f>+Pedido!A17</f>
        <v>3</v>
      </c>
      <c r="B17" s="181" t="str">
        <f>+Pedido!B17</f>
        <v>Natalia Aristizabal</v>
      </c>
      <c r="C17" s="182"/>
      <c r="D17" s="192"/>
      <c r="E17" s="184"/>
      <c r="F17" s="182"/>
      <c r="G17" s="184"/>
      <c r="H17" s="182"/>
      <c r="I17" s="182"/>
      <c r="J17" s="190"/>
      <c r="K17" s="182"/>
      <c r="L17" s="191"/>
      <c r="M17" s="182"/>
      <c r="N17" s="185"/>
      <c r="O17" s="184"/>
      <c r="P17" s="184"/>
      <c r="Q17" s="184"/>
      <c r="R17" s="183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6"/>
    </row>
    <row r="18" spans="1:29" ht="15.75" customHeight="1" x14ac:dyDescent="0.3">
      <c r="A18" s="180">
        <f>+Pedido!A18</f>
        <v>2</v>
      </c>
      <c r="B18" s="181" t="str">
        <f>+Pedido!B18</f>
        <v>Shirley Balcazar</v>
      </c>
      <c r="C18" s="182"/>
      <c r="D18" s="182"/>
      <c r="E18" s="182"/>
      <c r="F18" s="182"/>
      <c r="G18" s="184"/>
      <c r="H18" s="182"/>
      <c r="I18" s="182"/>
      <c r="J18" s="190"/>
      <c r="K18" s="182"/>
      <c r="L18" s="191"/>
      <c r="M18" s="182"/>
      <c r="N18" s="185"/>
      <c r="O18" s="184"/>
      <c r="P18" s="184"/>
      <c r="Q18" s="184"/>
      <c r="R18" s="183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6"/>
    </row>
    <row r="19" spans="1:29" ht="15.75" customHeight="1" x14ac:dyDescent="0.3">
      <c r="A19" s="180">
        <f>+Pedido!A19</f>
        <v>2</v>
      </c>
      <c r="B19" s="181" t="str">
        <f>+Pedido!B19</f>
        <v>Yanina Olivera</v>
      </c>
      <c r="C19" s="184"/>
      <c r="D19" s="184" t="s">
        <v>169</v>
      </c>
      <c r="E19" s="184"/>
      <c r="F19" s="184"/>
      <c r="G19" s="184" t="s">
        <v>170</v>
      </c>
      <c r="H19" s="184"/>
      <c r="I19" s="184"/>
      <c r="J19" s="184"/>
      <c r="K19" s="184"/>
      <c r="L19" s="182"/>
      <c r="M19" s="185"/>
      <c r="N19" s="184"/>
      <c r="O19" s="184"/>
      <c r="P19" s="184"/>
      <c r="Q19" s="184"/>
      <c r="R19" s="183"/>
      <c r="S19" s="193"/>
      <c r="T19" s="193"/>
      <c r="U19" s="182"/>
      <c r="V19" s="182"/>
      <c r="W19" s="182"/>
      <c r="X19" s="182"/>
      <c r="Y19" s="182"/>
      <c r="Z19" s="182"/>
      <c r="AA19" s="182"/>
      <c r="AB19" s="182"/>
      <c r="AC19" s="186"/>
    </row>
    <row r="20" spans="1:29" ht="15.75" customHeight="1" x14ac:dyDescent="0.3">
      <c r="A20" s="180">
        <f>+Pedido!A20</f>
        <v>3</v>
      </c>
      <c r="B20" s="181" t="str">
        <f>+Pedido!B20</f>
        <v>Rocio</v>
      </c>
      <c r="C20" s="184"/>
      <c r="D20" s="184"/>
      <c r="E20" s="184"/>
      <c r="F20" s="192"/>
      <c r="G20" s="184"/>
      <c r="H20" s="184"/>
      <c r="I20" s="184"/>
      <c r="J20" s="184"/>
      <c r="K20" s="184"/>
      <c r="L20" s="182"/>
      <c r="M20" s="185"/>
      <c r="N20" s="184"/>
      <c r="O20" s="184"/>
      <c r="P20" s="184"/>
      <c r="Q20" s="184"/>
      <c r="R20" s="184"/>
      <c r="S20" s="184"/>
      <c r="T20" s="184"/>
      <c r="U20" s="184"/>
      <c r="V20" s="182"/>
      <c r="W20" s="182"/>
      <c r="X20" s="182"/>
      <c r="Y20" s="182"/>
      <c r="Z20" s="182"/>
      <c r="AA20" s="182"/>
      <c r="AB20" s="184"/>
      <c r="AC20" s="186"/>
    </row>
    <row r="21" spans="1:29" ht="15.75" customHeight="1" x14ac:dyDescent="0.3">
      <c r="A21" s="180">
        <f>+Pedido!A21</f>
        <v>2</v>
      </c>
      <c r="B21" s="181" t="str">
        <f>+Pedido!B21</f>
        <v>piers morón</v>
      </c>
      <c r="C21" s="184"/>
      <c r="D21" s="184"/>
      <c r="E21" s="184"/>
      <c r="F21" s="184"/>
      <c r="G21" s="184"/>
      <c r="H21" s="184"/>
      <c r="I21" s="184"/>
      <c r="J21" s="184"/>
      <c r="K21" s="184"/>
      <c r="L21" s="182"/>
      <c r="M21" s="184"/>
      <c r="N21" s="184"/>
      <c r="O21" s="184"/>
      <c r="P21" s="184"/>
      <c r="Q21" s="184"/>
      <c r="R21" s="184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6"/>
    </row>
    <row r="22" spans="1:29" ht="15.75" customHeight="1" x14ac:dyDescent="0.3">
      <c r="A22" s="180">
        <f>+Pedido!A22</f>
        <v>2</v>
      </c>
      <c r="B22" s="181" t="str">
        <f>+Pedido!B22</f>
        <v>PIER'S ITUZAINGÓ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6"/>
    </row>
    <row r="23" spans="1:29" ht="15.75" customHeight="1" x14ac:dyDescent="0.3">
      <c r="A23" s="180">
        <f>+Pedido!A23</f>
        <v>2</v>
      </c>
      <c r="B23" s="181" t="str">
        <f>+Pedido!B23</f>
        <v>luz palmisciano</v>
      </c>
      <c r="C23" s="182"/>
      <c r="D23" s="183"/>
      <c r="E23" s="184"/>
      <c r="F23" s="182"/>
      <c r="G23" s="184"/>
      <c r="H23" s="182"/>
      <c r="I23" s="182"/>
      <c r="J23" s="182"/>
      <c r="K23" s="182"/>
      <c r="L23" s="182"/>
      <c r="M23" s="182"/>
      <c r="N23" s="182"/>
      <c r="O23" s="184"/>
      <c r="P23" s="184"/>
      <c r="Q23" s="184"/>
      <c r="R23" s="183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6"/>
    </row>
    <row r="24" spans="1:29" ht="15.75" customHeight="1" x14ac:dyDescent="0.3">
      <c r="A24" s="180">
        <f>+Pedido!A24</f>
        <v>1</v>
      </c>
      <c r="B24" s="181" t="str">
        <f>+Pedido!B24</f>
        <v>brioche doré recoleta</v>
      </c>
      <c r="C24" s="182"/>
      <c r="D24" s="183"/>
      <c r="E24" s="184"/>
      <c r="F24" s="182"/>
      <c r="G24" s="184"/>
      <c r="H24" s="182"/>
      <c r="I24" s="182"/>
      <c r="J24" s="182"/>
      <c r="K24" s="182"/>
      <c r="L24" s="182"/>
      <c r="M24" s="182"/>
      <c r="N24" s="182"/>
      <c r="O24" s="184"/>
      <c r="P24" s="184"/>
      <c r="Q24" s="184"/>
      <c r="R24" s="183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6"/>
    </row>
    <row r="25" spans="1:29" ht="15.75" customHeight="1" x14ac:dyDescent="0.3">
      <c r="A25" s="180">
        <f>+Pedido!A25</f>
        <v>2</v>
      </c>
      <c r="B25" s="181" t="str">
        <f>+Pedido!B25</f>
        <v>Vanes Vilas</v>
      </c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4"/>
      <c r="P25" s="184"/>
      <c r="Q25" s="184"/>
      <c r="R25" s="183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6"/>
    </row>
    <row r="26" spans="1:29" ht="15.75" customHeight="1" x14ac:dyDescent="0.3">
      <c r="A26" s="180">
        <f>+Pedido!A26</f>
        <v>1</v>
      </c>
      <c r="B26" s="181" t="str">
        <f>+Pedido!B26</f>
        <v xml:space="preserve">wes café </v>
      </c>
      <c r="C26" s="182"/>
      <c r="D26" s="183"/>
      <c r="E26" s="184"/>
      <c r="F26" s="182"/>
      <c r="G26" s="184"/>
      <c r="H26" s="182"/>
      <c r="I26" s="182"/>
      <c r="J26" s="182"/>
      <c r="K26" s="182"/>
      <c r="L26" s="191"/>
      <c r="M26" s="182"/>
      <c r="N26" s="185"/>
      <c r="O26" s="184"/>
      <c r="P26" s="184"/>
      <c r="Q26" s="184"/>
      <c r="R26" s="183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6"/>
    </row>
    <row r="27" spans="1:29" ht="15.75" customHeight="1" x14ac:dyDescent="0.3">
      <c r="A27" s="180">
        <f>+Pedido!A27</f>
        <v>1</v>
      </c>
      <c r="B27" s="181" t="str">
        <f>+Pedido!B27</f>
        <v>juliana herrera</v>
      </c>
      <c r="C27" s="182"/>
      <c r="D27" s="182"/>
      <c r="E27" s="182"/>
      <c r="F27" s="184"/>
      <c r="G27" s="182"/>
      <c r="H27" s="182"/>
      <c r="I27" s="182"/>
      <c r="J27" s="190"/>
      <c r="K27" s="182"/>
      <c r="L27" s="191"/>
      <c r="M27" s="182"/>
      <c r="N27" s="185"/>
      <c r="O27" s="184"/>
      <c r="P27" s="184"/>
      <c r="Q27" s="184"/>
      <c r="R27" s="183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6"/>
    </row>
    <row r="28" spans="1:29" ht="15.75" customHeight="1" x14ac:dyDescent="0.3">
      <c r="A28" s="180">
        <f>+Pedido!A28</f>
        <v>1</v>
      </c>
      <c r="B28" s="181" t="str">
        <f>+Pedido!B28</f>
        <v>francisco mendez elizalde</v>
      </c>
      <c r="C28" s="182"/>
      <c r="D28" s="182"/>
      <c r="E28" s="182"/>
      <c r="F28" s="184"/>
      <c r="G28" s="182"/>
      <c r="H28" s="182"/>
      <c r="I28" s="182"/>
      <c r="J28" s="184"/>
      <c r="K28" s="182"/>
      <c r="L28" s="191"/>
      <c r="M28" s="182"/>
      <c r="N28" s="185"/>
      <c r="O28" s="184"/>
      <c r="P28" s="184"/>
      <c r="Q28" s="184"/>
      <c r="R28" s="183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6"/>
    </row>
    <row r="29" spans="1:29" ht="15.75" customHeight="1" x14ac:dyDescent="0.3">
      <c r="A29" s="180">
        <f>+Pedido!A29</f>
        <v>1</v>
      </c>
      <c r="B29" s="181" t="str">
        <f>+Pedido!B29</f>
        <v>Tostado Aeroparque</v>
      </c>
      <c r="C29" s="182"/>
      <c r="D29" s="182"/>
      <c r="E29" s="182"/>
      <c r="F29" s="184"/>
      <c r="G29" s="182"/>
      <c r="H29" s="182"/>
      <c r="I29" s="182"/>
      <c r="J29" s="182"/>
      <c r="K29" s="182"/>
      <c r="L29" s="191"/>
      <c r="M29" s="182"/>
      <c r="N29" s="185"/>
      <c r="O29" s="184"/>
      <c r="P29" s="184"/>
      <c r="Q29" s="184"/>
      <c r="R29" s="183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6"/>
    </row>
    <row r="30" spans="1:29" ht="15.75" customHeight="1" x14ac:dyDescent="0.3">
      <c r="A30" s="180">
        <f>+Pedido!A30</f>
        <v>1</v>
      </c>
      <c r="B30" s="181" t="str">
        <f>+Pedido!B30</f>
        <v>GRACIELA MORAN</v>
      </c>
      <c r="C30" s="184"/>
      <c r="D30" s="183"/>
      <c r="E30" s="184"/>
      <c r="F30" s="182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6"/>
    </row>
    <row r="31" spans="1:29" ht="15.75" customHeight="1" x14ac:dyDescent="0.3">
      <c r="A31" s="180">
        <f>+Pedido!A31</f>
        <v>2</v>
      </c>
      <c r="B31" s="181" t="str">
        <f>+Pedido!B31</f>
        <v>CARDA MORON</v>
      </c>
      <c r="C31" s="184"/>
      <c r="D31" s="184"/>
      <c r="E31" s="184"/>
      <c r="F31" s="182"/>
      <c r="G31" s="182"/>
      <c r="H31" s="184"/>
      <c r="I31" s="184"/>
      <c r="J31" s="184"/>
      <c r="K31" s="184"/>
      <c r="L31" s="185"/>
      <c r="M31" s="184"/>
      <c r="N31" s="184"/>
      <c r="O31" s="184"/>
      <c r="P31" s="184"/>
      <c r="Q31" s="184"/>
      <c r="R31" s="184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6"/>
    </row>
    <row r="32" spans="1:29" ht="15.75" customHeight="1" x14ac:dyDescent="0.3">
      <c r="A32" s="180">
        <f>+Pedido!A32</f>
        <v>2</v>
      </c>
      <c r="B32" s="181" t="str">
        <f>+Pedido!B32</f>
        <v>HERME PLAST</v>
      </c>
      <c r="C32" s="182"/>
      <c r="D32" s="182"/>
      <c r="E32" s="182"/>
      <c r="F32" s="182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3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6"/>
    </row>
    <row r="33" spans="1:29" ht="15.75" customHeight="1" x14ac:dyDescent="0.3">
      <c r="A33" s="180">
        <f>+Pedido!A33</f>
        <v>1</v>
      </c>
      <c r="B33" s="181" t="str">
        <f>+Pedido!B33</f>
        <v>GOUT</v>
      </c>
      <c r="C33" s="184"/>
      <c r="D33" s="183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3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6"/>
    </row>
    <row r="34" spans="1:29" ht="15.75" customHeight="1" x14ac:dyDescent="0.3">
      <c r="A34" s="180">
        <f>+Pedido!A34</f>
        <v>1</v>
      </c>
      <c r="B34" s="181" t="str">
        <f>+Pedido!B34</f>
        <v>ANABELLA PIÑEYRO</v>
      </c>
      <c r="C34" s="184"/>
      <c r="D34" s="184"/>
      <c r="E34" s="184"/>
      <c r="F34" s="184"/>
      <c r="G34" s="184"/>
      <c r="H34" s="184"/>
      <c r="I34" s="184"/>
      <c r="J34" s="184"/>
      <c r="K34" s="191"/>
      <c r="L34" s="184"/>
      <c r="M34" s="184"/>
      <c r="N34" s="184"/>
      <c r="O34" s="184"/>
      <c r="P34" s="184"/>
      <c r="Q34" s="184"/>
      <c r="R34" s="183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6"/>
    </row>
    <row r="35" spans="1:29" ht="15.75" customHeight="1" x14ac:dyDescent="0.3">
      <c r="A35" s="180">
        <f>+Pedido!A35</f>
        <v>1</v>
      </c>
      <c r="B35" s="181" t="str">
        <f>+Pedido!B35</f>
        <v>Green Rivadavia</v>
      </c>
      <c r="C35" s="184"/>
      <c r="D35" s="184"/>
      <c r="E35" s="184"/>
      <c r="F35" s="182"/>
      <c r="G35" s="184"/>
      <c r="H35" s="184"/>
      <c r="I35" s="184"/>
      <c r="J35" s="184"/>
      <c r="K35" s="184"/>
      <c r="L35" s="184"/>
      <c r="M35" s="182"/>
      <c r="N35" s="184"/>
      <c r="O35" s="184"/>
      <c r="P35" s="184"/>
      <c r="Q35" s="183"/>
      <c r="R35" s="185"/>
      <c r="S35" s="193"/>
      <c r="T35" s="193"/>
      <c r="U35" s="182"/>
      <c r="V35" s="182"/>
      <c r="W35" s="182"/>
      <c r="X35" s="182"/>
      <c r="Y35" s="182"/>
      <c r="Z35" s="182"/>
      <c r="AA35" s="182"/>
      <c r="AB35" s="182"/>
      <c r="AC35" s="186"/>
    </row>
    <row r="36" spans="1:29" ht="15.75" customHeight="1" x14ac:dyDescent="0.3">
      <c r="A36" s="180">
        <f>+Pedido!A36</f>
        <v>1</v>
      </c>
      <c r="B36" s="181" t="str">
        <f>+Pedido!B36</f>
        <v>TEA SINCLAIR</v>
      </c>
      <c r="C36" s="184"/>
      <c r="D36" s="184">
        <v>8</v>
      </c>
      <c r="E36" s="184" t="s">
        <v>171</v>
      </c>
      <c r="F36" s="184"/>
      <c r="G36" s="184"/>
      <c r="H36" s="184"/>
      <c r="I36" s="184"/>
      <c r="J36" s="184"/>
      <c r="K36" s="184"/>
      <c r="L36" s="184"/>
      <c r="M36" s="182"/>
      <c r="N36" s="184"/>
      <c r="O36" s="184"/>
      <c r="P36" s="184"/>
      <c r="Q36" s="184"/>
      <c r="R36" s="183"/>
      <c r="S36" s="193"/>
      <c r="T36" s="193"/>
      <c r="U36" s="182"/>
      <c r="V36" s="182"/>
      <c r="W36" s="182"/>
      <c r="X36" s="182"/>
      <c r="Y36" s="182"/>
      <c r="Z36" s="182"/>
      <c r="AA36" s="182"/>
      <c r="AB36" s="182"/>
      <c r="AC36" s="186"/>
    </row>
    <row r="37" spans="1:29" ht="15.75" customHeight="1" x14ac:dyDescent="0.3">
      <c r="A37" s="180">
        <f>+Pedido!A37</f>
        <v>1</v>
      </c>
      <c r="B37" s="181" t="str">
        <f>+Pedido!B37</f>
        <v>Tea Devoto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2"/>
      <c r="N37" s="184"/>
      <c r="O37" s="184"/>
      <c r="P37" s="184"/>
      <c r="Q37" s="184"/>
      <c r="R37" s="183"/>
      <c r="S37" s="193"/>
      <c r="T37" s="193"/>
      <c r="U37" s="182"/>
      <c r="V37" s="182"/>
      <c r="W37" s="182"/>
      <c r="X37" s="182"/>
      <c r="Y37" s="182"/>
      <c r="Z37" s="182"/>
      <c r="AA37" s="182"/>
      <c r="AB37" s="182"/>
      <c r="AC37" s="186"/>
    </row>
    <row r="38" spans="1:29" ht="15.75" customHeight="1" x14ac:dyDescent="0.3">
      <c r="A38" s="180">
        <f>+Pedido!A38</f>
        <v>1</v>
      </c>
      <c r="B38" s="181" t="str">
        <f>+Pedido!B38</f>
        <v>Muntama(Ciudad de la paz y Juramento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2"/>
      <c r="N38" s="184"/>
      <c r="O38" s="184"/>
      <c r="P38" s="184"/>
      <c r="Q38" s="184"/>
      <c r="R38" s="183"/>
      <c r="S38" s="193"/>
      <c r="T38" s="193"/>
      <c r="U38" s="182"/>
      <c r="V38" s="182"/>
      <c r="W38" s="182"/>
      <c r="X38" s="182"/>
      <c r="Y38" s="182"/>
      <c r="Z38" s="182"/>
      <c r="AA38" s="182"/>
      <c r="AB38" s="182"/>
      <c r="AC38" s="186"/>
    </row>
    <row r="39" spans="1:29" ht="15.75" customHeight="1" x14ac:dyDescent="0.3">
      <c r="A39" s="180">
        <f>+Pedido!A39</f>
        <v>2</v>
      </c>
      <c r="B39" s="181" t="str">
        <f>+Pedido!B39</f>
        <v>Tostado Ituzaingo</v>
      </c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2"/>
      <c r="N39" s="184"/>
      <c r="O39" s="184"/>
      <c r="P39" s="184"/>
      <c r="Q39" s="184"/>
      <c r="R39" s="183"/>
      <c r="S39" s="193"/>
      <c r="T39" s="193"/>
      <c r="U39" s="182"/>
      <c r="V39" s="182"/>
      <c r="W39" s="182"/>
      <c r="X39" s="182"/>
      <c r="Y39" s="182"/>
      <c r="Z39" s="182"/>
      <c r="AA39" s="182"/>
      <c r="AB39" s="182"/>
      <c r="AC39" s="186"/>
    </row>
    <row r="40" spans="1:29" ht="15.75" customHeight="1" x14ac:dyDescent="0.3">
      <c r="A40" s="180">
        <f>+Pedido!A40</f>
        <v>3</v>
      </c>
      <c r="B40" s="181" t="str">
        <f>+Pedido!B40</f>
        <v xml:space="preserve">Tostado Ramos </v>
      </c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2"/>
      <c r="N40" s="184"/>
      <c r="O40" s="184"/>
      <c r="P40" s="184"/>
      <c r="Q40" s="184"/>
      <c r="R40" s="183"/>
      <c r="S40" s="193"/>
      <c r="T40" s="193"/>
      <c r="U40" s="182"/>
      <c r="V40" s="182"/>
      <c r="W40" s="182"/>
      <c r="X40" s="182"/>
      <c r="Y40" s="182"/>
      <c r="Z40" s="182"/>
      <c r="AA40" s="182"/>
      <c r="AB40" s="182"/>
      <c r="AC40" s="186"/>
    </row>
    <row r="41" spans="1:29" ht="15.75" customHeight="1" x14ac:dyDescent="0.3">
      <c r="A41" s="180">
        <f>+Pedido!A41</f>
        <v>2</v>
      </c>
      <c r="B41" s="181" t="str">
        <f>+Pedido!B41</f>
        <v>GARDENIAS</v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2"/>
      <c r="N41" s="184"/>
      <c r="O41" s="184"/>
      <c r="P41" s="184"/>
      <c r="Q41" s="184"/>
      <c r="R41" s="183"/>
      <c r="S41" s="193"/>
      <c r="T41" s="193"/>
      <c r="U41" s="182"/>
      <c r="V41" s="182"/>
      <c r="W41" s="182"/>
      <c r="X41" s="182"/>
      <c r="Y41" s="182"/>
      <c r="Z41" s="182"/>
      <c r="AA41" s="182"/>
      <c r="AB41" s="182"/>
      <c r="AC41" s="186"/>
    </row>
    <row r="42" spans="1:29" ht="15.75" customHeight="1" x14ac:dyDescent="0.3">
      <c r="A42" s="180">
        <f>+Pedido!A42</f>
        <v>1</v>
      </c>
      <c r="B42" s="181" t="str">
        <f>+Pedido!B42</f>
        <v>Nasif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2"/>
      <c r="N42" s="184"/>
      <c r="O42" s="184"/>
      <c r="P42" s="184"/>
      <c r="Q42" s="184"/>
      <c r="R42" s="183"/>
      <c r="S42" s="193"/>
      <c r="T42" s="193"/>
      <c r="U42" s="182"/>
      <c r="V42" s="182"/>
      <c r="W42" s="182"/>
      <c r="X42" s="182"/>
      <c r="Y42" s="182"/>
      <c r="Z42" s="182"/>
      <c r="AA42" s="182"/>
      <c r="AB42" s="182"/>
      <c r="AC42" s="186"/>
    </row>
    <row r="43" spans="1:29" ht="15.75" customHeight="1" x14ac:dyDescent="0.3">
      <c r="A43" s="180">
        <f>+Pedido!A43</f>
        <v>1</v>
      </c>
      <c r="B43" s="181" t="str">
        <f>+Pedido!B43</f>
        <v>Mooi palermo</v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2"/>
      <c r="N43" s="184"/>
      <c r="O43" s="184"/>
      <c r="P43" s="184"/>
      <c r="Q43" s="184"/>
      <c r="R43" s="183"/>
      <c r="S43" s="193"/>
      <c r="T43" s="193"/>
      <c r="U43" s="182"/>
      <c r="V43" s="182"/>
      <c r="W43" s="182"/>
      <c r="X43" s="182"/>
      <c r="Y43" s="182"/>
      <c r="Z43" s="182"/>
      <c r="AA43" s="182"/>
      <c r="AB43" s="182"/>
      <c r="AC43" s="186"/>
    </row>
    <row r="44" spans="1:29" ht="15.75" customHeight="1" x14ac:dyDescent="0.25">
      <c r="A44" s="31">
        <f>+Pedido!A44</f>
        <v>1</v>
      </c>
      <c r="B44" s="70" t="str">
        <f>+Pedido!B44</f>
        <v>Susana Redondo</v>
      </c>
      <c r="C44" s="34"/>
      <c r="D44" s="56" t="s">
        <v>172</v>
      </c>
      <c r="E44" s="34"/>
      <c r="F44" s="34"/>
      <c r="G44" s="34"/>
      <c r="H44" s="34"/>
      <c r="I44" s="34"/>
      <c r="J44" s="34"/>
      <c r="K44" s="34"/>
      <c r="L44" s="34"/>
      <c r="M44" s="33"/>
      <c r="N44" s="34"/>
      <c r="O44" s="34"/>
      <c r="P44" s="34"/>
      <c r="Q44" s="34"/>
      <c r="R44" s="38"/>
      <c r="S44" s="73"/>
      <c r="T44" s="73"/>
      <c r="U44" s="33"/>
      <c r="V44" s="33"/>
      <c r="W44" s="33"/>
      <c r="X44" s="33"/>
      <c r="Y44" s="33"/>
      <c r="Z44" s="33"/>
      <c r="AA44" s="33"/>
      <c r="AB44" s="33"/>
      <c r="AC44" s="88"/>
    </row>
    <row r="45" spans="1:29" ht="15.75" customHeight="1" x14ac:dyDescent="0.25">
      <c r="A45" s="31">
        <f>+Pedido!A45</f>
        <v>2</v>
      </c>
      <c r="B45" s="70" t="str">
        <f>+Pedido!B45</f>
        <v>La intendencia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  <c r="P45" s="34"/>
      <c r="Q45" s="34"/>
      <c r="R45" s="38"/>
      <c r="S45" s="33"/>
      <c r="T45" s="33"/>
      <c r="U45" s="33"/>
      <c r="V45" s="33"/>
      <c r="W45" s="33"/>
      <c r="X45" s="33"/>
      <c r="Y45" s="33"/>
      <c r="Z45" s="33"/>
      <c r="AA45" s="33"/>
      <c r="AB45" s="34"/>
      <c r="AC45" s="88"/>
    </row>
    <row r="46" spans="1:29" ht="15.75" customHeight="1" x14ac:dyDescent="0.25">
      <c r="A46" s="31">
        <f>+Pedido!A46</f>
        <v>3</v>
      </c>
      <c r="B46" s="70" t="str">
        <f>+Pedido!B46</f>
        <v>Milagros Figueroa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4"/>
      <c r="P46" s="34"/>
      <c r="Q46" s="34"/>
      <c r="R46" s="38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88"/>
    </row>
    <row r="47" spans="1:29" ht="15.75" customHeight="1" x14ac:dyDescent="0.25">
      <c r="A47" s="31">
        <f>+Pedido!A47</f>
        <v>0</v>
      </c>
      <c r="B47" s="70">
        <f>+Pedido!B47</f>
        <v>0</v>
      </c>
      <c r="C47" s="34"/>
      <c r="D47" s="43"/>
      <c r="E47" s="34"/>
      <c r="F47" s="33"/>
      <c r="G47" s="86"/>
      <c r="H47" s="43"/>
      <c r="I47" s="34"/>
      <c r="J47" s="34"/>
      <c r="K47" s="34"/>
      <c r="L47" s="37"/>
      <c r="M47" s="34"/>
      <c r="N47" s="34"/>
      <c r="O47" s="34"/>
      <c r="P47" s="34"/>
      <c r="Q47" s="34"/>
      <c r="R47" s="34"/>
      <c r="S47" s="33"/>
      <c r="T47" s="33"/>
      <c r="U47" s="33"/>
      <c r="V47" s="33"/>
      <c r="W47" s="33"/>
      <c r="X47" s="33"/>
      <c r="Y47" s="33"/>
      <c r="Z47" s="33"/>
      <c r="AA47" s="87"/>
      <c r="AB47" s="33"/>
      <c r="AC47" s="88"/>
    </row>
    <row r="48" spans="1:29" ht="16.5" customHeight="1" x14ac:dyDescent="0.25">
      <c r="A48" s="89"/>
      <c r="B48" s="90" t="s">
        <v>112</v>
      </c>
      <c r="C48" s="91">
        <f t="shared" ref="C48:AB48" si="0">SUM(C9:C47)</f>
        <v>0</v>
      </c>
      <c r="D48" s="91">
        <f t="shared" si="0"/>
        <v>8</v>
      </c>
      <c r="E48" s="91">
        <f t="shared" si="0"/>
        <v>0</v>
      </c>
      <c r="F48" s="91">
        <f t="shared" si="0"/>
        <v>0</v>
      </c>
      <c r="G48" s="91">
        <f t="shared" si="0"/>
        <v>0</v>
      </c>
      <c r="H48" s="91">
        <f t="shared" si="0"/>
        <v>0</v>
      </c>
      <c r="I48" s="91">
        <f t="shared" si="0"/>
        <v>0</v>
      </c>
      <c r="J48" s="91">
        <f t="shared" si="0"/>
        <v>0</v>
      </c>
      <c r="K48" s="91">
        <f t="shared" si="0"/>
        <v>0</v>
      </c>
      <c r="L48" s="91">
        <f t="shared" si="0"/>
        <v>0</v>
      </c>
      <c r="M48" s="91">
        <f t="shared" si="0"/>
        <v>0</v>
      </c>
      <c r="N48" s="91">
        <f t="shared" si="0"/>
        <v>0</v>
      </c>
      <c r="O48" s="91">
        <f t="shared" si="0"/>
        <v>0</v>
      </c>
      <c r="P48" s="91">
        <f t="shared" si="0"/>
        <v>0</v>
      </c>
      <c r="Q48" s="91">
        <f t="shared" si="0"/>
        <v>0</v>
      </c>
      <c r="R48" s="91">
        <f t="shared" si="0"/>
        <v>0</v>
      </c>
      <c r="S48" s="91">
        <f t="shared" si="0"/>
        <v>0</v>
      </c>
      <c r="T48" s="91">
        <f t="shared" si="0"/>
        <v>0</v>
      </c>
      <c r="U48" s="91">
        <f t="shared" si="0"/>
        <v>0</v>
      </c>
      <c r="V48" s="91">
        <f t="shared" si="0"/>
        <v>0</v>
      </c>
      <c r="W48" s="91">
        <f t="shared" si="0"/>
        <v>0</v>
      </c>
      <c r="X48" s="91">
        <f t="shared" si="0"/>
        <v>0</v>
      </c>
      <c r="Y48" s="91">
        <f t="shared" si="0"/>
        <v>0</v>
      </c>
      <c r="Z48" s="91">
        <f t="shared" si="0"/>
        <v>0</v>
      </c>
      <c r="AA48" s="91">
        <f t="shared" si="0"/>
        <v>0</v>
      </c>
      <c r="AB48" s="91">
        <f t="shared" si="0"/>
        <v>0</v>
      </c>
      <c r="AC48" s="92">
        <f>SUM(C48:AB48)</f>
        <v>8</v>
      </c>
    </row>
    <row r="49" spans="1:29" ht="13.5" customHeight="1" x14ac:dyDescent="0.2">
      <c r="A49" s="5"/>
      <c r="B49" s="5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7"/>
      <c r="W49" s="7"/>
      <c r="X49" s="7"/>
      <c r="Y49" s="7"/>
      <c r="Z49" s="7"/>
      <c r="AA49" s="7"/>
      <c r="AB49" s="7"/>
      <c r="AC49" s="6"/>
    </row>
    <row r="50" spans="1:29" ht="13.5" customHeight="1" x14ac:dyDescent="0.2">
      <c r="A50" s="5"/>
      <c r="B50" s="5"/>
      <c r="C50" s="94"/>
      <c r="D50" s="94"/>
      <c r="E50" s="94"/>
      <c r="F50" s="273" t="s">
        <v>113</v>
      </c>
      <c r="G50" s="252"/>
      <c r="H50" s="252"/>
      <c r="I50" s="252"/>
      <c r="J50" s="252"/>
      <c r="K50" s="252"/>
      <c r="L50" s="252"/>
      <c r="M50" s="252"/>
      <c r="N50" s="252"/>
      <c r="O50" s="252"/>
      <c r="P50" s="253"/>
      <c r="Q50" s="94"/>
      <c r="R50" s="94"/>
      <c r="S50" s="94"/>
      <c r="T50" s="94"/>
      <c r="U50" s="94"/>
      <c r="V50" s="7"/>
      <c r="W50" s="7"/>
      <c r="X50" s="7"/>
      <c r="Y50" s="7"/>
      <c r="Z50" s="7"/>
      <c r="AA50" s="7"/>
      <c r="AB50" s="7"/>
      <c r="AC50" s="6"/>
    </row>
    <row r="51" spans="1:29" ht="13.5" customHeight="1" x14ac:dyDescent="0.2">
      <c r="A51" s="5"/>
      <c r="B51" s="95"/>
      <c r="C51" s="273" t="s">
        <v>114</v>
      </c>
      <c r="D51" s="252"/>
      <c r="E51" s="253"/>
      <c r="F51" s="272" t="s">
        <v>115</v>
      </c>
      <c r="G51" s="252"/>
      <c r="H51" s="252"/>
      <c r="I51" s="253"/>
      <c r="J51" s="272" t="s">
        <v>116</v>
      </c>
      <c r="K51" s="252"/>
      <c r="L51" s="252"/>
      <c r="M51" s="253"/>
      <c r="N51" s="272" t="s">
        <v>117</v>
      </c>
      <c r="O51" s="252"/>
      <c r="P51" s="253"/>
      <c r="Q51" s="273" t="s">
        <v>118</v>
      </c>
      <c r="R51" s="252"/>
      <c r="S51" s="252"/>
      <c r="T51" s="252"/>
      <c r="U51" s="253"/>
      <c r="V51" s="274" t="s">
        <v>119</v>
      </c>
      <c r="W51" s="275"/>
      <c r="X51" s="276"/>
      <c r="Y51" s="96" t="s">
        <v>67</v>
      </c>
      <c r="Z51" s="96"/>
      <c r="AA51" s="97"/>
      <c r="AB51" s="98" t="s">
        <v>14</v>
      </c>
      <c r="AC51" s="6"/>
    </row>
    <row r="52" spans="1:29" ht="13.5" customHeight="1" x14ac:dyDescent="0.2">
      <c r="A52" s="5"/>
      <c r="B52" s="99" t="s">
        <v>15</v>
      </c>
      <c r="C52" s="100" t="s">
        <v>120</v>
      </c>
      <c r="D52" s="101" t="s">
        <v>121</v>
      </c>
      <c r="E52" s="101" t="s">
        <v>122</v>
      </c>
      <c r="F52" s="102" t="s">
        <v>123</v>
      </c>
      <c r="G52" s="103" t="s">
        <v>124</v>
      </c>
      <c r="H52" s="103" t="s">
        <v>125</v>
      </c>
      <c r="I52" s="104" t="s">
        <v>126</v>
      </c>
      <c r="J52" s="102" t="s">
        <v>123</v>
      </c>
      <c r="K52" s="103" t="s">
        <v>124</v>
      </c>
      <c r="L52" s="103" t="s">
        <v>125</v>
      </c>
      <c r="M52" s="104" t="s">
        <v>126</v>
      </c>
      <c r="N52" s="105" t="s">
        <v>127</v>
      </c>
      <c r="O52" s="105" t="s">
        <v>128</v>
      </c>
      <c r="P52" s="105" t="s">
        <v>129</v>
      </c>
      <c r="Q52" s="100" t="s">
        <v>130</v>
      </c>
      <c r="R52" s="101" t="s">
        <v>131</v>
      </c>
      <c r="S52" s="101" t="s">
        <v>132</v>
      </c>
      <c r="T52" s="101" t="s">
        <v>133</v>
      </c>
      <c r="U52" s="106" t="s">
        <v>173</v>
      </c>
      <c r="V52" s="24" t="s">
        <v>123</v>
      </c>
      <c r="W52" s="22" t="s">
        <v>19</v>
      </c>
      <c r="X52" s="107" t="s">
        <v>134</v>
      </c>
      <c r="Y52" s="22" t="s">
        <v>16</v>
      </c>
      <c r="Z52" s="22" t="s">
        <v>123</v>
      </c>
      <c r="AA52" s="22" t="s">
        <v>125</v>
      </c>
      <c r="AB52" s="108"/>
      <c r="AC52" s="6"/>
    </row>
    <row r="53" spans="1:29" ht="15.75" customHeight="1" x14ac:dyDescent="0.25">
      <c r="A53" s="109"/>
      <c r="B53" s="57"/>
      <c r="C53" s="110"/>
      <c r="D53" s="110"/>
      <c r="E53" s="110"/>
      <c r="F53" s="111"/>
      <c r="G53" s="7"/>
      <c r="H53" s="112"/>
      <c r="I53" s="113"/>
      <c r="J53" s="111"/>
      <c r="K53" s="112"/>
      <c r="L53" s="110"/>
      <c r="M53" s="114"/>
      <c r="N53" s="115"/>
      <c r="O53" s="116"/>
      <c r="P53" s="117"/>
      <c r="Q53" s="111"/>
      <c r="R53" s="112"/>
      <c r="S53" s="112"/>
      <c r="T53" s="112"/>
      <c r="U53" s="118"/>
      <c r="V53" s="112"/>
      <c r="W53" s="112"/>
      <c r="X53" s="37"/>
      <c r="Y53" s="112"/>
      <c r="Z53" s="112"/>
      <c r="AA53" s="112"/>
      <c r="AB53" s="119"/>
      <c r="AC53" s="6"/>
    </row>
    <row r="54" spans="1:29" ht="15.75" customHeight="1" x14ac:dyDescent="0.25">
      <c r="A54" s="109"/>
      <c r="B54" s="57"/>
      <c r="C54" s="110"/>
      <c r="D54" s="110"/>
      <c r="E54" s="110"/>
      <c r="F54" s="111"/>
      <c r="G54" s="7"/>
      <c r="H54" s="112"/>
      <c r="I54" s="113"/>
      <c r="J54" s="111"/>
      <c r="K54" s="112"/>
      <c r="L54" s="120"/>
      <c r="M54" s="118"/>
      <c r="N54" s="111"/>
      <c r="O54" s="112"/>
      <c r="P54" s="121"/>
      <c r="Q54" s="111"/>
      <c r="R54" s="112"/>
      <c r="S54" s="112"/>
      <c r="T54" s="112"/>
      <c r="U54" s="118"/>
      <c r="V54" s="37"/>
      <c r="W54" s="112"/>
      <c r="X54" s="37"/>
      <c r="Y54" s="112"/>
      <c r="Z54" s="112"/>
      <c r="AA54" s="112"/>
      <c r="AB54" s="119"/>
      <c r="AC54" s="6"/>
    </row>
    <row r="55" spans="1:29" ht="15.75" customHeight="1" x14ac:dyDescent="0.25">
      <c r="A55" s="109"/>
      <c r="B55" s="57"/>
      <c r="C55" s="110"/>
      <c r="D55" s="110"/>
      <c r="E55" s="110"/>
      <c r="F55" s="111"/>
      <c r="G55" s="7"/>
      <c r="H55" s="112"/>
      <c r="I55" s="113"/>
      <c r="J55" s="111"/>
      <c r="K55" s="112"/>
      <c r="L55" s="120"/>
      <c r="M55" s="118"/>
      <c r="N55" s="111"/>
      <c r="O55" s="112"/>
      <c r="P55" s="121"/>
      <c r="Q55" s="111"/>
      <c r="R55" s="112"/>
      <c r="S55" s="112"/>
      <c r="T55" s="112"/>
      <c r="U55" s="118"/>
      <c r="V55" s="37"/>
      <c r="W55" s="112"/>
      <c r="X55" s="37"/>
      <c r="Y55" s="112"/>
      <c r="Z55" s="112"/>
      <c r="AA55" s="112"/>
      <c r="AB55" s="119"/>
      <c r="AC55" s="6"/>
    </row>
    <row r="56" spans="1:29" ht="15.75" customHeight="1" x14ac:dyDescent="0.25">
      <c r="A56" s="109"/>
      <c r="B56" s="57"/>
      <c r="C56" s="110"/>
      <c r="D56" s="110"/>
      <c r="E56" s="110"/>
      <c r="F56" s="111"/>
      <c r="G56" s="7"/>
      <c r="H56" s="112"/>
      <c r="I56" s="113"/>
      <c r="J56" s="111"/>
      <c r="K56" s="112"/>
      <c r="L56" s="120"/>
      <c r="M56" s="118"/>
      <c r="N56" s="111"/>
      <c r="O56" s="112"/>
      <c r="P56" s="121"/>
      <c r="Q56" s="111"/>
      <c r="R56" s="112"/>
      <c r="S56" s="112"/>
      <c r="T56" s="112"/>
      <c r="U56" s="118"/>
      <c r="V56" s="37"/>
      <c r="W56" s="112"/>
      <c r="X56" s="37"/>
      <c r="Y56" s="112"/>
      <c r="Z56" s="112"/>
      <c r="AA56" s="112"/>
      <c r="AB56" s="119"/>
      <c r="AC56" s="6"/>
    </row>
    <row r="57" spans="1:29" ht="15.75" customHeight="1" x14ac:dyDescent="0.25">
      <c r="A57" s="109"/>
      <c r="B57" s="57"/>
      <c r="C57" s="110"/>
      <c r="D57" s="110"/>
      <c r="E57" s="110"/>
      <c r="F57" s="111"/>
      <c r="G57" s="7"/>
      <c r="H57" s="112"/>
      <c r="I57" s="113"/>
      <c r="J57" s="111"/>
      <c r="K57" s="112"/>
      <c r="L57" s="120"/>
      <c r="M57" s="118"/>
      <c r="N57" s="111"/>
      <c r="O57" s="112"/>
      <c r="P57" s="121"/>
      <c r="Q57" s="111"/>
      <c r="R57" s="112"/>
      <c r="S57" s="112"/>
      <c r="T57" s="112"/>
      <c r="U57" s="118"/>
      <c r="V57" s="37"/>
      <c r="W57" s="112"/>
      <c r="X57" s="37"/>
      <c r="Y57" s="112"/>
      <c r="Z57" s="112"/>
      <c r="AA57" s="112"/>
      <c r="AB57" s="119"/>
      <c r="AC57" s="6"/>
    </row>
    <row r="58" spans="1:29" ht="15.75" customHeight="1" x14ac:dyDescent="0.25">
      <c r="A58" s="109"/>
      <c r="B58" s="57"/>
      <c r="C58" s="110"/>
      <c r="D58" s="110"/>
      <c r="E58" s="110"/>
      <c r="F58" s="111"/>
      <c r="G58" s="7"/>
      <c r="H58" s="112"/>
      <c r="I58" s="113"/>
      <c r="J58" s="111"/>
      <c r="K58" s="112"/>
      <c r="L58" s="110"/>
      <c r="M58" s="114"/>
      <c r="N58" s="115"/>
      <c r="O58" s="116"/>
      <c r="P58" s="117"/>
      <c r="Q58" s="111"/>
      <c r="R58" s="112"/>
      <c r="S58" s="112"/>
      <c r="T58" s="112"/>
      <c r="U58" s="118"/>
      <c r="V58" s="112"/>
      <c r="W58" s="112"/>
      <c r="X58" s="37"/>
      <c r="Y58" s="112"/>
      <c r="Z58" s="112"/>
      <c r="AA58" s="112"/>
      <c r="AB58" s="119"/>
      <c r="AC58" s="6"/>
    </row>
    <row r="59" spans="1:29" ht="15.75" customHeight="1" x14ac:dyDescent="0.25">
      <c r="A59" s="109"/>
      <c r="B59" s="57"/>
      <c r="C59" s="110"/>
      <c r="D59" s="110"/>
      <c r="E59" s="110"/>
      <c r="F59" s="111"/>
      <c r="G59" s="7"/>
      <c r="H59" s="112"/>
      <c r="I59" s="113"/>
      <c r="J59" s="111"/>
      <c r="K59" s="112"/>
      <c r="L59" s="110"/>
      <c r="M59" s="114"/>
      <c r="N59" s="115"/>
      <c r="O59" s="116"/>
      <c r="P59" s="117"/>
      <c r="Q59" s="111"/>
      <c r="R59" s="112"/>
      <c r="S59" s="112"/>
      <c r="T59" s="112"/>
      <c r="U59" s="118"/>
      <c r="V59" s="123"/>
      <c r="W59" s="112"/>
      <c r="X59" s="37"/>
      <c r="Y59" s="112"/>
      <c r="Z59" s="112"/>
      <c r="AA59" s="112"/>
      <c r="AB59" s="119"/>
      <c r="AC59" s="6"/>
    </row>
    <row r="60" spans="1:29" ht="15.75" customHeight="1" x14ac:dyDescent="0.25">
      <c r="A60" s="109"/>
      <c r="B60" s="57"/>
      <c r="C60" s="110"/>
      <c r="D60" s="110"/>
      <c r="E60" s="110"/>
      <c r="F60" s="111"/>
      <c r="G60" s="112"/>
      <c r="H60" s="112"/>
      <c r="I60" s="118"/>
      <c r="J60" s="111"/>
      <c r="K60" s="112"/>
      <c r="L60" s="120"/>
      <c r="M60" s="118"/>
      <c r="N60" s="111"/>
      <c r="O60" s="112"/>
      <c r="P60" s="121"/>
      <c r="Q60" s="111"/>
      <c r="R60" s="112"/>
      <c r="S60" s="112"/>
      <c r="T60" s="112"/>
      <c r="U60" s="118"/>
      <c r="V60" s="37"/>
      <c r="W60" s="112"/>
      <c r="X60" s="37"/>
      <c r="Y60" s="112"/>
      <c r="Z60" s="112"/>
      <c r="AA60" s="112"/>
      <c r="AB60" s="119"/>
      <c r="AC60" s="6"/>
    </row>
    <row r="61" spans="1:29" ht="15.75" customHeight="1" x14ac:dyDescent="0.25">
      <c r="A61" s="109"/>
      <c r="B61" s="57"/>
      <c r="C61" s="110"/>
      <c r="D61" s="110"/>
      <c r="E61" s="110"/>
      <c r="F61" s="111"/>
      <c r="G61" s="112"/>
      <c r="H61" s="112"/>
      <c r="I61" s="118"/>
      <c r="J61" s="111"/>
      <c r="K61" s="112"/>
      <c r="L61" s="120"/>
      <c r="M61" s="118"/>
      <c r="N61" s="111"/>
      <c r="O61" s="112"/>
      <c r="P61" s="121"/>
      <c r="Q61" s="111"/>
      <c r="R61" s="112"/>
      <c r="S61" s="112"/>
      <c r="T61" s="112"/>
      <c r="U61" s="118"/>
      <c r="V61" s="37"/>
      <c r="W61" s="112"/>
      <c r="X61" s="37"/>
      <c r="Y61" s="112"/>
      <c r="Z61" s="112"/>
      <c r="AA61" s="112"/>
      <c r="AB61" s="119"/>
      <c r="AC61" s="6"/>
    </row>
    <row r="62" spans="1:29" ht="15.75" customHeight="1" x14ac:dyDescent="0.25">
      <c r="A62" s="109"/>
      <c r="B62" s="85"/>
      <c r="C62" s="110"/>
      <c r="D62" s="110"/>
      <c r="E62" s="110"/>
      <c r="F62" s="111"/>
      <c r="G62" s="112"/>
      <c r="H62" s="112"/>
      <c r="I62" s="113"/>
      <c r="J62" s="111"/>
      <c r="K62" s="112"/>
      <c r="L62" s="120"/>
      <c r="M62" s="118"/>
      <c r="N62" s="111"/>
      <c r="O62" s="112"/>
      <c r="P62" s="121"/>
      <c r="Q62" s="111"/>
      <c r="R62" s="112"/>
      <c r="S62" s="112"/>
      <c r="T62" s="112"/>
      <c r="U62" s="118"/>
      <c r="V62" s="123"/>
      <c r="W62" s="112"/>
      <c r="X62" s="37"/>
      <c r="Y62" s="112"/>
      <c r="Z62" s="112"/>
      <c r="AA62" s="112"/>
      <c r="AB62" s="124"/>
      <c r="AC62" s="6"/>
    </row>
    <row r="63" spans="1:29" ht="15.75" customHeight="1" x14ac:dyDescent="0.25">
      <c r="A63" s="109"/>
      <c r="B63" s="85"/>
      <c r="C63" s="110"/>
      <c r="D63" s="110"/>
      <c r="E63" s="110"/>
      <c r="F63" s="111"/>
      <c r="G63" s="112"/>
      <c r="H63" s="112"/>
      <c r="I63" s="125"/>
      <c r="J63" s="111"/>
      <c r="K63" s="112"/>
      <c r="L63" s="120"/>
      <c r="M63" s="118"/>
      <c r="N63" s="111"/>
      <c r="O63" s="112"/>
      <c r="P63" s="121"/>
      <c r="Q63" s="111"/>
      <c r="R63" s="112"/>
      <c r="S63" s="112"/>
      <c r="T63" s="112"/>
      <c r="U63" s="118"/>
      <c r="V63" s="37"/>
      <c r="W63" s="112"/>
      <c r="X63" s="37"/>
      <c r="Y63" s="112"/>
      <c r="Z63" s="126"/>
      <c r="AA63" s="112"/>
      <c r="AB63" s="127"/>
      <c r="AC63" s="6"/>
    </row>
    <row r="64" spans="1:29" ht="15.75" customHeight="1" x14ac:dyDescent="0.25">
      <c r="A64" s="109"/>
      <c r="B64" s="85"/>
      <c r="C64" s="110"/>
      <c r="D64" s="110"/>
      <c r="E64" s="110"/>
      <c r="F64" s="111"/>
      <c r="G64" s="7"/>
      <c r="H64" s="112"/>
      <c r="I64" s="113"/>
      <c r="J64" s="111"/>
      <c r="K64" s="112"/>
      <c r="L64" s="110"/>
      <c r="M64" s="114"/>
      <c r="N64" s="115"/>
      <c r="O64" s="116"/>
      <c r="P64" s="117"/>
      <c r="Q64" s="111"/>
      <c r="R64" s="112"/>
      <c r="S64" s="112"/>
      <c r="T64" s="112"/>
      <c r="U64" s="118"/>
      <c r="V64" s="112"/>
      <c r="W64" s="112"/>
      <c r="X64" s="37"/>
      <c r="Y64" s="112"/>
      <c r="Z64" s="112"/>
      <c r="AA64" s="112"/>
      <c r="AB64" s="128"/>
      <c r="AC64" s="6"/>
    </row>
    <row r="65" spans="1:29" ht="15.75" customHeight="1" x14ac:dyDescent="0.25">
      <c r="A65" s="109"/>
      <c r="B65" s="85"/>
      <c r="C65" s="110"/>
      <c r="D65" s="110"/>
      <c r="E65" s="110"/>
      <c r="F65" s="111"/>
      <c r="G65" s="7"/>
      <c r="H65" s="112"/>
      <c r="I65" s="113"/>
      <c r="J65" s="111"/>
      <c r="K65" s="112"/>
      <c r="L65" s="110"/>
      <c r="M65" s="114"/>
      <c r="N65" s="115"/>
      <c r="O65" s="116"/>
      <c r="P65" s="117"/>
      <c r="Q65" s="111"/>
      <c r="R65" s="112"/>
      <c r="S65" s="112"/>
      <c r="T65" s="112"/>
      <c r="U65" s="118"/>
      <c r="V65" s="112"/>
      <c r="W65" s="112"/>
      <c r="X65" s="37"/>
      <c r="Y65" s="112"/>
      <c r="Z65" s="112"/>
      <c r="AA65" s="112"/>
      <c r="AB65" s="128"/>
      <c r="AC65" s="6"/>
    </row>
    <row r="66" spans="1:29" ht="15.75" customHeight="1" x14ac:dyDescent="0.25">
      <c r="A66" s="109"/>
      <c r="B66" s="85"/>
      <c r="C66" s="110"/>
      <c r="D66" s="110"/>
      <c r="E66" s="110"/>
      <c r="F66" s="111"/>
      <c r="G66" s="7"/>
      <c r="H66" s="112"/>
      <c r="I66" s="113"/>
      <c r="J66" s="111"/>
      <c r="K66" s="112"/>
      <c r="L66" s="120"/>
      <c r="M66" s="114"/>
      <c r="N66" s="115"/>
      <c r="O66" s="116"/>
      <c r="P66" s="117"/>
      <c r="Q66" s="111"/>
      <c r="R66" s="112"/>
      <c r="S66" s="112"/>
      <c r="T66" s="112"/>
      <c r="U66" s="118"/>
      <c r="V66" s="112"/>
      <c r="W66" s="112"/>
      <c r="X66" s="37"/>
      <c r="Y66" s="112"/>
      <c r="Z66" s="112"/>
      <c r="AA66" s="112"/>
      <c r="AB66" s="128"/>
      <c r="AC66" s="6"/>
    </row>
    <row r="67" spans="1:29" ht="15.75" customHeight="1" x14ac:dyDescent="0.25">
      <c r="A67" s="109"/>
      <c r="B67" s="85"/>
      <c r="C67" s="110"/>
      <c r="D67" s="110"/>
      <c r="E67" s="110"/>
      <c r="F67" s="111"/>
      <c r="G67" s="7"/>
      <c r="H67" s="112"/>
      <c r="I67" s="113"/>
      <c r="J67" s="111"/>
      <c r="K67" s="112"/>
      <c r="L67" s="120"/>
      <c r="M67" s="114"/>
      <c r="N67" s="115"/>
      <c r="O67" s="116"/>
      <c r="P67" s="117"/>
      <c r="Q67" s="111"/>
      <c r="R67" s="112"/>
      <c r="S67" s="112"/>
      <c r="T67" s="112"/>
      <c r="U67" s="118"/>
      <c r="V67" s="112"/>
      <c r="W67" s="112"/>
      <c r="X67" s="37"/>
      <c r="Y67" s="112"/>
      <c r="Z67" s="112"/>
      <c r="AA67" s="112"/>
      <c r="AB67" s="128"/>
      <c r="AC67" s="6"/>
    </row>
    <row r="68" spans="1:29" ht="15.75" customHeight="1" x14ac:dyDescent="0.25">
      <c r="A68" s="109"/>
      <c r="B68" s="85"/>
      <c r="C68" s="110"/>
      <c r="D68" s="110"/>
      <c r="E68" s="110"/>
      <c r="F68" s="111"/>
      <c r="G68" s="7"/>
      <c r="H68" s="112"/>
      <c r="I68" s="113"/>
      <c r="J68" s="111"/>
      <c r="K68" s="112"/>
      <c r="L68" s="120"/>
      <c r="M68" s="114"/>
      <c r="N68" s="115"/>
      <c r="O68" s="116"/>
      <c r="P68" s="117"/>
      <c r="Q68" s="111"/>
      <c r="R68" s="112"/>
      <c r="S68" s="112"/>
      <c r="T68" s="112"/>
      <c r="U68" s="118"/>
      <c r="V68" s="112"/>
      <c r="W68" s="112"/>
      <c r="X68" s="37"/>
      <c r="Y68" s="112"/>
      <c r="Z68" s="112"/>
      <c r="AA68" s="112"/>
      <c r="AB68" s="128"/>
      <c r="AC68" s="6"/>
    </row>
    <row r="69" spans="1:29" ht="15.75" customHeight="1" x14ac:dyDescent="0.25">
      <c r="A69" s="109"/>
      <c r="B69" s="85"/>
      <c r="C69" s="110"/>
      <c r="D69" s="110"/>
      <c r="E69" s="110"/>
      <c r="F69" s="111"/>
      <c r="G69" s="7"/>
      <c r="H69" s="112"/>
      <c r="I69" s="113"/>
      <c r="J69" s="111"/>
      <c r="K69" s="112"/>
      <c r="L69" s="120"/>
      <c r="M69" s="114"/>
      <c r="N69" s="115"/>
      <c r="O69" s="116"/>
      <c r="P69" s="117"/>
      <c r="Q69" s="111"/>
      <c r="R69" s="112"/>
      <c r="S69" s="112"/>
      <c r="T69" s="112"/>
      <c r="U69" s="118"/>
      <c r="V69" s="112"/>
      <c r="W69" s="112"/>
      <c r="X69" s="37"/>
      <c r="Y69" s="112"/>
      <c r="Z69" s="112"/>
      <c r="AA69" s="112"/>
      <c r="AB69" s="128"/>
      <c r="AC69" s="6"/>
    </row>
    <row r="70" spans="1:29" ht="15.75" customHeight="1" x14ac:dyDescent="0.25">
      <c r="A70" s="109"/>
      <c r="B70" s="85"/>
      <c r="C70" s="110"/>
      <c r="D70" s="110"/>
      <c r="E70" s="110"/>
      <c r="F70" s="111"/>
      <c r="G70" s="7"/>
      <c r="H70" s="112"/>
      <c r="I70" s="113"/>
      <c r="J70" s="111"/>
      <c r="K70" s="112"/>
      <c r="L70" s="120"/>
      <c r="M70" s="114"/>
      <c r="N70" s="115"/>
      <c r="O70" s="116"/>
      <c r="P70" s="117"/>
      <c r="Q70" s="111"/>
      <c r="R70" s="112"/>
      <c r="S70" s="112"/>
      <c r="T70" s="112"/>
      <c r="U70" s="118"/>
      <c r="V70" s="112"/>
      <c r="W70" s="112"/>
      <c r="X70" s="37"/>
      <c r="Y70" s="112"/>
      <c r="Z70" s="112"/>
      <c r="AA70" s="112"/>
      <c r="AB70" s="128"/>
      <c r="AC70" s="6"/>
    </row>
    <row r="71" spans="1:29" ht="15.75" customHeight="1" x14ac:dyDescent="0.25">
      <c r="A71" s="109"/>
      <c r="B71" s="85"/>
      <c r="C71" s="110"/>
      <c r="D71" s="110"/>
      <c r="E71" s="110"/>
      <c r="F71" s="111"/>
      <c r="G71" s="112"/>
      <c r="H71" s="112"/>
      <c r="I71" s="118"/>
      <c r="J71" s="111"/>
      <c r="K71" s="112"/>
      <c r="L71" s="120"/>
      <c r="M71" s="118"/>
      <c r="N71" s="111"/>
      <c r="O71" s="112"/>
      <c r="P71" s="121"/>
      <c r="Q71" s="111"/>
      <c r="R71" s="112"/>
      <c r="S71" s="112"/>
      <c r="T71" s="112"/>
      <c r="U71" s="118"/>
      <c r="V71" s="37"/>
      <c r="W71" s="112"/>
      <c r="X71" s="37"/>
      <c r="Y71" s="112"/>
      <c r="Z71" s="112"/>
      <c r="AA71" s="112"/>
      <c r="AB71" s="128"/>
      <c r="AC71" s="6"/>
    </row>
    <row r="72" spans="1:29" ht="15.75" customHeight="1" x14ac:dyDescent="0.25">
      <c r="A72" s="109"/>
      <c r="B72" s="129"/>
      <c r="C72" s="110"/>
      <c r="D72" s="110"/>
      <c r="E72" s="110"/>
      <c r="F72" s="111"/>
      <c r="G72" s="112"/>
      <c r="H72" s="112"/>
      <c r="I72" s="118"/>
      <c r="J72" s="111"/>
      <c r="K72" s="112"/>
      <c r="L72" s="120"/>
      <c r="M72" s="118"/>
      <c r="N72" s="111"/>
      <c r="O72" s="112"/>
      <c r="P72" s="121"/>
      <c r="Q72" s="111"/>
      <c r="R72" s="112"/>
      <c r="S72" s="112"/>
      <c r="T72" s="112"/>
      <c r="U72" s="118"/>
      <c r="V72" s="37"/>
      <c r="W72" s="112"/>
      <c r="X72" s="37"/>
      <c r="Y72" s="112"/>
      <c r="Z72" s="112"/>
      <c r="AA72" s="112"/>
      <c r="AB72" s="128"/>
      <c r="AC72" s="6"/>
    </row>
    <row r="73" spans="1:29" ht="15.75" customHeight="1" x14ac:dyDescent="0.25">
      <c r="A73" s="109"/>
      <c r="B73" s="85"/>
      <c r="C73" s="110"/>
      <c r="D73" s="110"/>
      <c r="E73" s="110"/>
      <c r="F73" s="111"/>
      <c r="G73" s="112"/>
      <c r="H73" s="112"/>
      <c r="I73" s="118"/>
      <c r="J73" s="111"/>
      <c r="K73" s="112"/>
      <c r="L73" s="120"/>
      <c r="M73" s="118"/>
      <c r="N73" s="111"/>
      <c r="O73" s="112"/>
      <c r="P73" s="121"/>
      <c r="Q73" s="111"/>
      <c r="R73" s="112"/>
      <c r="S73" s="112"/>
      <c r="T73" s="112"/>
      <c r="U73" s="118"/>
      <c r="V73" s="37"/>
      <c r="W73" s="112"/>
      <c r="X73" s="37"/>
      <c r="Y73" s="112"/>
      <c r="Z73" s="112"/>
      <c r="AA73" s="112"/>
      <c r="AB73" s="128"/>
      <c r="AC73" s="6"/>
    </row>
    <row r="74" spans="1:29" ht="15.75" customHeight="1" x14ac:dyDescent="0.25">
      <c r="A74" s="109"/>
      <c r="B74" s="85"/>
      <c r="C74" s="110"/>
      <c r="D74" s="110"/>
      <c r="E74" s="110"/>
      <c r="F74" s="111"/>
      <c r="G74" s="112"/>
      <c r="H74" s="112"/>
      <c r="I74" s="118"/>
      <c r="J74" s="111"/>
      <c r="K74" s="112"/>
      <c r="L74" s="120"/>
      <c r="M74" s="118"/>
      <c r="N74" s="111"/>
      <c r="O74" s="112"/>
      <c r="P74" s="121"/>
      <c r="Q74" s="111"/>
      <c r="R74" s="112"/>
      <c r="S74" s="112"/>
      <c r="T74" s="112"/>
      <c r="U74" s="118"/>
      <c r="V74" s="37"/>
      <c r="W74" s="112"/>
      <c r="X74" s="37"/>
      <c r="Y74" s="112"/>
      <c r="Z74" s="112"/>
      <c r="AA74" s="112"/>
      <c r="AB74" s="128"/>
      <c r="AC74" s="6"/>
    </row>
    <row r="75" spans="1:29" ht="15.75" customHeight="1" x14ac:dyDescent="0.25">
      <c r="A75" s="109"/>
      <c r="B75" s="85"/>
      <c r="C75" s="110"/>
      <c r="D75" s="110"/>
      <c r="E75" s="110"/>
      <c r="F75" s="111"/>
      <c r="G75" s="112"/>
      <c r="H75" s="112"/>
      <c r="I75" s="118"/>
      <c r="J75" s="111"/>
      <c r="K75" s="112"/>
      <c r="L75" s="120"/>
      <c r="M75" s="118"/>
      <c r="N75" s="111"/>
      <c r="O75" s="112"/>
      <c r="P75" s="121"/>
      <c r="Q75" s="111"/>
      <c r="R75" s="112"/>
      <c r="S75" s="112"/>
      <c r="T75" s="112"/>
      <c r="U75" s="118"/>
      <c r="V75" s="37"/>
      <c r="W75" s="112"/>
      <c r="X75" s="37"/>
      <c r="Y75" s="112"/>
      <c r="Z75" s="112"/>
      <c r="AA75" s="112"/>
      <c r="AB75" s="128"/>
      <c r="AC75" s="6"/>
    </row>
    <row r="76" spans="1:29" ht="15.75" customHeight="1" x14ac:dyDescent="0.25">
      <c r="A76" s="109"/>
      <c r="B76" s="85"/>
      <c r="C76" s="110"/>
      <c r="D76" s="110"/>
      <c r="E76" s="110"/>
      <c r="F76" s="111"/>
      <c r="G76" s="112"/>
      <c r="H76" s="112"/>
      <c r="I76" s="118"/>
      <c r="J76" s="111"/>
      <c r="K76" s="112"/>
      <c r="L76" s="120"/>
      <c r="M76" s="118"/>
      <c r="N76" s="111"/>
      <c r="O76" s="112"/>
      <c r="P76" s="121"/>
      <c r="Q76" s="111"/>
      <c r="R76" s="112"/>
      <c r="S76" s="112"/>
      <c r="T76" s="112"/>
      <c r="U76" s="118"/>
      <c r="V76" s="37"/>
      <c r="W76" s="112"/>
      <c r="X76" s="37"/>
      <c r="Y76" s="112"/>
      <c r="Z76" s="112"/>
      <c r="AA76" s="112"/>
      <c r="AB76" s="128"/>
      <c r="AC76" s="6"/>
    </row>
    <row r="77" spans="1:29" ht="15.75" customHeight="1" x14ac:dyDescent="0.25">
      <c r="A77" s="109"/>
      <c r="B77" s="85"/>
      <c r="C77" s="110"/>
      <c r="D77" s="110"/>
      <c r="E77" s="110"/>
      <c r="F77" s="111"/>
      <c r="G77" s="112"/>
      <c r="H77" s="112"/>
      <c r="I77" s="118"/>
      <c r="J77" s="111"/>
      <c r="K77" s="112"/>
      <c r="L77" s="120"/>
      <c r="M77" s="118"/>
      <c r="N77" s="111"/>
      <c r="O77" s="112"/>
      <c r="P77" s="121"/>
      <c r="Q77" s="111"/>
      <c r="R77" s="112"/>
      <c r="S77" s="112"/>
      <c r="T77" s="112"/>
      <c r="U77" s="118"/>
      <c r="V77" s="37"/>
      <c r="W77" s="112"/>
      <c r="X77" s="37"/>
      <c r="Y77" s="112"/>
      <c r="Z77" s="112"/>
      <c r="AA77" s="112"/>
      <c r="AB77" s="128"/>
      <c r="AC77" s="6"/>
    </row>
    <row r="78" spans="1:29" ht="15.75" customHeight="1" x14ac:dyDescent="0.25">
      <c r="A78" s="109"/>
      <c r="B78" s="86"/>
      <c r="C78" s="110"/>
      <c r="D78" s="110"/>
      <c r="E78" s="110"/>
      <c r="F78" s="111"/>
      <c r="G78" s="112"/>
      <c r="H78" s="112"/>
      <c r="I78" s="118"/>
      <c r="J78" s="111"/>
      <c r="K78" s="112"/>
      <c r="L78" s="120"/>
      <c r="M78" s="118"/>
      <c r="N78" s="111"/>
      <c r="O78" s="112"/>
      <c r="P78" s="121"/>
      <c r="Q78" s="111"/>
      <c r="R78" s="112"/>
      <c r="S78" s="112"/>
      <c r="T78" s="112"/>
      <c r="U78" s="118"/>
      <c r="V78" s="37"/>
      <c r="W78" s="112"/>
      <c r="X78" s="37"/>
      <c r="Y78" s="112"/>
      <c r="Z78" s="112"/>
      <c r="AA78" s="112"/>
      <c r="AB78" s="128"/>
      <c r="AC78" s="6"/>
    </row>
    <row r="79" spans="1:29" ht="13.5" customHeight="1" x14ac:dyDescent="0.2">
      <c r="A79" s="130"/>
      <c r="B79" s="131" t="s">
        <v>112</v>
      </c>
      <c r="C79" s="132">
        <f t="shared" ref="C79:E79" si="1">SUM(C53:C64)</f>
        <v>0</v>
      </c>
      <c r="D79" s="132">
        <f t="shared" si="1"/>
        <v>0</v>
      </c>
      <c r="E79" s="132">
        <f t="shared" si="1"/>
        <v>0</v>
      </c>
      <c r="F79" s="132">
        <f t="shared" ref="F79:W79" si="2">SUM(F53:F62)</f>
        <v>0</v>
      </c>
      <c r="G79" s="132">
        <f t="shared" si="2"/>
        <v>0</v>
      </c>
      <c r="H79" s="132">
        <f t="shared" si="2"/>
        <v>0</v>
      </c>
      <c r="I79" s="132">
        <f t="shared" si="2"/>
        <v>0</v>
      </c>
      <c r="J79" s="132">
        <f t="shared" si="2"/>
        <v>0</v>
      </c>
      <c r="K79" s="133">
        <f t="shared" si="2"/>
        <v>0</v>
      </c>
      <c r="L79" s="133">
        <f t="shared" si="2"/>
        <v>0</v>
      </c>
      <c r="M79" s="133">
        <f t="shared" si="2"/>
        <v>0</v>
      </c>
      <c r="N79" s="133">
        <f t="shared" si="2"/>
        <v>0</v>
      </c>
      <c r="O79" s="133">
        <f t="shared" si="2"/>
        <v>0</v>
      </c>
      <c r="P79" s="133">
        <f t="shared" si="2"/>
        <v>0</v>
      </c>
      <c r="Q79" s="132">
        <f t="shared" si="2"/>
        <v>0</v>
      </c>
      <c r="R79" s="132">
        <f t="shared" si="2"/>
        <v>0</v>
      </c>
      <c r="S79" s="132">
        <f t="shared" si="2"/>
        <v>0</v>
      </c>
      <c r="T79" s="132">
        <f t="shared" si="2"/>
        <v>0</v>
      </c>
      <c r="U79" s="133">
        <f t="shared" si="2"/>
        <v>0</v>
      </c>
      <c r="V79" s="133">
        <f t="shared" si="2"/>
        <v>0</v>
      </c>
      <c r="W79" s="133">
        <f t="shared" si="2"/>
        <v>0</v>
      </c>
      <c r="X79" s="133">
        <f t="shared" ref="X79:Z79" si="3">SUM(Y53:Y62)</f>
        <v>0</v>
      </c>
      <c r="Y79" s="133">
        <f t="shared" si="3"/>
        <v>0</v>
      </c>
      <c r="Z79" s="133">
        <f t="shared" si="3"/>
        <v>0</v>
      </c>
      <c r="AA79" s="134"/>
      <c r="AB79" s="107"/>
      <c r="AC79" s="6"/>
    </row>
    <row r="80" spans="1:29" ht="12.75" customHeight="1" x14ac:dyDescent="0.2">
      <c r="A80" s="5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 x14ac:dyDescent="0.2">
      <c r="A81" s="5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 x14ac:dyDescent="0.2">
      <c r="A82" s="5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 x14ac:dyDescent="0.2">
      <c r="A83" s="5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 x14ac:dyDescent="0.2">
      <c r="A84" s="5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 x14ac:dyDescent="0.2">
      <c r="A85" s="5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 x14ac:dyDescent="0.2">
      <c r="A86" s="5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 x14ac:dyDescent="0.2">
      <c r="A87" s="5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 x14ac:dyDescent="0.2">
      <c r="A88" s="5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 x14ac:dyDescent="0.2">
      <c r="A89" s="5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 x14ac:dyDescent="0.2">
      <c r="A90" s="5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 x14ac:dyDescent="0.2">
      <c r="A91" s="5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 x14ac:dyDescent="0.2">
      <c r="A92" s="5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 x14ac:dyDescent="0.2">
      <c r="A93" s="5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 x14ac:dyDescent="0.2">
      <c r="A94" s="5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 x14ac:dyDescent="0.2">
      <c r="A95" s="5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 x14ac:dyDescent="0.2">
      <c r="A96" s="5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 x14ac:dyDescent="0.2">
      <c r="A97" s="5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 x14ac:dyDescent="0.2">
      <c r="A98" s="5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 x14ac:dyDescent="0.2">
      <c r="A99" s="5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 x14ac:dyDescent="0.2">
      <c r="A100" s="5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 x14ac:dyDescent="0.2">
      <c r="A101" s="5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 x14ac:dyDescent="0.2">
      <c r="A102" s="5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 x14ac:dyDescent="0.2">
      <c r="A103" s="5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 x14ac:dyDescent="0.2">
      <c r="A104" s="5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 x14ac:dyDescent="0.2">
      <c r="A105" s="5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 x14ac:dyDescent="0.2">
      <c r="A106" s="5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 x14ac:dyDescent="0.2">
      <c r="A107" s="5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 x14ac:dyDescent="0.2">
      <c r="A108" s="5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 x14ac:dyDescent="0.2">
      <c r="A109" s="5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 x14ac:dyDescent="0.2">
      <c r="A110" s="5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 x14ac:dyDescent="0.2">
      <c r="A111" s="5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 x14ac:dyDescent="0.2">
      <c r="A112" s="5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 x14ac:dyDescent="0.2">
      <c r="A113" s="5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 x14ac:dyDescent="0.2">
      <c r="A114" s="5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 x14ac:dyDescent="0.2">
      <c r="A115" s="5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 x14ac:dyDescent="0.2">
      <c r="A116" s="5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 x14ac:dyDescent="0.2">
      <c r="A117" s="5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 x14ac:dyDescent="0.2">
      <c r="A118" s="5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 x14ac:dyDescent="0.2">
      <c r="A119" s="5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 x14ac:dyDescent="0.2">
      <c r="A120" s="5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 x14ac:dyDescent="0.2">
      <c r="A121" s="5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 x14ac:dyDescent="0.2">
      <c r="A122" s="5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 x14ac:dyDescent="0.2">
      <c r="A123" s="5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 x14ac:dyDescent="0.2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 x14ac:dyDescent="0.2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 x14ac:dyDescent="0.2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 x14ac:dyDescent="0.2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 x14ac:dyDescent="0.2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 x14ac:dyDescent="0.2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 x14ac:dyDescent="0.2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 x14ac:dyDescent="0.2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 x14ac:dyDescent="0.2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 x14ac:dyDescent="0.2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 x14ac:dyDescent="0.2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 x14ac:dyDescent="0.2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 x14ac:dyDescent="0.2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 x14ac:dyDescent="0.2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 x14ac:dyDescent="0.2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 x14ac:dyDescent="0.2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 x14ac:dyDescent="0.2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 x14ac:dyDescent="0.2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 x14ac:dyDescent="0.2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 x14ac:dyDescent="0.2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 x14ac:dyDescent="0.2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 x14ac:dyDescent="0.2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 x14ac:dyDescent="0.2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 x14ac:dyDescent="0.2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 x14ac:dyDescent="0.2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 x14ac:dyDescent="0.2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 x14ac:dyDescent="0.2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 x14ac:dyDescent="0.2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 x14ac:dyDescent="0.2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 x14ac:dyDescent="0.2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 x14ac:dyDescent="0.2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 x14ac:dyDescent="0.2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 x14ac:dyDescent="0.2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 x14ac:dyDescent="0.2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 x14ac:dyDescent="0.2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 x14ac:dyDescent="0.2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 x14ac:dyDescent="0.2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 x14ac:dyDescent="0.2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 x14ac:dyDescent="0.2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 x14ac:dyDescent="0.2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 x14ac:dyDescent="0.2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 x14ac:dyDescent="0.2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 x14ac:dyDescent="0.2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 x14ac:dyDescent="0.2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 x14ac:dyDescent="0.2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 x14ac:dyDescent="0.2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 x14ac:dyDescent="0.2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 x14ac:dyDescent="0.2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 x14ac:dyDescent="0.2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 x14ac:dyDescent="0.2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 x14ac:dyDescent="0.2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 x14ac:dyDescent="0.2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 x14ac:dyDescent="0.2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 x14ac:dyDescent="0.2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 x14ac:dyDescent="0.2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 x14ac:dyDescent="0.2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 x14ac:dyDescent="0.2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 x14ac:dyDescent="0.2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 x14ac:dyDescent="0.2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 x14ac:dyDescent="0.2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 x14ac:dyDescent="0.2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 x14ac:dyDescent="0.2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 x14ac:dyDescent="0.2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 x14ac:dyDescent="0.2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 x14ac:dyDescent="0.2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 x14ac:dyDescent="0.2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 x14ac:dyDescent="0.2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 x14ac:dyDescent="0.2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 x14ac:dyDescent="0.2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 x14ac:dyDescent="0.2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 x14ac:dyDescent="0.2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 x14ac:dyDescent="0.2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 x14ac:dyDescent="0.2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 x14ac:dyDescent="0.2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 x14ac:dyDescent="0.2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 x14ac:dyDescent="0.2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 x14ac:dyDescent="0.2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 x14ac:dyDescent="0.2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 x14ac:dyDescent="0.2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 x14ac:dyDescent="0.2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 x14ac:dyDescent="0.2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 x14ac:dyDescent="0.2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 x14ac:dyDescent="0.2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 x14ac:dyDescent="0.2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 x14ac:dyDescent="0.2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 x14ac:dyDescent="0.2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 x14ac:dyDescent="0.2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 x14ac:dyDescent="0.2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 x14ac:dyDescent="0.2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 x14ac:dyDescent="0.2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 x14ac:dyDescent="0.2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 x14ac:dyDescent="0.2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 x14ac:dyDescent="0.2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 x14ac:dyDescent="0.2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 x14ac:dyDescent="0.2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 x14ac:dyDescent="0.2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 x14ac:dyDescent="0.2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 x14ac:dyDescent="0.2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 x14ac:dyDescent="0.2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 x14ac:dyDescent="0.2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 x14ac:dyDescent="0.2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 x14ac:dyDescent="0.2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 x14ac:dyDescent="0.2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 x14ac:dyDescent="0.2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 x14ac:dyDescent="0.2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 x14ac:dyDescent="0.2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 x14ac:dyDescent="0.2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 x14ac:dyDescent="0.2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 x14ac:dyDescent="0.2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 x14ac:dyDescent="0.2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 x14ac:dyDescent="0.2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 x14ac:dyDescent="0.2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 x14ac:dyDescent="0.2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 x14ac:dyDescent="0.2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 x14ac:dyDescent="0.2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 x14ac:dyDescent="0.2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 x14ac:dyDescent="0.2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 x14ac:dyDescent="0.2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 x14ac:dyDescent="0.2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 x14ac:dyDescent="0.2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 x14ac:dyDescent="0.2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 x14ac:dyDescent="0.2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 x14ac:dyDescent="0.2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 x14ac:dyDescent="0.2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 x14ac:dyDescent="0.2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 x14ac:dyDescent="0.2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 x14ac:dyDescent="0.2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 x14ac:dyDescent="0.2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 x14ac:dyDescent="0.2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 x14ac:dyDescent="0.2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 x14ac:dyDescent="0.2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 x14ac:dyDescent="0.2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 x14ac:dyDescent="0.2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 x14ac:dyDescent="0.2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 x14ac:dyDescent="0.2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 x14ac:dyDescent="0.2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 x14ac:dyDescent="0.2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 x14ac:dyDescent="0.2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 x14ac:dyDescent="0.2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 x14ac:dyDescent="0.2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 x14ac:dyDescent="0.2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 x14ac:dyDescent="0.2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 x14ac:dyDescent="0.2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 x14ac:dyDescent="0.2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 x14ac:dyDescent="0.2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 x14ac:dyDescent="0.2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 x14ac:dyDescent="0.2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 x14ac:dyDescent="0.2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 x14ac:dyDescent="0.2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 x14ac:dyDescent="0.2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 x14ac:dyDescent="0.2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 x14ac:dyDescent="0.2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 x14ac:dyDescent="0.2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 x14ac:dyDescent="0.2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 x14ac:dyDescent="0.2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 x14ac:dyDescent="0.2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 x14ac:dyDescent="0.2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 x14ac:dyDescent="0.2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 x14ac:dyDescent="0.2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 x14ac:dyDescent="0.2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 x14ac:dyDescent="0.2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 x14ac:dyDescent="0.2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 x14ac:dyDescent="0.2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 x14ac:dyDescent="0.2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 x14ac:dyDescent="0.2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 x14ac:dyDescent="0.2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 x14ac:dyDescent="0.2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 x14ac:dyDescent="0.2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 x14ac:dyDescent="0.2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 x14ac:dyDescent="0.2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 x14ac:dyDescent="0.2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 x14ac:dyDescent="0.2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 x14ac:dyDescent="0.2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 x14ac:dyDescent="0.2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 x14ac:dyDescent="0.2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 x14ac:dyDescent="0.2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 x14ac:dyDescent="0.2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 x14ac:dyDescent="0.2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 x14ac:dyDescent="0.2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 x14ac:dyDescent="0.2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 x14ac:dyDescent="0.2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 x14ac:dyDescent="0.2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 x14ac:dyDescent="0.2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 x14ac:dyDescent="0.2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 x14ac:dyDescent="0.2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 x14ac:dyDescent="0.2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 x14ac:dyDescent="0.2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 x14ac:dyDescent="0.2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 x14ac:dyDescent="0.2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 x14ac:dyDescent="0.2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 x14ac:dyDescent="0.2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 x14ac:dyDescent="0.2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 x14ac:dyDescent="0.2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 x14ac:dyDescent="0.2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 x14ac:dyDescent="0.2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 x14ac:dyDescent="0.2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 x14ac:dyDescent="0.2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 x14ac:dyDescent="0.2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 x14ac:dyDescent="0.2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 x14ac:dyDescent="0.2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 x14ac:dyDescent="0.2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 x14ac:dyDescent="0.2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 x14ac:dyDescent="0.2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 x14ac:dyDescent="0.2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 x14ac:dyDescent="0.2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 x14ac:dyDescent="0.2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 x14ac:dyDescent="0.2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 x14ac:dyDescent="0.2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 x14ac:dyDescent="0.2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 x14ac:dyDescent="0.2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 x14ac:dyDescent="0.2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 x14ac:dyDescent="0.2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 x14ac:dyDescent="0.2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 x14ac:dyDescent="0.2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 x14ac:dyDescent="0.2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 x14ac:dyDescent="0.2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 x14ac:dyDescent="0.2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 x14ac:dyDescent="0.2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 x14ac:dyDescent="0.2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 x14ac:dyDescent="0.2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 x14ac:dyDescent="0.2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 x14ac:dyDescent="0.2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 x14ac:dyDescent="0.2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 x14ac:dyDescent="0.2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 x14ac:dyDescent="0.2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 x14ac:dyDescent="0.2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 x14ac:dyDescent="0.2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 x14ac:dyDescent="0.2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 x14ac:dyDescent="0.2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 x14ac:dyDescent="0.2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 x14ac:dyDescent="0.2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 x14ac:dyDescent="0.2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 x14ac:dyDescent="0.2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 x14ac:dyDescent="0.2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 x14ac:dyDescent="0.2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 x14ac:dyDescent="0.2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 x14ac:dyDescent="0.2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 x14ac:dyDescent="0.2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 x14ac:dyDescent="0.2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 x14ac:dyDescent="0.2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 x14ac:dyDescent="0.2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 x14ac:dyDescent="0.2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 x14ac:dyDescent="0.2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 x14ac:dyDescent="0.2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 x14ac:dyDescent="0.2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 x14ac:dyDescent="0.2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 x14ac:dyDescent="0.2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 x14ac:dyDescent="0.2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 x14ac:dyDescent="0.2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 x14ac:dyDescent="0.2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 x14ac:dyDescent="0.2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 x14ac:dyDescent="0.2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 x14ac:dyDescent="0.2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 x14ac:dyDescent="0.2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 x14ac:dyDescent="0.2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 x14ac:dyDescent="0.2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 x14ac:dyDescent="0.2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 x14ac:dyDescent="0.2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 x14ac:dyDescent="0.2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 x14ac:dyDescent="0.2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 x14ac:dyDescent="0.2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 x14ac:dyDescent="0.2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 x14ac:dyDescent="0.2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 x14ac:dyDescent="0.2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 x14ac:dyDescent="0.2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 x14ac:dyDescent="0.2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 x14ac:dyDescent="0.2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 x14ac:dyDescent="0.2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 x14ac:dyDescent="0.2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 x14ac:dyDescent="0.2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 x14ac:dyDescent="0.2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 x14ac:dyDescent="0.2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 x14ac:dyDescent="0.2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 x14ac:dyDescent="0.2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 x14ac:dyDescent="0.2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 x14ac:dyDescent="0.2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 x14ac:dyDescent="0.2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 x14ac:dyDescent="0.2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 x14ac:dyDescent="0.2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 x14ac:dyDescent="0.2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 x14ac:dyDescent="0.2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 x14ac:dyDescent="0.2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 x14ac:dyDescent="0.2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 x14ac:dyDescent="0.2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 x14ac:dyDescent="0.2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 x14ac:dyDescent="0.2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 x14ac:dyDescent="0.2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 x14ac:dyDescent="0.2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 x14ac:dyDescent="0.2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 x14ac:dyDescent="0.2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 x14ac:dyDescent="0.2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 x14ac:dyDescent="0.2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 x14ac:dyDescent="0.2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 x14ac:dyDescent="0.2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 x14ac:dyDescent="0.2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 x14ac:dyDescent="0.2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 x14ac:dyDescent="0.2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 x14ac:dyDescent="0.2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 x14ac:dyDescent="0.2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 x14ac:dyDescent="0.2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 x14ac:dyDescent="0.2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 x14ac:dyDescent="0.2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 x14ac:dyDescent="0.2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 x14ac:dyDescent="0.2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 x14ac:dyDescent="0.2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 x14ac:dyDescent="0.2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 x14ac:dyDescent="0.2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 x14ac:dyDescent="0.2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 x14ac:dyDescent="0.2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 x14ac:dyDescent="0.2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 x14ac:dyDescent="0.2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 x14ac:dyDescent="0.2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 x14ac:dyDescent="0.2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 x14ac:dyDescent="0.2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 x14ac:dyDescent="0.2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 x14ac:dyDescent="0.2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 x14ac:dyDescent="0.2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 x14ac:dyDescent="0.2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 x14ac:dyDescent="0.2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 x14ac:dyDescent="0.2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 x14ac:dyDescent="0.2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 x14ac:dyDescent="0.2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 x14ac:dyDescent="0.2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 x14ac:dyDescent="0.2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 x14ac:dyDescent="0.2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 x14ac:dyDescent="0.2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 x14ac:dyDescent="0.2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 x14ac:dyDescent="0.2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 x14ac:dyDescent="0.2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 x14ac:dyDescent="0.2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 x14ac:dyDescent="0.2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 x14ac:dyDescent="0.2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 x14ac:dyDescent="0.2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 x14ac:dyDescent="0.2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 x14ac:dyDescent="0.2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 x14ac:dyDescent="0.2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 x14ac:dyDescent="0.2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 x14ac:dyDescent="0.2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 x14ac:dyDescent="0.2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 x14ac:dyDescent="0.2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 x14ac:dyDescent="0.2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 x14ac:dyDescent="0.2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 x14ac:dyDescent="0.2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 x14ac:dyDescent="0.2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 x14ac:dyDescent="0.2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 x14ac:dyDescent="0.2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 x14ac:dyDescent="0.2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 x14ac:dyDescent="0.2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 x14ac:dyDescent="0.2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 x14ac:dyDescent="0.2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 x14ac:dyDescent="0.2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 x14ac:dyDescent="0.2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 x14ac:dyDescent="0.2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 x14ac:dyDescent="0.2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 x14ac:dyDescent="0.2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 x14ac:dyDescent="0.2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 x14ac:dyDescent="0.2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 x14ac:dyDescent="0.2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 x14ac:dyDescent="0.2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 x14ac:dyDescent="0.2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 x14ac:dyDescent="0.2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 x14ac:dyDescent="0.2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 x14ac:dyDescent="0.2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 x14ac:dyDescent="0.2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 x14ac:dyDescent="0.2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 x14ac:dyDescent="0.2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 x14ac:dyDescent="0.2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 x14ac:dyDescent="0.2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 x14ac:dyDescent="0.2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 x14ac:dyDescent="0.2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 x14ac:dyDescent="0.2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 x14ac:dyDescent="0.2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 x14ac:dyDescent="0.2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 x14ac:dyDescent="0.2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 x14ac:dyDescent="0.2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 x14ac:dyDescent="0.2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 x14ac:dyDescent="0.2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 x14ac:dyDescent="0.2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 x14ac:dyDescent="0.2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 x14ac:dyDescent="0.2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 x14ac:dyDescent="0.2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 x14ac:dyDescent="0.2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 x14ac:dyDescent="0.2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 x14ac:dyDescent="0.2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 x14ac:dyDescent="0.2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 x14ac:dyDescent="0.2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 x14ac:dyDescent="0.2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 x14ac:dyDescent="0.2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 x14ac:dyDescent="0.2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 x14ac:dyDescent="0.2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 x14ac:dyDescent="0.2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 x14ac:dyDescent="0.2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 x14ac:dyDescent="0.2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 x14ac:dyDescent="0.2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 x14ac:dyDescent="0.2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 x14ac:dyDescent="0.2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 x14ac:dyDescent="0.2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 x14ac:dyDescent="0.2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 x14ac:dyDescent="0.2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 x14ac:dyDescent="0.2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 x14ac:dyDescent="0.2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 x14ac:dyDescent="0.2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 x14ac:dyDescent="0.2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 x14ac:dyDescent="0.2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 x14ac:dyDescent="0.2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 x14ac:dyDescent="0.2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 x14ac:dyDescent="0.2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 x14ac:dyDescent="0.2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 x14ac:dyDescent="0.2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 x14ac:dyDescent="0.2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 x14ac:dyDescent="0.2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 x14ac:dyDescent="0.2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 x14ac:dyDescent="0.2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 x14ac:dyDescent="0.2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 x14ac:dyDescent="0.2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 x14ac:dyDescent="0.2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 x14ac:dyDescent="0.2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 x14ac:dyDescent="0.2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 x14ac:dyDescent="0.2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 x14ac:dyDescent="0.2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 x14ac:dyDescent="0.2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 x14ac:dyDescent="0.2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 x14ac:dyDescent="0.2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 x14ac:dyDescent="0.2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 x14ac:dyDescent="0.2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 x14ac:dyDescent="0.2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 x14ac:dyDescent="0.2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 x14ac:dyDescent="0.2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 x14ac:dyDescent="0.2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 x14ac:dyDescent="0.2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 x14ac:dyDescent="0.2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 x14ac:dyDescent="0.2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 x14ac:dyDescent="0.2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 x14ac:dyDescent="0.2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 x14ac:dyDescent="0.2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 x14ac:dyDescent="0.2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 x14ac:dyDescent="0.2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 x14ac:dyDescent="0.2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 x14ac:dyDescent="0.2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 x14ac:dyDescent="0.2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 x14ac:dyDescent="0.2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 x14ac:dyDescent="0.2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 x14ac:dyDescent="0.2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 x14ac:dyDescent="0.2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 x14ac:dyDescent="0.2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 x14ac:dyDescent="0.2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 x14ac:dyDescent="0.2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 x14ac:dyDescent="0.2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 x14ac:dyDescent="0.2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 x14ac:dyDescent="0.2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 x14ac:dyDescent="0.2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 x14ac:dyDescent="0.2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 x14ac:dyDescent="0.2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 x14ac:dyDescent="0.2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 x14ac:dyDescent="0.2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 x14ac:dyDescent="0.2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 x14ac:dyDescent="0.2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 x14ac:dyDescent="0.2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 x14ac:dyDescent="0.2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 x14ac:dyDescent="0.2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 x14ac:dyDescent="0.2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 x14ac:dyDescent="0.2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 x14ac:dyDescent="0.2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 x14ac:dyDescent="0.2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 x14ac:dyDescent="0.2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 x14ac:dyDescent="0.2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 x14ac:dyDescent="0.2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 x14ac:dyDescent="0.2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 x14ac:dyDescent="0.2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 x14ac:dyDescent="0.2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 x14ac:dyDescent="0.2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 x14ac:dyDescent="0.2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 x14ac:dyDescent="0.2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 x14ac:dyDescent="0.2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 x14ac:dyDescent="0.2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 x14ac:dyDescent="0.2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 x14ac:dyDescent="0.2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 x14ac:dyDescent="0.2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 x14ac:dyDescent="0.2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 x14ac:dyDescent="0.2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 x14ac:dyDescent="0.2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 x14ac:dyDescent="0.2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 x14ac:dyDescent="0.2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 x14ac:dyDescent="0.2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 x14ac:dyDescent="0.2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 x14ac:dyDescent="0.2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 x14ac:dyDescent="0.2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 x14ac:dyDescent="0.2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 x14ac:dyDescent="0.2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 x14ac:dyDescent="0.2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 x14ac:dyDescent="0.2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 x14ac:dyDescent="0.2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 x14ac:dyDescent="0.2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 x14ac:dyDescent="0.2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 x14ac:dyDescent="0.2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 x14ac:dyDescent="0.2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 x14ac:dyDescent="0.2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 x14ac:dyDescent="0.2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 x14ac:dyDescent="0.2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 x14ac:dyDescent="0.2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 x14ac:dyDescent="0.2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 x14ac:dyDescent="0.2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 x14ac:dyDescent="0.2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 x14ac:dyDescent="0.2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 x14ac:dyDescent="0.2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 x14ac:dyDescent="0.2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 x14ac:dyDescent="0.2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 x14ac:dyDescent="0.2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 x14ac:dyDescent="0.2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 x14ac:dyDescent="0.2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 x14ac:dyDescent="0.2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 x14ac:dyDescent="0.2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 x14ac:dyDescent="0.2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 x14ac:dyDescent="0.2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 x14ac:dyDescent="0.2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 x14ac:dyDescent="0.2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 x14ac:dyDescent="0.2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 x14ac:dyDescent="0.2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 x14ac:dyDescent="0.2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 x14ac:dyDescent="0.2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 x14ac:dyDescent="0.2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 x14ac:dyDescent="0.2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 x14ac:dyDescent="0.2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 x14ac:dyDescent="0.2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 x14ac:dyDescent="0.2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 x14ac:dyDescent="0.2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 x14ac:dyDescent="0.2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 x14ac:dyDescent="0.2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 x14ac:dyDescent="0.2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 x14ac:dyDescent="0.2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 x14ac:dyDescent="0.2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 x14ac:dyDescent="0.2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 x14ac:dyDescent="0.2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 x14ac:dyDescent="0.2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 x14ac:dyDescent="0.2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 x14ac:dyDescent="0.2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 x14ac:dyDescent="0.2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 x14ac:dyDescent="0.2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 x14ac:dyDescent="0.2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 x14ac:dyDescent="0.2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 x14ac:dyDescent="0.2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 x14ac:dyDescent="0.2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 x14ac:dyDescent="0.2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 x14ac:dyDescent="0.2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 x14ac:dyDescent="0.2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 x14ac:dyDescent="0.2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 x14ac:dyDescent="0.2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 x14ac:dyDescent="0.2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 x14ac:dyDescent="0.2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 x14ac:dyDescent="0.2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 x14ac:dyDescent="0.2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 x14ac:dyDescent="0.2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 x14ac:dyDescent="0.2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 x14ac:dyDescent="0.2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 x14ac:dyDescent="0.2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 x14ac:dyDescent="0.2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 x14ac:dyDescent="0.2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 x14ac:dyDescent="0.2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 x14ac:dyDescent="0.2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 x14ac:dyDescent="0.2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 x14ac:dyDescent="0.2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 x14ac:dyDescent="0.2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 x14ac:dyDescent="0.2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 x14ac:dyDescent="0.2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 x14ac:dyDescent="0.2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 x14ac:dyDescent="0.2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 x14ac:dyDescent="0.2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 x14ac:dyDescent="0.2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 x14ac:dyDescent="0.2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 x14ac:dyDescent="0.2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 x14ac:dyDescent="0.2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 x14ac:dyDescent="0.2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 x14ac:dyDescent="0.2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 x14ac:dyDescent="0.2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 x14ac:dyDescent="0.2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 x14ac:dyDescent="0.2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 x14ac:dyDescent="0.2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 x14ac:dyDescent="0.2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 x14ac:dyDescent="0.2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 x14ac:dyDescent="0.2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 x14ac:dyDescent="0.2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 x14ac:dyDescent="0.2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 x14ac:dyDescent="0.2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 x14ac:dyDescent="0.2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 x14ac:dyDescent="0.2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 x14ac:dyDescent="0.2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 x14ac:dyDescent="0.2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 x14ac:dyDescent="0.2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 x14ac:dyDescent="0.2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 x14ac:dyDescent="0.2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 x14ac:dyDescent="0.2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 x14ac:dyDescent="0.2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 x14ac:dyDescent="0.2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 x14ac:dyDescent="0.2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 x14ac:dyDescent="0.2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 x14ac:dyDescent="0.2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 x14ac:dyDescent="0.2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 x14ac:dyDescent="0.2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 x14ac:dyDescent="0.2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 x14ac:dyDescent="0.2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 x14ac:dyDescent="0.2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 x14ac:dyDescent="0.2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 x14ac:dyDescent="0.2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 x14ac:dyDescent="0.2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 x14ac:dyDescent="0.2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 x14ac:dyDescent="0.2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 x14ac:dyDescent="0.2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 x14ac:dyDescent="0.2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 x14ac:dyDescent="0.2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 x14ac:dyDescent="0.2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 x14ac:dyDescent="0.2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 x14ac:dyDescent="0.2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 x14ac:dyDescent="0.2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 x14ac:dyDescent="0.2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 x14ac:dyDescent="0.2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 x14ac:dyDescent="0.2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 x14ac:dyDescent="0.2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 x14ac:dyDescent="0.2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 x14ac:dyDescent="0.2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 x14ac:dyDescent="0.2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 x14ac:dyDescent="0.2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 x14ac:dyDescent="0.2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 x14ac:dyDescent="0.2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 x14ac:dyDescent="0.2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 x14ac:dyDescent="0.2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 x14ac:dyDescent="0.2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 x14ac:dyDescent="0.2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 x14ac:dyDescent="0.2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 x14ac:dyDescent="0.2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 x14ac:dyDescent="0.2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 x14ac:dyDescent="0.2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 x14ac:dyDescent="0.2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 x14ac:dyDescent="0.2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 x14ac:dyDescent="0.2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 x14ac:dyDescent="0.2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 x14ac:dyDescent="0.2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 x14ac:dyDescent="0.2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 x14ac:dyDescent="0.2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 x14ac:dyDescent="0.2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 x14ac:dyDescent="0.2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 x14ac:dyDescent="0.2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 x14ac:dyDescent="0.2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 x14ac:dyDescent="0.2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 x14ac:dyDescent="0.2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 x14ac:dyDescent="0.2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 x14ac:dyDescent="0.2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 x14ac:dyDescent="0.2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 x14ac:dyDescent="0.2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 x14ac:dyDescent="0.2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 x14ac:dyDescent="0.2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 x14ac:dyDescent="0.2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 x14ac:dyDescent="0.2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 x14ac:dyDescent="0.2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 x14ac:dyDescent="0.2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 x14ac:dyDescent="0.2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 x14ac:dyDescent="0.2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 x14ac:dyDescent="0.2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 x14ac:dyDescent="0.2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 x14ac:dyDescent="0.2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 x14ac:dyDescent="0.2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 x14ac:dyDescent="0.2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 x14ac:dyDescent="0.2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 x14ac:dyDescent="0.2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 x14ac:dyDescent="0.2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 x14ac:dyDescent="0.2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 x14ac:dyDescent="0.2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 x14ac:dyDescent="0.2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 x14ac:dyDescent="0.2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 x14ac:dyDescent="0.2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 x14ac:dyDescent="0.2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 x14ac:dyDescent="0.2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 x14ac:dyDescent="0.2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 x14ac:dyDescent="0.2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 x14ac:dyDescent="0.2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 x14ac:dyDescent="0.2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 x14ac:dyDescent="0.2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 x14ac:dyDescent="0.2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 x14ac:dyDescent="0.2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 x14ac:dyDescent="0.2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 x14ac:dyDescent="0.2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 x14ac:dyDescent="0.2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 x14ac:dyDescent="0.2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 x14ac:dyDescent="0.2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 x14ac:dyDescent="0.2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 x14ac:dyDescent="0.2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 x14ac:dyDescent="0.2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 x14ac:dyDescent="0.2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 x14ac:dyDescent="0.2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 x14ac:dyDescent="0.2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 x14ac:dyDescent="0.2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 x14ac:dyDescent="0.2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 x14ac:dyDescent="0.2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 x14ac:dyDescent="0.2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 x14ac:dyDescent="0.2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 x14ac:dyDescent="0.2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 x14ac:dyDescent="0.2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 x14ac:dyDescent="0.2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 x14ac:dyDescent="0.2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 x14ac:dyDescent="0.2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 x14ac:dyDescent="0.2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 x14ac:dyDescent="0.2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 x14ac:dyDescent="0.2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 x14ac:dyDescent="0.2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 x14ac:dyDescent="0.2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 x14ac:dyDescent="0.2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 x14ac:dyDescent="0.2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 x14ac:dyDescent="0.2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 x14ac:dyDescent="0.2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 x14ac:dyDescent="0.2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 x14ac:dyDescent="0.2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 x14ac:dyDescent="0.2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 x14ac:dyDescent="0.2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 x14ac:dyDescent="0.2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 x14ac:dyDescent="0.2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 x14ac:dyDescent="0.2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 x14ac:dyDescent="0.2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 x14ac:dyDescent="0.2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 x14ac:dyDescent="0.2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 x14ac:dyDescent="0.2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 x14ac:dyDescent="0.2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 x14ac:dyDescent="0.2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 x14ac:dyDescent="0.2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 x14ac:dyDescent="0.2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 x14ac:dyDescent="0.2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 x14ac:dyDescent="0.2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 x14ac:dyDescent="0.2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 x14ac:dyDescent="0.2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 x14ac:dyDescent="0.2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 x14ac:dyDescent="0.2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 x14ac:dyDescent="0.2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 x14ac:dyDescent="0.2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 x14ac:dyDescent="0.2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 x14ac:dyDescent="0.2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 x14ac:dyDescent="0.2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 x14ac:dyDescent="0.2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 x14ac:dyDescent="0.2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 x14ac:dyDescent="0.2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 x14ac:dyDescent="0.2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 x14ac:dyDescent="0.2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 x14ac:dyDescent="0.2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 x14ac:dyDescent="0.2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 x14ac:dyDescent="0.2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 x14ac:dyDescent="0.2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 x14ac:dyDescent="0.2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 x14ac:dyDescent="0.2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 x14ac:dyDescent="0.2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 x14ac:dyDescent="0.2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 x14ac:dyDescent="0.2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 x14ac:dyDescent="0.2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 x14ac:dyDescent="0.2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 x14ac:dyDescent="0.2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 x14ac:dyDescent="0.2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 x14ac:dyDescent="0.2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 x14ac:dyDescent="0.2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 x14ac:dyDescent="0.2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 x14ac:dyDescent="0.2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 x14ac:dyDescent="0.2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 x14ac:dyDescent="0.2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 x14ac:dyDescent="0.2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 x14ac:dyDescent="0.2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 x14ac:dyDescent="0.2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 x14ac:dyDescent="0.2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 x14ac:dyDescent="0.2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 x14ac:dyDescent="0.2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 x14ac:dyDescent="0.2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 x14ac:dyDescent="0.2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 x14ac:dyDescent="0.2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 x14ac:dyDescent="0.2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 x14ac:dyDescent="0.2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 x14ac:dyDescent="0.2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 x14ac:dyDescent="0.2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 x14ac:dyDescent="0.2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 x14ac:dyDescent="0.2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 x14ac:dyDescent="0.2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 x14ac:dyDescent="0.2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 x14ac:dyDescent="0.2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 x14ac:dyDescent="0.2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 x14ac:dyDescent="0.2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 x14ac:dyDescent="0.2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 x14ac:dyDescent="0.2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 x14ac:dyDescent="0.2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 x14ac:dyDescent="0.2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 x14ac:dyDescent="0.2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 x14ac:dyDescent="0.2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 x14ac:dyDescent="0.2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 x14ac:dyDescent="0.2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 x14ac:dyDescent="0.2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 x14ac:dyDescent="0.2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 x14ac:dyDescent="0.2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 x14ac:dyDescent="0.2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 x14ac:dyDescent="0.2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 x14ac:dyDescent="0.2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 x14ac:dyDescent="0.2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 x14ac:dyDescent="0.2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 x14ac:dyDescent="0.2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 x14ac:dyDescent="0.2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 x14ac:dyDescent="0.2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 x14ac:dyDescent="0.2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 x14ac:dyDescent="0.2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 x14ac:dyDescent="0.2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 x14ac:dyDescent="0.2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 x14ac:dyDescent="0.2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 x14ac:dyDescent="0.2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 x14ac:dyDescent="0.2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 x14ac:dyDescent="0.2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 x14ac:dyDescent="0.2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 x14ac:dyDescent="0.2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 x14ac:dyDescent="0.2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 x14ac:dyDescent="0.2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 x14ac:dyDescent="0.2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 x14ac:dyDescent="0.2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 x14ac:dyDescent="0.2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 x14ac:dyDescent="0.2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 x14ac:dyDescent="0.2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 x14ac:dyDescent="0.2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 x14ac:dyDescent="0.2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 x14ac:dyDescent="0.2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 x14ac:dyDescent="0.2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 x14ac:dyDescent="0.2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 x14ac:dyDescent="0.2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 x14ac:dyDescent="0.2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 x14ac:dyDescent="0.2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 x14ac:dyDescent="0.2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 x14ac:dyDescent="0.2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 x14ac:dyDescent="0.2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 x14ac:dyDescent="0.2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 x14ac:dyDescent="0.2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 x14ac:dyDescent="0.2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 x14ac:dyDescent="0.2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 x14ac:dyDescent="0.2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 x14ac:dyDescent="0.2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 x14ac:dyDescent="0.2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 x14ac:dyDescent="0.2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 x14ac:dyDescent="0.2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 x14ac:dyDescent="0.2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 x14ac:dyDescent="0.2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 x14ac:dyDescent="0.2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 x14ac:dyDescent="0.2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 x14ac:dyDescent="0.2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 x14ac:dyDescent="0.2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 x14ac:dyDescent="0.2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 x14ac:dyDescent="0.2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 x14ac:dyDescent="0.2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 x14ac:dyDescent="0.2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 x14ac:dyDescent="0.2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 x14ac:dyDescent="0.2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 x14ac:dyDescent="0.2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 x14ac:dyDescent="0.2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 x14ac:dyDescent="0.2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 x14ac:dyDescent="0.2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 x14ac:dyDescent="0.2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 x14ac:dyDescent="0.2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 x14ac:dyDescent="0.2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 x14ac:dyDescent="0.2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 x14ac:dyDescent="0.2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 x14ac:dyDescent="0.2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 x14ac:dyDescent="0.2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 x14ac:dyDescent="0.2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 x14ac:dyDescent="0.2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 x14ac:dyDescent="0.2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 x14ac:dyDescent="0.2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 x14ac:dyDescent="0.2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 x14ac:dyDescent="0.2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 x14ac:dyDescent="0.2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 x14ac:dyDescent="0.2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 x14ac:dyDescent="0.2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 x14ac:dyDescent="0.2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 x14ac:dyDescent="0.2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 x14ac:dyDescent="0.2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 x14ac:dyDescent="0.2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 x14ac:dyDescent="0.2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 x14ac:dyDescent="0.2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 x14ac:dyDescent="0.2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 x14ac:dyDescent="0.2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 x14ac:dyDescent="0.2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 x14ac:dyDescent="0.2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 x14ac:dyDescent="0.2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48"/>
  <mergeCells count="21">
    <mergeCell ref="N51:P51"/>
    <mergeCell ref="Q51:U51"/>
    <mergeCell ref="V51:X51"/>
    <mergeCell ref="C6:H6"/>
    <mergeCell ref="N6:U6"/>
    <mergeCell ref="C7:G7"/>
    <mergeCell ref="F50:P50"/>
    <mergeCell ref="C51:E51"/>
    <mergeCell ref="F51:I51"/>
    <mergeCell ref="J51:M51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 x14ac:dyDescent="0.2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5.2851562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 x14ac:dyDescent="0.2">
      <c r="A1" s="135"/>
      <c r="B1" s="194">
        <v>45208</v>
      </c>
      <c r="C1" s="277" t="s">
        <v>174</v>
      </c>
      <c r="D1" s="252"/>
      <c r="E1" s="252"/>
      <c r="F1" s="252"/>
      <c r="G1" s="252"/>
      <c r="H1" s="252"/>
      <c r="I1" s="252"/>
      <c r="J1" s="252"/>
      <c r="K1" s="252"/>
      <c r="L1" s="252"/>
      <c r="M1" s="253"/>
      <c r="N1" s="278"/>
      <c r="O1" s="252"/>
      <c r="P1" s="252"/>
      <c r="Q1" s="252"/>
      <c r="R1" s="252"/>
      <c r="S1" s="252"/>
      <c r="T1" s="252"/>
      <c r="U1" s="253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 x14ac:dyDescent="0.2">
      <c r="A2" s="137" t="s">
        <v>10</v>
      </c>
      <c r="B2" s="13" t="s">
        <v>11</v>
      </c>
      <c r="C2" s="282" t="s">
        <v>12</v>
      </c>
      <c r="D2" s="283"/>
      <c r="E2" s="283"/>
      <c r="F2" s="283"/>
      <c r="G2" s="283"/>
      <c r="H2" s="283"/>
      <c r="I2" s="283"/>
      <c r="J2" s="283"/>
      <c r="K2" s="283"/>
      <c r="L2" s="283"/>
      <c r="M2" s="284"/>
      <c r="N2" s="282" t="s">
        <v>141</v>
      </c>
      <c r="O2" s="283"/>
      <c r="P2" s="283"/>
      <c r="Q2" s="283"/>
      <c r="R2" s="283"/>
      <c r="S2" s="283"/>
      <c r="T2" s="283"/>
      <c r="U2" s="284"/>
      <c r="V2" s="273" t="s">
        <v>13</v>
      </c>
      <c r="W2" s="252"/>
      <c r="X2" s="252"/>
      <c r="Y2" s="252"/>
      <c r="Z2" s="252"/>
      <c r="AA2" s="252"/>
      <c r="AB2" s="253"/>
      <c r="AC2" s="280" t="s">
        <v>14</v>
      </c>
      <c r="AD2" s="6"/>
    </row>
    <row r="3" spans="1:30" ht="13.5" customHeight="1" x14ac:dyDescent="0.2">
      <c r="A3" s="138"/>
      <c r="B3" s="20" t="s">
        <v>15</v>
      </c>
      <c r="C3" s="139" t="s">
        <v>16</v>
      </c>
      <c r="D3" s="101" t="s">
        <v>17</v>
      </c>
      <c r="E3" s="101" t="s">
        <v>18</v>
      </c>
      <c r="F3" s="101" t="s">
        <v>19</v>
      </c>
      <c r="G3" s="101" t="s">
        <v>20</v>
      </c>
      <c r="H3" s="101" t="s">
        <v>142</v>
      </c>
      <c r="I3" s="101" t="s">
        <v>143</v>
      </c>
      <c r="J3" s="101" t="s">
        <v>21</v>
      </c>
      <c r="K3" s="101" t="s">
        <v>144</v>
      </c>
      <c r="L3" s="101" t="s">
        <v>145</v>
      </c>
      <c r="M3" s="101" t="s">
        <v>146</v>
      </c>
      <c r="N3" s="101" t="s">
        <v>16</v>
      </c>
      <c r="O3" s="101" t="s">
        <v>17</v>
      </c>
      <c r="P3" s="101" t="s">
        <v>123</v>
      </c>
      <c r="Q3" s="101" t="s">
        <v>19</v>
      </c>
      <c r="R3" s="101" t="s">
        <v>29</v>
      </c>
      <c r="S3" s="140" t="s">
        <v>147</v>
      </c>
      <c r="T3" s="140" t="s">
        <v>148</v>
      </c>
      <c r="U3" s="106" t="s">
        <v>149</v>
      </c>
      <c r="V3" s="141" t="s">
        <v>35</v>
      </c>
      <c r="W3" s="141" t="s">
        <v>36</v>
      </c>
      <c r="X3" s="141" t="s">
        <v>37</v>
      </c>
      <c r="Y3" s="141" t="s">
        <v>38</v>
      </c>
      <c r="Z3" s="141" t="s">
        <v>39</v>
      </c>
      <c r="AA3" s="141" t="s">
        <v>40</v>
      </c>
      <c r="AB3" s="141" t="s">
        <v>150</v>
      </c>
      <c r="AC3" s="281"/>
      <c r="AD3" s="6"/>
    </row>
    <row r="4" spans="1:30" ht="15.75" customHeight="1" x14ac:dyDescent="0.25">
      <c r="A4" s="195"/>
      <c r="B4" s="196" t="s">
        <v>175</v>
      </c>
      <c r="C4" s="144">
        <v>10</v>
      </c>
      <c r="D4" s="33"/>
      <c r="E4" s="33">
        <f>4*13.6</f>
        <v>54.4</v>
      </c>
      <c r="F4" s="33">
        <f>5*13.6</f>
        <v>68</v>
      </c>
      <c r="G4" s="33"/>
      <c r="H4" s="33"/>
      <c r="I4" s="145" t="s">
        <v>176</v>
      </c>
      <c r="J4" s="145"/>
      <c r="K4" s="145"/>
      <c r="L4" s="145"/>
      <c r="M4" s="146"/>
      <c r="N4" s="147"/>
      <c r="O4" s="33"/>
      <c r="P4" s="33"/>
      <c r="Q4" s="33"/>
      <c r="R4" s="33"/>
      <c r="S4" s="145"/>
      <c r="T4" s="145"/>
      <c r="U4" s="145"/>
      <c r="V4" s="49"/>
      <c r="W4" s="49"/>
      <c r="X4" s="49"/>
      <c r="Y4" s="49"/>
      <c r="Z4" s="49"/>
      <c r="AA4" s="49"/>
      <c r="AB4" s="49"/>
      <c r="AC4" s="119"/>
      <c r="AD4" s="6"/>
    </row>
    <row r="5" spans="1:30" ht="15.75" customHeight="1" x14ac:dyDescent="0.25">
      <c r="A5" s="148"/>
      <c r="B5" s="197" t="s">
        <v>177</v>
      </c>
      <c r="C5" s="147"/>
      <c r="D5" s="33"/>
      <c r="E5" s="33">
        <f>2*13.6</f>
        <v>27.2</v>
      </c>
      <c r="F5" s="33">
        <v>13.6</v>
      </c>
      <c r="G5" s="33"/>
      <c r="H5" s="33"/>
      <c r="I5" s="145"/>
      <c r="J5" s="145"/>
      <c r="K5" s="145"/>
      <c r="L5" s="145"/>
      <c r="M5" s="146"/>
      <c r="N5" s="147"/>
      <c r="O5" s="33"/>
      <c r="P5" s="33"/>
      <c r="Q5" s="33"/>
      <c r="R5" s="33">
        <v>13</v>
      </c>
      <c r="S5" s="145"/>
      <c r="T5" s="145"/>
      <c r="U5" s="145"/>
      <c r="V5" s="49"/>
      <c r="W5" s="49"/>
      <c r="X5" s="49">
        <v>5</v>
      </c>
      <c r="Y5" s="49"/>
      <c r="Z5" s="49"/>
      <c r="AA5" s="49"/>
      <c r="AB5" s="49"/>
      <c r="AC5" s="198">
        <v>26734</v>
      </c>
      <c r="AD5" s="6"/>
    </row>
    <row r="6" spans="1:30" ht="15.75" customHeight="1" x14ac:dyDescent="0.25">
      <c r="A6" s="148"/>
      <c r="B6" s="196" t="s">
        <v>178</v>
      </c>
      <c r="C6" s="144"/>
      <c r="D6" s="33"/>
      <c r="E6" s="33"/>
      <c r="F6" s="33"/>
      <c r="G6" s="33"/>
      <c r="H6" s="33"/>
      <c r="I6" s="145"/>
      <c r="J6" s="145"/>
      <c r="K6" s="145"/>
      <c r="L6" s="145"/>
      <c r="M6" s="146"/>
      <c r="N6" s="147"/>
      <c r="O6" s="42" t="s">
        <v>179</v>
      </c>
      <c r="P6" s="33"/>
      <c r="Q6" s="33"/>
      <c r="R6" s="33"/>
      <c r="S6" s="145"/>
      <c r="T6" s="145" t="s">
        <v>180</v>
      </c>
      <c r="U6" s="145"/>
      <c r="V6" s="49">
        <v>25</v>
      </c>
      <c r="W6" s="49"/>
      <c r="X6" s="49">
        <v>50</v>
      </c>
      <c r="Y6" s="49"/>
      <c r="Z6" s="49"/>
      <c r="AA6" s="49">
        <v>10</v>
      </c>
      <c r="AB6" s="49"/>
      <c r="AC6" s="198">
        <v>49894</v>
      </c>
      <c r="AD6" s="6"/>
    </row>
    <row r="7" spans="1:30" ht="15.75" customHeight="1" x14ac:dyDescent="0.25">
      <c r="A7" s="199"/>
      <c r="B7" s="200" t="s">
        <v>181</v>
      </c>
      <c r="C7" s="79"/>
      <c r="D7" s="79"/>
      <c r="E7" s="79"/>
      <c r="F7" s="79"/>
      <c r="G7" s="79"/>
      <c r="H7" s="79"/>
      <c r="I7" s="201"/>
      <c r="J7" s="202"/>
      <c r="K7" s="202"/>
      <c r="L7" s="202"/>
      <c r="M7" s="78"/>
      <c r="N7" s="79"/>
      <c r="O7" s="79"/>
      <c r="P7" s="79"/>
      <c r="Q7" s="79"/>
      <c r="R7" s="79"/>
      <c r="S7" s="201"/>
      <c r="T7" s="203" t="s">
        <v>182</v>
      </c>
      <c r="U7" s="202"/>
      <c r="V7" s="78"/>
      <c r="W7" s="79"/>
      <c r="X7" s="79"/>
      <c r="Y7" s="79"/>
      <c r="Z7" s="204"/>
      <c r="AA7" s="49"/>
      <c r="AB7" s="49"/>
      <c r="AC7" s="119"/>
      <c r="AD7" s="6"/>
    </row>
    <row r="8" spans="1:30" ht="15.75" customHeight="1" x14ac:dyDescent="0.25">
      <c r="A8" s="205" t="s">
        <v>183</v>
      </c>
      <c r="B8" s="206" t="s">
        <v>184</v>
      </c>
      <c r="C8" s="207"/>
      <c r="D8" s="208"/>
      <c r="E8" s="208"/>
      <c r="F8" s="208"/>
      <c r="G8" s="208"/>
      <c r="H8" s="208"/>
      <c r="I8" s="209"/>
      <c r="J8" s="210"/>
      <c r="K8" s="210"/>
      <c r="L8" s="210"/>
      <c r="M8" s="207"/>
      <c r="N8" s="211" t="s">
        <v>185</v>
      </c>
      <c r="O8" s="208"/>
      <c r="P8" s="208"/>
      <c r="Q8" s="208"/>
      <c r="R8" s="211" t="s">
        <v>186</v>
      </c>
      <c r="S8" s="209"/>
      <c r="T8" s="212" t="s">
        <v>187</v>
      </c>
      <c r="U8" s="210"/>
      <c r="V8" s="213" t="s">
        <v>110</v>
      </c>
      <c r="W8" s="208"/>
      <c r="X8" s="211" t="s">
        <v>187</v>
      </c>
      <c r="Y8" s="208"/>
      <c r="Z8" s="214"/>
      <c r="AA8" s="49"/>
      <c r="AB8" s="49"/>
      <c r="AC8" s="119"/>
      <c r="AD8" s="6"/>
    </row>
    <row r="9" spans="1:30" ht="15.75" customHeight="1" x14ac:dyDescent="0.25">
      <c r="A9" s="148"/>
      <c r="B9" s="143"/>
      <c r="C9" s="151"/>
      <c r="D9" s="152"/>
      <c r="E9" s="152"/>
      <c r="F9" s="152"/>
      <c r="G9" s="152"/>
      <c r="H9" s="152"/>
      <c r="I9" s="153"/>
      <c r="J9" s="153"/>
      <c r="K9" s="153"/>
      <c r="L9" s="153"/>
      <c r="M9" s="154"/>
      <c r="N9" s="155"/>
      <c r="O9" s="152"/>
      <c r="P9" s="152"/>
      <c r="Q9" s="152"/>
      <c r="R9" s="152"/>
      <c r="S9" s="153"/>
      <c r="T9" s="153"/>
      <c r="U9" s="153"/>
      <c r="V9" s="156"/>
      <c r="W9" s="156"/>
      <c r="X9" s="49"/>
      <c r="Y9" s="49"/>
      <c r="Z9" s="49"/>
      <c r="AA9" s="49"/>
      <c r="AB9" s="49"/>
      <c r="AC9" s="119"/>
      <c r="AD9" s="6"/>
    </row>
    <row r="10" spans="1:30" ht="15.75" customHeight="1" x14ac:dyDescent="0.25">
      <c r="A10" s="150"/>
      <c r="B10" s="215"/>
      <c r="C10" s="144"/>
      <c r="D10" s="33"/>
      <c r="E10" s="33"/>
      <c r="F10" s="33"/>
      <c r="G10" s="33"/>
      <c r="H10" s="152"/>
      <c r="I10" s="153"/>
      <c r="J10" s="153"/>
      <c r="K10" s="153"/>
      <c r="L10" s="153"/>
      <c r="M10" s="154"/>
      <c r="N10" s="155"/>
      <c r="O10" s="152"/>
      <c r="P10" s="152"/>
      <c r="Q10" s="152"/>
      <c r="R10" s="152"/>
      <c r="S10" s="153"/>
      <c r="T10" s="153"/>
      <c r="U10" s="153"/>
      <c r="V10" s="156"/>
      <c r="W10" s="156"/>
      <c r="X10" s="156"/>
      <c r="Y10" s="156"/>
      <c r="Z10" s="156"/>
      <c r="AA10" s="156"/>
      <c r="AB10" s="156"/>
      <c r="AC10" s="124"/>
      <c r="AD10" s="6"/>
    </row>
    <row r="11" spans="1:30" ht="15.75" customHeight="1" x14ac:dyDescent="0.25">
      <c r="A11" s="150"/>
      <c r="B11" s="143"/>
      <c r="C11" s="151"/>
      <c r="D11" s="152"/>
      <c r="E11" s="152"/>
      <c r="F11" s="152"/>
      <c r="G11" s="152"/>
      <c r="H11" s="152"/>
      <c r="I11" s="153"/>
      <c r="J11" s="153"/>
      <c r="K11" s="153"/>
      <c r="L11" s="153"/>
      <c r="M11" s="154"/>
      <c r="N11" s="155"/>
      <c r="O11" s="152"/>
      <c r="P11" s="152"/>
      <c r="Q11" s="152"/>
      <c r="R11" s="152"/>
      <c r="S11" s="153"/>
      <c r="T11" s="153"/>
      <c r="U11" s="153"/>
      <c r="V11" s="156"/>
      <c r="W11" s="156"/>
      <c r="X11" s="156"/>
      <c r="Y11" s="156"/>
      <c r="Z11" s="156"/>
      <c r="AA11" s="156"/>
      <c r="AB11" s="156"/>
      <c r="AC11" s="124"/>
      <c r="AD11" s="6"/>
    </row>
    <row r="12" spans="1:30" ht="15.75" customHeight="1" x14ac:dyDescent="0.25">
      <c r="A12" s="157"/>
      <c r="B12" s="143"/>
      <c r="C12" s="144"/>
      <c r="D12" s="33"/>
      <c r="E12" s="33"/>
      <c r="F12" s="33"/>
      <c r="G12" s="33"/>
      <c r="H12" s="33"/>
      <c r="I12" s="145"/>
      <c r="J12" s="145"/>
      <c r="K12" s="145"/>
      <c r="L12" s="145"/>
      <c r="M12" s="146"/>
      <c r="N12" s="147"/>
      <c r="O12" s="33"/>
      <c r="P12" s="33"/>
      <c r="Q12" s="33"/>
      <c r="R12" s="33"/>
      <c r="S12" s="145"/>
      <c r="T12" s="145"/>
      <c r="U12" s="145"/>
      <c r="V12" s="49"/>
      <c r="W12" s="49"/>
      <c r="X12" s="49"/>
      <c r="Y12" s="49"/>
      <c r="Z12" s="49"/>
      <c r="AA12" s="49"/>
      <c r="AB12" s="49"/>
      <c r="AC12" s="119"/>
      <c r="AD12" s="6"/>
    </row>
    <row r="13" spans="1:30" ht="15.75" customHeight="1" x14ac:dyDescent="0.25">
      <c r="A13" s="216"/>
      <c r="B13" s="143"/>
      <c r="C13" s="151"/>
      <c r="D13" s="152"/>
      <c r="E13" s="152"/>
      <c r="F13" s="152"/>
      <c r="G13" s="152"/>
      <c r="H13" s="152"/>
      <c r="I13" s="153"/>
      <c r="J13" s="153"/>
      <c r="K13" s="153"/>
      <c r="L13" s="153"/>
      <c r="M13" s="154"/>
      <c r="N13" s="155"/>
      <c r="O13" s="152"/>
      <c r="P13" s="152"/>
      <c r="Q13" s="152"/>
      <c r="R13" s="152"/>
      <c r="S13" s="153"/>
      <c r="T13" s="153"/>
      <c r="U13" s="153"/>
      <c r="V13" s="156"/>
      <c r="W13" s="156"/>
      <c r="X13" s="156"/>
      <c r="Y13" s="156"/>
      <c r="Z13" s="156"/>
      <c r="AA13" s="156"/>
      <c r="AB13" s="156"/>
      <c r="AC13" s="124"/>
      <c r="AD13" s="6"/>
    </row>
    <row r="14" spans="1:30" ht="15.75" customHeight="1" x14ac:dyDescent="0.25">
      <c r="A14" s="216"/>
      <c r="B14" s="143"/>
      <c r="C14" s="151"/>
      <c r="D14" s="152"/>
      <c r="E14" s="152"/>
      <c r="F14" s="152"/>
      <c r="G14" s="152"/>
      <c r="H14" s="152"/>
      <c r="I14" s="153"/>
      <c r="J14" s="153"/>
      <c r="K14" s="153"/>
      <c r="L14" s="153"/>
      <c r="M14" s="154"/>
      <c r="N14" s="155"/>
      <c r="O14" s="152"/>
      <c r="P14" s="152"/>
      <c r="Q14" s="152"/>
      <c r="R14" s="152"/>
      <c r="S14" s="153"/>
      <c r="T14" s="153"/>
      <c r="U14" s="153"/>
      <c r="V14" s="156"/>
      <c r="W14" s="156"/>
      <c r="X14" s="156"/>
      <c r="Y14" s="156"/>
      <c r="Z14" s="156"/>
      <c r="AA14" s="156"/>
      <c r="AB14" s="156"/>
      <c r="AC14" s="124"/>
      <c r="AD14" s="6"/>
    </row>
    <row r="15" spans="1:30" ht="15.75" customHeight="1" x14ac:dyDescent="0.25">
      <c r="A15" s="148"/>
      <c r="B15" s="215"/>
      <c r="C15" s="144"/>
      <c r="D15" s="33"/>
      <c r="E15" s="33"/>
      <c r="F15" s="33"/>
      <c r="G15" s="33"/>
      <c r="H15" s="33"/>
      <c r="I15" s="145"/>
      <c r="J15" s="145"/>
      <c r="K15" s="145"/>
      <c r="L15" s="145"/>
      <c r="M15" s="146"/>
      <c r="N15" s="147"/>
      <c r="O15" s="33"/>
      <c r="P15" s="33"/>
      <c r="Q15" s="33"/>
      <c r="R15" s="33"/>
      <c r="S15" s="145"/>
      <c r="T15" s="145"/>
      <c r="U15" s="145"/>
      <c r="V15" s="49"/>
      <c r="W15" s="49"/>
      <c r="X15" s="49"/>
      <c r="Y15" s="49"/>
      <c r="Z15" s="217"/>
      <c r="AA15" s="49"/>
      <c r="AB15" s="49"/>
      <c r="AC15" s="119"/>
      <c r="AD15" s="6"/>
    </row>
    <row r="16" spans="1:30" ht="15.75" customHeight="1" x14ac:dyDescent="0.25">
      <c r="A16" s="216"/>
      <c r="B16" s="143"/>
      <c r="C16" s="151"/>
      <c r="D16" s="152"/>
      <c r="E16" s="152"/>
      <c r="F16" s="152"/>
      <c r="G16" s="152"/>
      <c r="H16" s="152"/>
      <c r="I16" s="153"/>
      <c r="J16" s="153"/>
      <c r="K16" s="153"/>
      <c r="L16" s="153"/>
      <c r="M16" s="154"/>
      <c r="N16" s="155"/>
      <c r="O16" s="152"/>
      <c r="P16" s="152"/>
      <c r="Q16" s="152"/>
      <c r="R16" s="152"/>
      <c r="S16" s="153"/>
      <c r="T16" s="153"/>
      <c r="U16" s="153"/>
      <c r="V16" s="156"/>
      <c r="W16" s="156"/>
      <c r="X16" s="156"/>
      <c r="Y16" s="156"/>
      <c r="Z16" s="156"/>
      <c r="AA16" s="156"/>
      <c r="AB16" s="156"/>
      <c r="AC16" s="124"/>
      <c r="AD16" s="6"/>
    </row>
    <row r="17" spans="1:30" ht="15.75" customHeight="1" x14ac:dyDescent="0.25">
      <c r="A17" s="216"/>
      <c r="B17" s="143"/>
      <c r="C17" s="151"/>
      <c r="D17" s="152"/>
      <c r="E17" s="152"/>
      <c r="F17" s="152"/>
      <c r="G17" s="152"/>
      <c r="H17" s="152"/>
      <c r="I17" s="153"/>
      <c r="J17" s="153"/>
      <c r="K17" s="153"/>
      <c r="L17" s="153"/>
      <c r="M17" s="154"/>
      <c r="N17" s="155"/>
      <c r="O17" s="152"/>
      <c r="P17" s="152"/>
      <c r="Q17" s="152"/>
      <c r="R17" s="152"/>
      <c r="S17" s="153"/>
      <c r="T17" s="153"/>
      <c r="U17" s="153"/>
      <c r="V17" s="156"/>
      <c r="W17" s="156"/>
      <c r="X17" s="156"/>
      <c r="Y17" s="156"/>
      <c r="Z17" s="156"/>
      <c r="AA17" s="156"/>
      <c r="AB17" s="156"/>
      <c r="AC17" s="124"/>
      <c r="AD17" s="6"/>
    </row>
    <row r="18" spans="1:30" ht="15.75" customHeight="1" x14ac:dyDescent="0.25">
      <c r="A18" s="216"/>
      <c r="B18" s="143"/>
      <c r="C18" s="151"/>
      <c r="D18" s="152"/>
      <c r="E18" s="152"/>
      <c r="F18" s="152"/>
      <c r="G18" s="152"/>
      <c r="H18" s="152"/>
      <c r="I18" s="153"/>
      <c r="J18" s="153"/>
      <c r="K18" s="153"/>
      <c r="L18" s="153"/>
      <c r="M18" s="154"/>
      <c r="N18" s="155"/>
      <c r="O18" s="152"/>
      <c r="P18" s="152"/>
      <c r="Q18" s="152"/>
      <c r="R18" s="152"/>
      <c r="S18" s="153"/>
      <c r="T18" s="153"/>
      <c r="U18" s="153"/>
      <c r="V18" s="156"/>
      <c r="W18" s="156"/>
      <c r="X18" s="156"/>
      <c r="Y18" s="156"/>
      <c r="Z18" s="156"/>
      <c r="AA18" s="156"/>
      <c r="AB18" s="156"/>
      <c r="AC18" s="124"/>
      <c r="AD18" s="6"/>
    </row>
    <row r="19" spans="1:30" ht="15.75" customHeight="1" x14ac:dyDescent="0.25">
      <c r="A19" s="216"/>
      <c r="B19" s="143"/>
      <c r="C19" s="151"/>
      <c r="D19" s="152"/>
      <c r="E19" s="152"/>
      <c r="F19" s="152"/>
      <c r="G19" s="152"/>
      <c r="H19" s="152"/>
      <c r="I19" s="153"/>
      <c r="J19" s="153"/>
      <c r="K19" s="153"/>
      <c r="L19" s="153"/>
      <c r="M19" s="154"/>
      <c r="N19" s="155"/>
      <c r="O19" s="152"/>
      <c r="P19" s="152"/>
      <c r="Q19" s="152"/>
      <c r="R19" s="218"/>
      <c r="S19" s="153"/>
      <c r="T19" s="153"/>
      <c r="U19" s="219"/>
      <c r="V19" s="220"/>
      <c r="W19" s="156"/>
      <c r="X19" s="156"/>
      <c r="Y19" s="156"/>
      <c r="Z19" s="156"/>
      <c r="AA19" s="156"/>
      <c r="AB19" s="156"/>
      <c r="AC19" s="124"/>
      <c r="AD19" s="6"/>
    </row>
    <row r="20" spans="1:30" ht="15.75" customHeight="1" x14ac:dyDescent="0.25">
      <c r="A20" s="216"/>
      <c r="B20" s="143"/>
      <c r="C20" s="151"/>
      <c r="D20" s="152"/>
      <c r="E20" s="152"/>
      <c r="F20" s="152"/>
      <c r="G20" s="152"/>
      <c r="H20" s="152"/>
      <c r="I20" s="153"/>
      <c r="J20" s="153"/>
      <c r="K20" s="153"/>
      <c r="L20" s="153"/>
      <c r="M20" s="154"/>
      <c r="N20" s="155"/>
      <c r="O20" s="152"/>
      <c r="P20" s="152"/>
      <c r="Q20" s="152"/>
      <c r="R20" s="152"/>
      <c r="S20" s="153"/>
      <c r="T20" s="153"/>
      <c r="U20" s="153"/>
      <c r="V20" s="156"/>
      <c r="W20" s="156"/>
      <c r="X20" s="156"/>
      <c r="Y20" s="156"/>
      <c r="Z20" s="156"/>
      <c r="AA20" s="156"/>
      <c r="AB20" s="156"/>
      <c r="AC20" s="124"/>
      <c r="AD20" s="6"/>
    </row>
    <row r="21" spans="1:30" ht="15.75" customHeight="1" x14ac:dyDescent="0.25">
      <c r="A21" s="216"/>
      <c r="B21" s="143"/>
      <c r="C21" s="151"/>
      <c r="D21" s="152"/>
      <c r="E21" s="152"/>
      <c r="F21" s="152"/>
      <c r="G21" s="152"/>
      <c r="H21" s="152"/>
      <c r="I21" s="153"/>
      <c r="J21" s="153"/>
      <c r="K21" s="153"/>
      <c r="L21" s="153"/>
      <c r="M21" s="154"/>
      <c r="N21" s="155"/>
      <c r="O21" s="152"/>
      <c r="P21" s="152"/>
      <c r="Q21" s="152"/>
      <c r="R21" s="152"/>
      <c r="S21" s="153"/>
      <c r="T21" s="153"/>
      <c r="U21" s="153"/>
      <c r="V21" s="156"/>
      <c r="W21" s="156"/>
      <c r="X21" s="156"/>
      <c r="Y21" s="156"/>
      <c r="Z21" s="156"/>
      <c r="AA21" s="156"/>
      <c r="AB21" s="156"/>
      <c r="AC21" s="124"/>
      <c r="AD21" s="6"/>
    </row>
    <row r="22" spans="1:30" ht="15.75" customHeight="1" x14ac:dyDescent="0.25">
      <c r="A22" s="216"/>
      <c r="B22" s="143"/>
      <c r="C22" s="151"/>
      <c r="D22" s="152"/>
      <c r="E22" s="152"/>
      <c r="F22" s="152"/>
      <c r="G22" s="152"/>
      <c r="H22" s="152"/>
      <c r="I22" s="153"/>
      <c r="J22" s="153"/>
      <c r="K22" s="153"/>
      <c r="L22" s="153"/>
      <c r="M22" s="154"/>
      <c r="N22" s="155"/>
      <c r="O22" s="152"/>
      <c r="P22" s="152"/>
      <c r="Q22" s="152"/>
      <c r="R22" s="152"/>
      <c r="S22" s="153"/>
      <c r="T22" s="153"/>
      <c r="U22" s="153"/>
      <c r="V22" s="156"/>
      <c r="W22" s="156"/>
      <c r="X22" s="156"/>
      <c r="Y22" s="156"/>
      <c r="Z22" s="156"/>
      <c r="AA22" s="156"/>
      <c r="AB22" s="156"/>
      <c r="AC22" s="124"/>
      <c r="AD22" s="6"/>
    </row>
    <row r="23" spans="1:30" ht="15.75" customHeight="1" x14ac:dyDescent="0.25">
      <c r="A23" s="216"/>
      <c r="B23" s="143"/>
      <c r="C23" s="151"/>
      <c r="D23" s="152"/>
      <c r="E23" s="152"/>
      <c r="F23" s="152"/>
      <c r="G23" s="152"/>
      <c r="H23" s="152"/>
      <c r="I23" s="153"/>
      <c r="J23" s="153"/>
      <c r="K23" s="153"/>
      <c r="L23" s="153"/>
      <c r="M23" s="154"/>
      <c r="N23" s="155"/>
      <c r="O23" s="152"/>
      <c r="P23" s="152"/>
      <c r="Q23" s="152"/>
      <c r="R23" s="152"/>
      <c r="S23" s="153"/>
      <c r="T23" s="153"/>
      <c r="U23" s="153"/>
      <c r="V23" s="156"/>
      <c r="W23" s="156"/>
      <c r="X23" s="156"/>
      <c r="Y23" s="156"/>
      <c r="Z23" s="156"/>
      <c r="AA23" s="156"/>
      <c r="AB23" s="156"/>
      <c r="AC23" s="124"/>
      <c r="AD23" s="6"/>
    </row>
    <row r="24" spans="1:30" ht="15.75" customHeight="1" x14ac:dyDescent="0.25">
      <c r="A24" s="216"/>
      <c r="B24" s="143"/>
      <c r="C24" s="151"/>
      <c r="D24" s="152"/>
      <c r="E24" s="152"/>
      <c r="F24" s="152"/>
      <c r="G24" s="152"/>
      <c r="H24" s="152"/>
      <c r="I24" s="153"/>
      <c r="J24" s="153"/>
      <c r="K24" s="153"/>
      <c r="L24" s="153"/>
      <c r="M24" s="154"/>
      <c r="N24" s="155"/>
      <c r="O24" s="152"/>
      <c r="P24" s="152"/>
      <c r="Q24" s="152"/>
      <c r="R24" s="152"/>
      <c r="S24" s="153"/>
      <c r="T24" s="153"/>
      <c r="U24" s="153"/>
      <c r="V24" s="156"/>
      <c r="W24" s="156"/>
      <c r="X24" s="156"/>
      <c r="Y24" s="156"/>
      <c r="Z24" s="156"/>
      <c r="AA24" s="156"/>
      <c r="AB24" s="156"/>
      <c r="AC24" s="124"/>
      <c r="AD24" s="6"/>
    </row>
    <row r="25" spans="1:30" ht="15.75" customHeight="1" x14ac:dyDescent="0.25">
      <c r="A25" s="216"/>
      <c r="B25" s="143"/>
      <c r="C25" s="151"/>
      <c r="D25" s="152"/>
      <c r="E25" s="152"/>
      <c r="F25" s="152"/>
      <c r="G25" s="152"/>
      <c r="H25" s="152"/>
      <c r="I25" s="153"/>
      <c r="J25" s="153"/>
      <c r="K25" s="153"/>
      <c r="L25" s="153"/>
      <c r="M25" s="154"/>
      <c r="N25" s="155"/>
      <c r="O25" s="152"/>
      <c r="P25" s="152"/>
      <c r="Q25" s="152"/>
      <c r="R25" s="152"/>
      <c r="S25" s="153"/>
      <c r="T25" s="153"/>
      <c r="U25" s="153"/>
      <c r="V25" s="156"/>
      <c r="W25" s="156"/>
      <c r="X25" s="156"/>
      <c r="Y25" s="156"/>
      <c r="Z25" s="156"/>
      <c r="AA25" s="156"/>
      <c r="AB25" s="156"/>
      <c r="AC25" s="124"/>
      <c r="AD25" s="6"/>
    </row>
    <row r="26" spans="1:30" ht="16.5" customHeight="1" x14ac:dyDescent="0.25">
      <c r="A26" s="158"/>
      <c r="B26" s="143"/>
      <c r="C26" s="151"/>
      <c r="D26" s="152"/>
      <c r="E26" s="152"/>
      <c r="F26" s="152"/>
      <c r="G26" s="152"/>
      <c r="H26" s="152"/>
      <c r="I26" s="153"/>
      <c r="J26" s="153"/>
      <c r="K26" s="153"/>
      <c r="L26" s="153"/>
      <c r="M26" s="154"/>
      <c r="N26" s="155"/>
      <c r="O26" s="152"/>
      <c r="P26" s="152"/>
      <c r="Q26" s="152"/>
      <c r="R26" s="152"/>
      <c r="S26" s="153"/>
      <c r="T26" s="153"/>
      <c r="U26" s="153"/>
      <c r="V26" s="156"/>
      <c r="W26" s="156"/>
      <c r="X26" s="156"/>
      <c r="Y26" s="156"/>
      <c r="Z26" s="156"/>
      <c r="AA26" s="156"/>
      <c r="AB26" s="156"/>
      <c r="AC26" s="124"/>
      <c r="AD26" s="6"/>
    </row>
    <row r="27" spans="1:30" ht="16.5" customHeight="1" x14ac:dyDescent="0.25">
      <c r="A27" s="159"/>
      <c r="B27" s="160" t="s">
        <v>112</v>
      </c>
      <c r="C27" s="92">
        <f t="shared" ref="C27:AB27" si="0">SUM(C4:C26)</f>
        <v>10</v>
      </c>
      <c r="D27" s="161">
        <f t="shared" si="0"/>
        <v>0</v>
      </c>
      <c r="E27" s="161">
        <f t="shared" si="0"/>
        <v>81.599999999999994</v>
      </c>
      <c r="F27" s="161">
        <f t="shared" si="0"/>
        <v>81.599999999999994</v>
      </c>
      <c r="G27" s="161">
        <f t="shared" si="0"/>
        <v>0</v>
      </c>
      <c r="H27" s="161">
        <f t="shared" si="0"/>
        <v>0</v>
      </c>
      <c r="I27" s="161">
        <f t="shared" si="0"/>
        <v>0</v>
      </c>
      <c r="J27" s="161">
        <f t="shared" si="0"/>
        <v>0</v>
      </c>
      <c r="K27" s="161">
        <f t="shared" si="0"/>
        <v>0</v>
      </c>
      <c r="L27" s="161">
        <f t="shared" si="0"/>
        <v>0</v>
      </c>
      <c r="M27" s="162">
        <f t="shared" si="0"/>
        <v>0</v>
      </c>
      <c r="N27" s="92">
        <f t="shared" si="0"/>
        <v>0</v>
      </c>
      <c r="O27" s="161">
        <f t="shared" si="0"/>
        <v>0</v>
      </c>
      <c r="P27" s="161">
        <f t="shared" si="0"/>
        <v>0</v>
      </c>
      <c r="Q27" s="161">
        <f t="shared" si="0"/>
        <v>0</v>
      </c>
      <c r="R27" s="161">
        <f t="shared" si="0"/>
        <v>13</v>
      </c>
      <c r="S27" s="161">
        <f t="shared" si="0"/>
        <v>0</v>
      </c>
      <c r="T27" s="161">
        <f t="shared" si="0"/>
        <v>0</v>
      </c>
      <c r="U27" s="162">
        <f t="shared" si="0"/>
        <v>0</v>
      </c>
      <c r="V27" s="92">
        <f t="shared" si="0"/>
        <v>25</v>
      </c>
      <c r="W27" s="161">
        <f t="shared" si="0"/>
        <v>0</v>
      </c>
      <c r="X27" s="161">
        <f t="shared" si="0"/>
        <v>55</v>
      </c>
      <c r="Y27" s="161">
        <f t="shared" si="0"/>
        <v>0</v>
      </c>
      <c r="Z27" s="161">
        <f t="shared" si="0"/>
        <v>0</v>
      </c>
      <c r="AA27" s="161">
        <f t="shared" si="0"/>
        <v>10</v>
      </c>
      <c r="AB27" s="162">
        <f t="shared" si="0"/>
        <v>0</v>
      </c>
      <c r="AC27" s="163">
        <f>SUM(C27:AB27)</f>
        <v>276.2</v>
      </c>
      <c r="AD27" s="159"/>
    </row>
    <row r="28" spans="1:30" ht="13.5" customHeight="1" x14ac:dyDescent="0.2">
      <c r="A28" s="6"/>
      <c r="B28" s="5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 x14ac:dyDescent="0.2">
      <c r="A29" s="6"/>
      <c r="B29" s="5"/>
      <c r="C29" s="94"/>
      <c r="D29" s="94"/>
      <c r="E29" s="94"/>
      <c r="F29" s="273" t="s">
        <v>158</v>
      </c>
      <c r="G29" s="252"/>
      <c r="H29" s="252"/>
      <c r="I29" s="252"/>
      <c r="J29" s="252"/>
      <c r="K29" s="252"/>
      <c r="L29" s="252"/>
      <c r="M29" s="252"/>
      <c r="N29" s="252"/>
      <c r="O29" s="252"/>
      <c r="P29" s="253"/>
      <c r="Q29" s="94"/>
      <c r="R29" s="94"/>
      <c r="S29" s="94"/>
      <c r="T29" s="94"/>
      <c r="U29" s="94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 x14ac:dyDescent="0.2">
      <c r="A30" s="6"/>
      <c r="B30" s="95"/>
      <c r="C30" s="273" t="s">
        <v>159</v>
      </c>
      <c r="D30" s="252"/>
      <c r="E30" s="253"/>
      <c r="F30" s="272" t="s">
        <v>115</v>
      </c>
      <c r="G30" s="252"/>
      <c r="H30" s="252"/>
      <c r="I30" s="253"/>
      <c r="J30" s="272" t="s">
        <v>160</v>
      </c>
      <c r="K30" s="252"/>
      <c r="L30" s="252"/>
      <c r="M30" s="253"/>
      <c r="N30" s="272" t="s">
        <v>117</v>
      </c>
      <c r="O30" s="252"/>
      <c r="P30" s="253"/>
      <c r="Q30" s="273" t="s">
        <v>162</v>
      </c>
      <c r="R30" s="252"/>
      <c r="S30" s="252"/>
      <c r="T30" s="252"/>
      <c r="U30" s="253"/>
      <c r="V30" s="272" t="s">
        <v>163</v>
      </c>
      <c r="W30" s="252"/>
      <c r="X30" s="252"/>
      <c r="Y30" s="252"/>
      <c r="Z30" s="253"/>
      <c r="AA30" s="98" t="s">
        <v>14</v>
      </c>
      <c r="AB30" s="6"/>
      <c r="AC30" s="6"/>
      <c r="AD30" s="6"/>
    </row>
    <row r="31" spans="1:30" ht="13.5" customHeight="1" x14ac:dyDescent="0.2">
      <c r="A31" s="6"/>
      <c r="B31" s="164" t="s">
        <v>15</v>
      </c>
      <c r="C31" s="100" t="s">
        <v>16</v>
      </c>
      <c r="D31" s="101" t="s">
        <v>17</v>
      </c>
      <c r="E31" s="101" t="s">
        <v>18</v>
      </c>
      <c r="F31" s="102" t="s">
        <v>123</v>
      </c>
      <c r="G31" s="103" t="s">
        <v>124</v>
      </c>
      <c r="H31" s="103" t="s">
        <v>125</v>
      </c>
      <c r="I31" s="104" t="s">
        <v>126</v>
      </c>
      <c r="J31" s="102" t="s">
        <v>123</v>
      </c>
      <c r="K31" s="103" t="s">
        <v>124</v>
      </c>
      <c r="L31" s="103" t="s">
        <v>125</v>
      </c>
      <c r="M31" s="104" t="s">
        <v>126</v>
      </c>
      <c r="N31" s="105" t="s">
        <v>127</v>
      </c>
      <c r="O31" s="105" t="s">
        <v>128</v>
      </c>
      <c r="P31" s="105" t="s">
        <v>129</v>
      </c>
      <c r="Q31" s="100" t="s">
        <v>16</v>
      </c>
      <c r="R31" s="101" t="s">
        <v>17</v>
      </c>
      <c r="S31" s="101" t="s">
        <v>18</v>
      </c>
      <c r="T31" s="101" t="s">
        <v>19</v>
      </c>
      <c r="U31" s="106" t="s">
        <v>125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125</v>
      </c>
      <c r="AA31" s="108"/>
      <c r="AB31" s="6"/>
      <c r="AC31" s="6"/>
      <c r="AD31" s="6"/>
    </row>
    <row r="32" spans="1:30" ht="15.75" customHeight="1" x14ac:dyDescent="0.25">
      <c r="A32" s="6"/>
      <c r="B32" s="143"/>
      <c r="C32" s="115"/>
      <c r="D32" s="116"/>
      <c r="E32" s="116"/>
      <c r="F32" s="115"/>
      <c r="G32" s="116"/>
      <c r="H32" s="116"/>
      <c r="I32" s="114"/>
      <c r="J32" s="115"/>
      <c r="K32" s="116"/>
      <c r="L32" s="166"/>
      <c r="M32" s="114"/>
      <c r="N32" s="115"/>
      <c r="O32" s="116"/>
      <c r="P32" s="117"/>
      <c r="Q32" s="115"/>
      <c r="R32" s="116"/>
      <c r="S32" s="116"/>
      <c r="T32" s="116"/>
      <c r="U32" s="117"/>
      <c r="V32" s="167"/>
      <c r="W32" s="167"/>
      <c r="X32" s="167"/>
      <c r="Y32" s="167"/>
      <c r="Z32" s="167"/>
      <c r="AA32" s="168"/>
      <c r="AB32" s="6"/>
      <c r="AC32" s="6"/>
      <c r="AD32" s="6"/>
    </row>
    <row r="33" spans="1:30" ht="15.75" customHeight="1" x14ac:dyDescent="0.25">
      <c r="A33" s="6"/>
      <c r="B33" s="119"/>
      <c r="C33" s="111"/>
      <c r="D33" s="112"/>
      <c r="E33" s="112"/>
      <c r="F33" s="111"/>
      <c r="G33" s="112"/>
      <c r="H33" s="112"/>
      <c r="I33" s="118"/>
      <c r="J33" s="111"/>
      <c r="K33" s="112"/>
      <c r="L33" s="110"/>
      <c r="M33" s="114"/>
      <c r="N33" s="115"/>
      <c r="O33" s="116"/>
      <c r="P33" s="117"/>
      <c r="Q33" s="111"/>
      <c r="R33" s="112"/>
      <c r="S33" s="112"/>
      <c r="T33" s="112"/>
      <c r="U33" s="121"/>
      <c r="V33" s="112"/>
      <c r="W33" s="112"/>
      <c r="X33" s="112"/>
      <c r="Y33" s="112"/>
      <c r="Z33" s="112"/>
      <c r="AA33" s="119"/>
      <c r="AB33" s="6"/>
      <c r="AC33" s="6"/>
      <c r="AD33" s="6"/>
    </row>
    <row r="34" spans="1:30" ht="15.75" customHeight="1" x14ac:dyDescent="0.25">
      <c r="A34" s="6"/>
      <c r="B34" s="119"/>
      <c r="C34" s="111"/>
      <c r="D34" s="112"/>
      <c r="E34" s="112"/>
      <c r="F34" s="111"/>
      <c r="G34" s="112"/>
      <c r="H34" s="112"/>
      <c r="I34" s="118"/>
      <c r="J34" s="111"/>
      <c r="K34" s="112"/>
      <c r="L34" s="120"/>
      <c r="M34" s="118"/>
      <c r="N34" s="111"/>
      <c r="O34" s="112"/>
      <c r="P34" s="121"/>
      <c r="Q34" s="111"/>
      <c r="R34" s="112"/>
      <c r="S34" s="112"/>
      <c r="T34" s="112"/>
      <c r="U34" s="121"/>
      <c r="V34" s="112"/>
      <c r="W34" s="112"/>
      <c r="X34" s="112"/>
      <c r="Y34" s="112"/>
      <c r="Z34" s="112"/>
      <c r="AA34" s="119"/>
      <c r="AB34" s="6"/>
      <c r="AC34" s="6"/>
      <c r="AD34" s="6"/>
    </row>
    <row r="35" spans="1:30" ht="15.75" customHeight="1" x14ac:dyDescent="0.25">
      <c r="A35" s="6"/>
      <c r="B35" s="169"/>
      <c r="C35" s="111"/>
      <c r="D35" s="112"/>
      <c r="E35" s="112"/>
      <c r="F35" s="111"/>
      <c r="G35" s="112"/>
      <c r="H35" s="112"/>
      <c r="I35" s="118"/>
      <c r="J35" s="111"/>
      <c r="K35" s="112"/>
      <c r="L35" s="120"/>
      <c r="M35" s="118"/>
      <c r="N35" s="111"/>
      <c r="O35" s="112"/>
      <c r="P35" s="121"/>
      <c r="Q35" s="111"/>
      <c r="R35" s="112"/>
      <c r="S35" s="112"/>
      <c r="T35" s="112"/>
      <c r="U35" s="121"/>
      <c r="V35" s="112"/>
      <c r="W35" s="112"/>
      <c r="X35" s="112"/>
      <c r="Y35" s="112"/>
      <c r="Z35" s="112"/>
      <c r="AA35" s="119"/>
      <c r="AB35" s="6"/>
      <c r="AC35" s="6"/>
      <c r="AD35" s="6"/>
    </row>
    <row r="36" spans="1:30" ht="16.5" customHeight="1" x14ac:dyDescent="0.25">
      <c r="A36" s="6"/>
      <c r="B36" s="170"/>
      <c r="C36" s="171"/>
      <c r="D36" s="172"/>
      <c r="E36" s="172"/>
      <c r="F36" s="171"/>
      <c r="G36" s="172"/>
      <c r="H36" s="172"/>
      <c r="I36" s="173"/>
      <c r="J36" s="171"/>
      <c r="K36" s="172"/>
      <c r="L36" s="174"/>
      <c r="M36" s="173"/>
      <c r="N36" s="171"/>
      <c r="O36" s="172"/>
      <c r="P36" s="175"/>
      <c r="Q36" s="171"/>
      <c r="R36" s="172"/>
      <c r="S36" s="172"/>
      <c r="T36" s="172"/>
      <c r="U36" s="175"/>
      <c r="V36" s="172"/>
      <c r="W36" s="172"/>
      <c r="X36" s="172"/>
      <c r="Y36" s="172"/>
      <c r="Z36" s="172"/>
      <c r="AA36" s="176"/>
      <c r="AB36" s="6"/>
      <c r="AC36" s="6"/>
      <c r="AD36" s="6"/>
    </row>
    <row r="37" spans="1:30" ht="13.5" customHeight="1" x14ac:dyDescent="0.2">
      <c r="A37" s="6"/>
      <c r="B37" s="131" t="s">
        <v>112</v>
      </c>
      <c r="C37" s="132">
        <f t="shared" ref="C37:Z37" si="1">SUM(C32:C36)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3">
        <f t="shared" si="1"/>
        <v>0</v>
      </c>
      <c r="L37" s="133">
        <f t="shared" si="1"/>
        <v>0</v>
      </c>
      <c r="M37" s="177">
        <f t="shared" si="1"/>
        <v>0</v>
      </c>
      <c r="N37" s="177">
        <f t="shared" si="1"/>
        <v>0</v>
      </c>
      <c r="O37" s="177">
        <f t="shared" si="1"/>
        <v>0</v>
      </c>
      <c r="P37" s="177">
        <f t="shared" si="1"/>
        <v>0</v>
      </c>
      <c r="Q37" s="132">
        <f t="shared" si="1"/>
        <v>0</v>
      </c>
      <c r="R37" s="132">
        <f t="shared" si="1"/>
        <v>0</v>
      </c>
      <c r="S37" s="132">
        <f t="shared" si="1"/>
        <v>0</v>
      </c>
      <c r="T37" s="132">
        <f t="shared" si="1"/>
        <v>0</v>
      </c>
      <c r="U37" s="177">
        <f t="shared" si="1"/>
        <v>0</v>
      </c>
      <c r="V37" s="177">
        <f t="shared" si="1"/>
        <v>0</v>
      </c>
      <c r="W37" s="177">
        <f t="shared" si="1"/>
        <v>0</v>
      </c>
      <c r="X37" s="177">
        <f t="shared" si="1"/>
        <v>0</v>
      </c>
      <c r="Y37" s="177">
        <f t="shared" si="1"/>
        <v>0</v>
      </c>
      <c r="Z37" s="177">
        <f t="shared" si="1"/>
        <v>0</v>
      </c>
      <c r="AA37" s="134"/>
      <c r="AB37" s="6"/>
      <c r="AC37" s="6"/>
      <c r="AD37" s="6"/>
    </row>
    <row r="38" spans="1:30" ht="12.75" customHeight="1" x14ac:dyDescent="0.2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 x14ac:dyDescent="0.2"/>
    <row r="40" spans="1:30" ht="12.75" customHeight="1" x14ac:dyDescent="0.2"/>
    <row r="41" spans="1:30" ht="12.75" customHeight="1" x14ac:dyDescent="0.2"/>
    <row r="42" spans="1:30" ht="12.75" customHeight="1" x14ac:dyDescent="0.2"/>
    <row r="43" spans="1:30" ht="12.75" customHeight="1" x14ac:dyDescent="0.2"/>
    <row r="44" spans="1:30" ht="12.75" customHeight="1" x14ac:dyDescent="0.2"/>
    <row r="45" spans="1:30" ht="12.75" customHeight="1" x14ac:dyDescent="0.2"/>
    <row r="46" spans="1:30" ht="12.75" customHeight="1" x14ac:dyDescent="0.2"/>
    <row r="47" spans="1:30" ht="12.75" customHeight="1" x14ac:dyDescent="0.2"/>
    <row r="48" spans="1:3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 x14ac:dyDescent="0.2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 x14ac:dyDescent="0.2">
      <c r="A1" s="221"/>
      <c r="B1" s="285" t="s">
        <v>0</v>
      </c>
      <c r="C1" s="257"/>
      <c r="D1" s="257"/>
      <c r="E1" s="257"/>
      <c r="F1" s="257"/>
      <c r="G1" s="286"/>
      <c r="H1" s="222" t="s">
        <v>1</v>
      </c>
      <c r="I1" s="290" t="s">
        <v>188</v>
      </c>
      <c r="J1" s="291"/>
    </row>
    <row r="2" spans="1:10" ht="12.75" customHeight="1" x14ac:dyDescent="0.2">
      <c r="B2" s="287"/>
      <c r="C2" s="288"/>
      <c r="D2" s="288"/>
      <c r="E2" s="288"/>
      <c r="F2" s="288"/>
      <c r="G2" s="289"/>
      <c r="H2" s="222" t="s">
        <v>189</v>
      </c>
      <c r="I2" s="292">
        <v>43742</v>
      </c>
      <c r="J2" s="291"/>
    </row>
    <row r="3" spans="1:10" ht="12.75" customHeight="1" x14ac:dyDescent="0.2">
      <c r="A3" s="285" t="s">
        <v>190</v>
      </c>
      <c r="B3" s="257"/>
      <c r="C3" s="257"/>
      <c r="D3" s="257"/>
      <c r="E3" s="257"/>
      <c r="F3" s="257"/>
      <c r="G3" s="258"/>
      <c r="H3" s="222" t="s">
        <v>191</v>
      </c>
      <c r="I3" s="294" t="s">
        <v>192</v>
      </c>
      <c r="J3" s="291"/>
    </row>
    <row r="4" spans="1:10" ht="12.75" customHeight="1" x14ac:dyDescent="0.2">
      <c r="A4" s="287"/>
      <c r="B4" s="288"/>
      <c r="C4" s="288"/>
      <c r="D4" s="288"/>
      <c r="E4" s="288"/>
      <c r="F4" s="288"/>
      <c r="G4" s="293"/>
      <c r="H4" s="222" t="s">
        <v>193</v>
      </c>
      <c r="I4" s="290" t="s">
        <v>8</v>
      </c>
      <c r="J4" s="291"/>
    </row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>
      <c r="A11" s="223" t="s">
        <v>194</v>
      </c>
    </row>
    <row r="12" spans="1:10" ht="12.75" customHeight="1" x14ac:dyDescent="0.2">
      <c r="A12" s="223" t="s">
        <v>195</v>
      </c>
    </row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spans="1:9" ht="12.75" customHeight="1" x14ac:dyDescent="0.2"/>
    <row r="18" spans="1:9" ht="13.5" customHeight="1" x14ac:dyDescent="0.2"/>
    <row r="19" spans="1:9" ht="27.75" customHeight="1" x14ac:dyDescent="0.2">
      <c r="A19" s="224" t="s">
        <v>196</v>
      </c>
      <c r="B19" s="225" t="s">
        <v>197</v>
      </c>
      <c r="C19" s="226" t="s">
        <v>198</v>
      </c>
      <c r="D19" s="225" t="s">
        <v>199</v>
      </c>
      <c r="E19" s="225" t="s">
        <v>200</v>
      </c>
      <c r="F19" s="225" t="s">
        <v>201</v>
      </c>
      <c r="G19" s="227" t="s">
        <v>202</v>
      </c>
      <c r="H19" s="228" t="s">
        <v>203</v>
      </c>
      <c r="I19" s="229" t="s">
        <v>204</v>
      </c>
    </row>
    <row r="20" spans="1:9" ht="12.75" customHeight="1" x14ac:dyDescent="0.2">
      <c r="A20" s="230"/>
      <c r="B20" s="230" t="s">
        <v>205</v>
      </c>
      <c r="C20" s="231">
        <f>IF(ISTEXT(Pedido!F53),0,Pedido!F53)</f>
        <v>0</v>
      </c>
      <c r="D20" s="231">
        <f t="shared" ref="D20:D30" si="0">IF(MOD(C20,12)=0,C20/12,"INCOMPLETO")</f>
        <v>0</v>
      </c>
      <c r="E20" s="230">
        <f>IF(ISTEXT(Pedido!F53),Pedido!F53,0)</f>
        <v>0</v>
      </c>
      <c r="F20" s="230" t="str">
        <f t="shared" ref="F20:F334" si="1">IF((IF(C20=0,0,1)+IF(E20=0,0,1))&gt;0,"SI","NO")</f>
        <v>NO</v>
      </c>
      <c r="G20" s="230"/>
      <c r="H20" s="230" t="str">
        <f>Pedido!$B$53</f>
        <v>Maria lujan Costanzo</v>
      </c>
      <c r="I20" s="230">
        <f>Pedido!$A$53</f>
        <v>3</v>
      </c>
    </row>
    <row r="21" spans="1:9" ht="12.75" customHeight="1" x14ac:dyDescent="0.2">
      <c r="A21" s="86"/>
      <c r="B21" s="86" t="s">
        <v>206</v>
      </c>
      <c r="C21" s="232">
        <f>IF(ISTEXT(Pedido!H53),0,Pedido!H53)</f>
        <v>0</v>
      </c>
      <c r="D21" s="231">
        <f t="shared" si="0"/>
        <v>0</v>
      </c>
      <c r="E21" s="230">
        <f>IF(ISTEXT(Pedido!H53),Pedido!H53,0)</f>
        <v>0</v>
      </c>
      <c r="F21" s="230" t="str">
        <f t="shared" si="1"/>
        <v>NO</v>
      </c>
      <c r="G21" s="86"/>
      <c r="H21" s="230" t="str">
        <f>Pedido!$B$53</f>
        <v>Maria lujan Costanzo</v>
      </c>
      <c r="I21" s="230">
        <f>Pedido!$A$53</f>
        <v>3</v>
      </c>
    </row>
    <row r="22" spans="1:9" ht="12.75" customHeight="1" x14ac:dyDescent="0.2">
      <c r="A22" s="86"/>
      <c r="B22" s="86" t="s">
        <v>207</v>
      </c>
      <c r="C22" s="232">
        <f>IF(ISTEXT(Pedido!I53),0,Pedido!I53)</f>
        <v>0</v>
      </c>
      <c r="D22" s="231">
        <f t="shared" si="0"/>
        <v>0</v>
      </c>
      <c r="E22" s="86">
        <f>IF(ISTEXT(Pedido!I53),Pedido!I53,0)</f>
        <v>0</v>
      </c>
      <c r="F22" s="230" t="str">
        <f t="shared" si="1"/>
        <v>NO</v>
      </c>
      <c r="G22" s="86"/>
      <c r="H22" s="230" t="str">
        <f>Pedido!$B$53</f>
        <v>Maria lujan Costanzo</v>
      </c>
      <c r="I22" s="230">
        <f>Pedido!$A$53</f>
        <v>3</v>
      </c>
    </row>
    <row r="23" spans="1:9" ht="12.75" customHeight="1" x14ac:dyDescent="0.2">
      <c r="A23" s="86"/>
      <c r="B23" s="86" t="s">
        <v>208</v>
      </c>
      <c r="C23" s="232">
        <f>IF(ISTEXT(Pedido!G53),0,Pedido!G53)</f>
        <v>0</v>
      </c>
      <c r="D23" s="231">
        <f t="shared" si="0"/>
        <v>0</v>
      </c>
      <c r="E23" s="86">
        <f>IF(ISTEXT(Pedido!G53),Pedido!G53,0)</f>
        <v>0</v>
      </c>
      <c r="F23" s="230" t="str">
        <f t="shared" si="1"/>
        <v>NO</v>
      </c>
      <c r="G23" s="86"/>
      <c r="H23" s="230" t="str">
        <f>Pedido!$B$53</f>
        <v>Maria lujan Costanzo</v>
      </c>
      <c r="I23" s="230">
        <f>Pedido!$A$53</f>
        <v>3</v>
      </c>
    </row>
    <row r="24" spans="1:9" ht="12.75" customHeight="1" x14ac:dyDescent="0.2">
      <c r="A24" s="86"/>
      <c r="B24" s="86" t="s">
        <v>209</v>
      </c>
      <c r="C24" s="232">
        <f>IF(ISTEXT(Pedido!P53),0,Pedido!P53)</f>
        <v>0</v>
      </c>
      <c r="D24" s="231">
        <f t="shared" si="0"/>
        <v>0</v>
      </c>
      <c r="E24" s="86">
        <f>IF(ISTEXT(Pedido!P53),Pedido!P53,0)</f>
        <v>0</v>
      </c>
      <c r="F24" s="230" t="str">
        <f t="shared" si="1"/>
        <v>NO</v>
      </c>
      <c r="G24" s="86"/>
      <c r="H24" s="230" t="str">
        <f>Pedido!$B$53</f>
        <v>Maria lujan Costanzo</v>
      </c>
      <c r="I24" s="230">
        <f>Pedido!$A$53</f>
        <v>3</v>
      </c>
    </row>
    <row r="25" spans="1:9" ht="12.75" customHeight="1" x14ac:dyDescent="0.2">
      <c r="A25" s="86"/>
      <c r="B25" s="86" t="s">
        <v>210</v>
      </c>
      <c r="C25" s="232">
        <f>IF(ISTEXT(Pedido!O53),0,Pedido!O53)</f>
        <v>0</v>
      </c>
      <c r="D25" s="231">
        <f t="shared" si="0"/>
        <v>0</v>
      </c>
      <c r="E25" s="86">
        <f>IF(ISTEXT(Pedido!O53),Pedido!O53,0)</f>
        <v>0</v>
      </c>
      <c r="F25" s="230" t="str">
        <f t="shared" si="1"/>
        <v>NO</v>
      </c>
      <c r="G25" s="86"/>
      <c r="H25" s="230" t="str">
        <f>Pedido!$B$53</f>
        <v>Maria lujan Costanzo</v>
      </c>
      <c r="I25" s="230">
        <f>Pedido!$A$53</f>
        <v>3</v>
      </c>
    </row>
    <row r="26" spans="1:9" ht="12.75" customHeight="1" x14ac:dyDescent="0.2">
      <c r="A26" s="86"/>
      <c r="B26" s="86" t="s">
        <v>211</v>
      </c>
      <c r="C26" s="232">
        <f>IF(ISTEXT(Pedido!N53),0,Pedido!N53)</f>
        <v>0</v>
      </c>
      <c r="D26" s="231">
        <f t="shared" si="0"/>
        <v>0</v>
      </c>
      <c r="E26" s="86">
        <f>IF(ISTEXT(Pedido!N53),Pedido!N53,0)</f>
        <v>0</v>
      </c>
      <c r="F26" s="230" t="str">
        <f t="shared" si="1"/>
        <v>NO</v>
      </c>
      <c r="G26" s="86"/>
      <c r="H26" s="230" t="str">
        <f>Pedido!$B$53</f>
        <v>Maria lujan Costanzo</v>
      </c>
      <c r="I26" s="230">
        <f>Pedido!$A$53</f>
        <v>3</v>
      </c>
    </row>
    <row r="27" spans="1:9" ht="12.75" customHeight="1" x14ac:dyDescent="0.2">
      <c r="A27" s="86"/>
      <c r="B27" s="86" t="s">
        <v>212</v>
      </c>
      <c r="C27" s="232">
        <f>IF(ISTEXT(Pedido!J53),0,Pedido!J53)</f>
        <v>0</v>
      </c>
      <c r="D27" s="231">
        <f t="shared" si="0"/>
        <v>0</v>
      </c>
      <c r="E27" s="86">
        <f>IF(ISTEXT(Pedido!J53),Pedido!J53,0)</f>
        <v>0</v>
      </c>
      <c r="F27" s="230" t="str">
        <f t="shared" si="1"/>
        <v>NO</v>
      </c>
      <c r="G27" s="86"/>
      <c r="H27" s="230" t="str">
        <f>Pedido!$B$53</f>
        <v>Maria lujan Costanzo</v>
      </c>
      <c r="I27" s="230">
        <f>Pedido!$A$53</f>
        <v>3</v>
      </c>
    </row>
    <row r="28" spans="1:9" ht="12.75" customHeight="1" x14ac:dyDescent="0.2">
      <c r="A28" s="86"/>
      <c r="B28" s="86" t="s">
        <v>213</v>
      </c>
      <c r="C28" s="232">
        <f>IF(ISTEXT(Pedido!L53),0,Pedido!L53)</f>
        <v>0</v>
      </c>
      <c r="D28" s="231">
        <f t="shared" si="0"/>
        <v>0</v>
      </c>
      <c r="E28" s="86">
        <f>IF(ISTEXT(Pedido!L53),Pedido!L53,0)</f>
        <v>0</v>
      </c>
      <c r="F28" s="230" t="str">
        <f t="shared" si="1"/>
        <v>NO</v>
      </c>
      <c r="G28" s="86"/>
      <c r="H28" s="230" t="str">
        <f>Pedido!$B$53</f>
        <v>Maria lujan Costanzo</v>
      </c>
      <c r="I28" s="230">
        <f>Pedido!$A$53</f>
        <v>3</v>
      </c>
    </row>
    <row r="29" spans="1:9" ht="12.75" customHeight="1" x14ac:dyDescent="0.2">
      <c r="A29" s="86"/>
      <c r="B29" s="86" t="s">
        <v>214</v>
      </c>
      <c r="C29" s="232">
        <f>IF(ISTEXT(Pedido!M53),0,Pedido!M53)</f>
        <v>0</v>
      </c>
      <c r="D29" s="231">
        <f t="shared" si="0"/>
        <v>0</v>
      </c>
      <c r="E29" s="86">
        <f>IF(ISTEXT(Pedido!M53),Pedido!M53,0)</f>
        <v>0</v>
      </c>
      <c r="F29" s="230" t="str">
        <f t="shared" si="1"/>
        <v>NO</v>
      </c>
      <c r="G29" s="86"/>
      <c r="H29" s="230" t="str">
        <f>Pedido!$B$53</f>
        <v>Maria lujan Costanzo</v>
      </c>
      <c r="I29" s="230">
        <f>Pedido!$A$53</f>
        <v>3</v>
      </c>
    </row>
    <row r="30" spans="1:9" ht="12.75" customHeight="1" x14ac:dyDescent="0.2">
      <c r="A30" s="86"/>
      <c r="B30" s="86" t="s">
        <v>215</v>
      </c>
      <c r="C30" s="232">
        <f>IF(ISTEXT(Pedido!K53),0,Pedido!K53)</f>
        <v>0</v>
      </c>
      <c r="D30" s="231">
        <f t="shared" si="0"/>
        <v>0</v>
      </c>
      <c r="E30" s="86">
        <f>IF(ISTEXT(Pedido!K53),Pedido!K53,0)</f>
        <v>0</v>
      </c>
      <c r="F30" s="230" t="str">
        <f t="shared" si="1"/>
        <v>NO</v>
      </c>
      <c r="G30" s="86"/>
      <c r="H30" s="230" t="str">
        <f>Pedido!$B$53</f>
        <v>Maria lujan Costanzo</v>
      </c>
      <c r="I30" s="230">
        <f>Pedido!$A$53</f>
        <v>3</v>
      </c>
    </row>
    <row r="31" spans="1:9" ht="12.75" customHeight="1" x14ac:dyDescent="0.2">
      <c r="A31" s="86"/>
      <c r="B31" s="86" t="s">
        <v>216</v>
      </c>
      <c r="C31" s="232">
        <f>Pedido!Y53</f>
        <v>0</v>
      </c>
      <c r="D31" s="231"/>
      <c r="E31" s="86"/>
      <c r="F31" s="230" t="str">
        <f t="shared" si="1"/>
        <v>NO</v>
      </c>
      <c r="G31" s="86"/>
      <c r="H31" s="230" t="str">
        <f>Pedido!$B$53</f>
        <v>Maria lujan Costanzo</v>
      </c>
      <c r="I31" s="230">
        <f>Pedido!$A$53</f>
        <v>3</v>
      </c>
    </row>
    <row r="32" spans="1:9" ht="12.75" customHeight="1" x14ac:dyDescent="0.2">
      <c r="A32" s="86"/>
      <c r="B32" s="86" t="s">
        <v>217</v>
      </c>
      <c r="C32" s="232">
        <f>Pedido!Z53</f>
        <v>0</v>
      </c>
      <c r="D32" s="231"/>
      <c r="E32" s="86"/>
      <c r="F32" s="230" t="str">
        <f t="shared" si="1"/>
        <v>NO</v>
      </c>
      <c r="G32" s="86"/>
      <c r="H32" s="230" t="str">
        <f>Pedido!$B$53</f>
        <v>Maria lujan Costanzo</v>
      </c>
      <c r="I32" s="230">
        <f>Pedido!$A$53</f>
        <v>3</v>
      </c>
    </row>
    <row r="33" spans="1:9" ht="12.75" customHeight="1" x14ac:dyDescent="0.2">
      <c r="A33" s="86"/>
      <c r="B33" s="86" t="s">
        <v>218</v>
      </c>
      <c r="C33" s="232">
        <f>Pedido!AA53</f>
        <v>0</v>
      </c>
      <c r="D33" s="231"/>
      <c r="E33" s="86"/>
      <c r="F33" s="230" t="str">
        <f t="shared" si="1"/>
        <v>NO</v>
      </c>
      <c r="G33" s="86"/>
      <c r="H33" s="230" t="str">
        <f>Pedido!$B$53</f>
        <v>Maria lujan Costanzo</v>
      </c>
      <c r="I33" s="230">
        <f>Pedido!$A$53</f>
        <v>3</v>
      </c>
    </row>
    <row r="34" spans="1:9" ht="12.75" customHeight="1" x14ac:dyDescent="0.2">
      <c r="A34" s="86"/>
      <c r="B34" s="86" t="s">
        <v>200</v>
      </c>
      <c r="C34" s="231"/>
      <c r="D34" s="231"/>
      <c r="E34" s="231">
        <f>+Pedido!Q53</f>
        <v>0</v>
      </c>
      <c r="F34" s="230" t="str">
        <f t="shared" si="1"/>
        <v>NO</v>
      </c>
      <c r="G34" s="86"/>
      <c r="H34" s="230" t="str">
        <f>+Pedido!B53</f>
        <v>Maria lujan Costanzo</v>
      </c>
      <c r="I34" s="230">
        <f>+Pedido!A53</f>
        <v>3</v>
      </c>
    </row>
    <row r="35" spans="1:9" ht="12.75" customHeight="1" x14ac:dyDescent="0.2">
      <c r="A35" s="86"/>
      <c r="B35" s="86" t="s">
        <v>219</v>
      </c>
      <c r="C35" s="231">
        <f>IF(ISTEXT(Pedido!R53),0,Pedido!R53)</f>
        <v>0</v>
      </c>
      <c r="D35" s="231">
        <f t="shared" ref="D35:D36" si="2">IF(MOD(C35,12)=0,C35/12,"INCOMPLETO")</f>
        <v>0</v>
      </c>
      <c r="E35" s="231">
        <f>IF(ISTEXT(Pedido!R53),Pedido!R53,0)</f>
        <v>0</v>
      </c>
      <c r="F35" s="230" t="str">
        <f t="shared" si="1"/>
        <v>NO</v>
      </c>
      <c r="G35" s="86"/>
      <c r="H35" s="230" t="str">
        <f>Pedido!$B$53</f>
        <v>Maria lujan Costanzo</v>
      </c>
      <c r="I35" s="230">
        <f>Pedido!$A$53</f>
        <v>3</v>
      </c>
    </row>
    <row r="36" spans="1:9" ht="12.75" customHeight="1" x14ac:dyDescent="0.2">
      <c r="A36" s="86"/>
      <c r="B36" s="86" t="s">
        <v>220</v>
      </c>
      <c r="C36" s="231">
        <f>IF(ISTEXT(Pedido!S53),0,Pedido!S53)</f>
        <v>0</v>
      </c>
      <c r="D36" s="231">
        <f t="shared" si="2"/>
        <v>0</v>
      </c>
      <c r="E36" s="231">
        <f>IF(ISTEXT(Pedido!S53),Pedido!S53,0)</f>
        <v>0</v>
      </c>
      <c r="F36" s="230" t="str">
        <f t="shared" si="1"/>
        <v>NO</v>
      </c>
      <c r="G36" s="86"/>
      <c r="H36" s="230" t="str">
        <f>Pedido!$B$53</f>
        <v>Maria lujan Costanzo</v>
      </c>
      <c r="I36" s="230">
        <f>Pedido!$A$53</f>
        <v>3</v>
      </c>
    </row>
    <row r="37" spans="1:9" ht="12.75" customHeight="1" x14ac:dyDescent="0.2">
      <c r="A37" s="86"/>
      <c r="B37" s="86" t="s">
        <v>221</v>
      </c>
      <c r="C37" s="231">
        <f>IF(ISTEXT(Pedido!T53),0,Pedido!T53)</f>
        <v>0</v>
      </c>
      <c r="D37" s="231">
        <f>IF(MOD(C37,6)=0,C37/6,"INCOMPLETO")</f>
        <v>0</v>
      </c>
      <c r="E37" s="86">
        <f>IF(ISTEXT(Pedido!T53),Pedido!T53,0)</f>
        <v>0</v>
      </c>
      <c r="F37" s="230" t="str">
        <f t="shared" si="1"/>
        <v>NO</v>
      </c>
      <c r="G37" s="86"/>
      <c r="H37" s="230" t="str">
        <f>Pedido!$B$53</f>
        <v>Maria lujan Costanzo</v>
      </c>
      <c r="I37" s="230">
        <f>Pedido!$A$53</f>
        <v>3</v>
      </c>
    </row>
    <row r="38" spans="1:9" ht="12.75" customHeight="1" x14ac:dyDescent="0.2">
      <c r="A38" s="86"/>
      <c r="B38" s="86" t="s">
        <v>222</v>
      </c>
      <c r="C38" s="231">
        <f>+Pedido!C53</f>
        <v>0</v>
      </c>
      <c r="D38" s="231">
        <f t="shared" ref="D38:D51" si="3">IF(MOD(C38,12)=0,C38/12,"INCOMPLETO")</f>
        <v>0</v>
      </c>
      <c r="E38" s="231"/>
      <c r="F38" s="230" t="str">
        <f t="shared" si="1"/>
        <v>NO</v>
      </c>
      <c r="G38" s="86"/>
      <c r="H38" s="230" t="str">
        <f>Pedido!$B$53</f>
        <v>Maria lujan Costanzo</v>
      </c>
      <c r="I38" s="230">
        <f>+I34</f>
        <v>3</v>
      </c>
    </row>
    <row r="39" spans="1:9" ht="12.75" customHeight="1" x14ac:dyDescent="0.2">
      <c r="A39" s="86"/>
      <c r="B39" s="86" t="s">
        <v>223</v>
      </c>
      <c r="C39" s="231" t="str">
        <f>+Pedido!D53</f>
        <v>9 bot surtidas NMQ</v>
      </c>
      <c r="D39" s="231" t="e">
        <f t="shared" si="3"/>
        <v>#VALUE!</v>
      </c>
      <c r="E39" s="231"/>
      <c r="F39" s="230" t="str">
        <f t="shared" si="1"/>
        <v>SI</v>
      </c>
      <c r="G39" s="86"/>
      <c r="H39" s="230" t="str">
        <f>Pedido!$B$53</f>
        <v>Maria lujan Costanzo</v>
      </c>
      <c r="I39" s="230">
        <f>+I32</f>
        <v>3</v>
      </c>
    </row>
    <row r="40" spans="1:9" ht="12.75" customHeight="1" x14ac:dyDescent="0.2">
      <c r="A40" s="86"/>
      <c r="B40" s="86" t="s">
        <v>224</v>
      </c>
      <c r="C40" s="231">
        <f>+Pedido!E53</f>
        <v>0</v>
      </c>
      <c r="D40" s="231">
        <f t="shared" si="3"/>
        <v>0</v>
      </c>
      <c r="E40" s="231"/>
      <c r="F40" s="230" t="str">
        <f t="shared" si="1"/>
        <v>NO</v>
      </c>
      <c r="G40" s="86"/>
      <c r="H40" s="230" t="str">
        <f>Pedido!$B$53</f>
        <v>Maria lujan Costanzo</v>
      </c>
      <c r="I40" s="230">
        <f>+I29</f>
        <v>3</v>
      </c>
    </row>
    <row r="41" spans="1:9" ht="12.75" customHeight="1" x14ac:dyDescent="0.2">
      <c r="A41" s="86"/>
      <c r="B41" s="86" t="s">
        <v>205</v>
      </c>
      <c r="C41" s="231">
        <f>IF(ISTEXT(Pedido!F54),0,Pedido!F54)</f>
        <v>0</v>
      </c>
      <c r="D41" s="231">
        <f t="shared" si="3"/>
        <v>0</v>
      </c>
      <c r="E41" s="230">
        <f>IF(ISTEXT(Pedido!F54),Pedido!F54,0)</f>
        <v>0</v>
      </c>
      <c r="F41" s="230" t="str">
        <f t="shared" si="1"/>
        <v>NO</v>
      </c>
      <c r="G41" s="86"/>
      <c r="H41" s="86" t="str">
        <f>Pedido!B54</f>
        <v>Rosana Giacovelli</v>
      </c>
      <c r="I41" s="86">
        <f>Pedido!$A$54</f>
        <v>3</v>
      </c>
    </row>
    <row r="42" spans="1:9" ht="12.75" customHeight="1" x14ac:dyDescent="0.2">
      <c r="A42" s="86"/>
      <c r="B42" s="86" t="s">
        <v>206</v>
      </c>
      <c r="C42" s="232">
        <f>IF(ISTEXT(Pedido!H54),0,Pedido!H54)</f>
        <v>0</v>
      </c>
      <c r="D42" s="231">
        <f t="shared" si="3"/>
        <v>0</v>
      </c>
      <c r="E42" s="230">
        <f>IF(ISTEXT(Pedido!H54),Pedido!H54,0)</f>
        <v>0</v>
      </c>
      <c r="F42" s="230" t="str">
        <f t="shared" si="1"/>
        <v>NO</v>
      </c>
      <c r="G42" s="86"/>
      <c r="H42" s="86" t="str">
        <f t="shared" ref="H42:H54" si="4">$H$41</f>
        <v>Rosana Giacovelli</v>
      </c>
      <c r="I42" s="86">
        <f>Pedido!$A$54</f>
        <v>3</v>
      </c>
    </row>
    <row r="43" spans="1:9" ht="12.75" customHeight="1" x14ac:dyDescent="0.2">
      <c r="A43" s="86"/>
      <c r="B43" s="86" t="s">
        <v>207</v>
      </c>
      <c r="C43" s="232">
        <f>IF(ISTEXT(Pedido!I54),0,Pedido!I54)</f>
        <v>0</v>
      </c>
      <c r="D43" s="231">
        <f t="shared" si="3"/>
        <v>0</v>
      </c>
      <c r="E43" s="86">
        <f>IF(ISTEXT(Pedido!I54),Pedido!I54,0)</f>
        <v>0</v>
      </c>
      <c r="F43" s="230" t="str">
        <f t="shared" si="1"/>
        <v>NO</v>
      </c>
      <c r="G43" s="86"/>
      <c r="H43" s="86" t="str">
        <f t="shared" si="4"/>
        <v>Rosana Giacovelli</v>
      </c>
      <c r="I43" s="86">
        <f>Pedido!$A$54</f>
        <v>3</v>
      </c>
    </row>
    <row r="44" spans="1:9" ht="12.75" customHeight="1" x14ac:dyDescent="0.2">
      <c r="A44" s="86"/>
      <c r="B44" s="86" t="s">
        <v>208</v>
      </c>
      <c r="C44" s="232">
        <f>IF(ISTEXT(Pedido!G54),0,Pedido!G54)</f>
        <v>0</v>
      </c>
      <c r="D44" s="231">
        <f t="shared" si="3"/>
        <v>0</v>
      </c>
      <c r="E44" s="86">
        <f>IF(ISTEXT(Pedido!G54),Pedido!G54,0)</f>
        <v>0</v>
      </c>
      <c r="F44" s="230" t="str">
        <f t="shared" si="1"/>
        <v>NO</v>
      </c>
      <c r="G44" s="86"/>
      <c r="H44" s="86" t="str">
        <f t="shared" si="4"/>
        <v>Rosana Giacovelli</v>
      </c>
      <c r="I44" s="86">
        <f>Pedido!$A$54</f>
        <v>3</v>
      </c>
    </row>
    <row r="45" spans="1:9" ht="12.75" customHeight="1" x14ac:dyDescent="0.2">
      <c r="A45" s="86"/>
      <c r="B45" s="86" t="s">
        <v>209</v>
      </c>
      <c r="C45" s="232">
        <f>IF(ISTEXT(Pedido!P54),0,Pedido!P54)</f>
        <v>0</v>
      </c>
      <c r="D45" s="231">
        <f t="shared" si="3"/>
        <v>0</v>
      </c>
      <c r="E45" s="86">
        <f>IF(ISTEXT(Pedido!P54),Pedido!P54,0)</f>
        <v>0</v>
      </c>
      <c r="F45" s="230" t="str">
        <f t="shared" si="1"/>
        <v>NO</v>
      </c>
      <c r="G45" s="86"/>
      <c r="H45" s="86" t="str">
        <f t="shared" si="4"/>
        <v>Rosana Giacovelli</v>
      </c>
      <c r="I45" s="86">
        <f>Pedido!$A$54</f>
        <v>3</v>
      </c>
    </row>
    <row r="46" spans="1:9" ht="12.75" customHeight="1" x14ac:dyDescent="0.2">
      <c r="A46" s="86"/>
      <c r="B46" s="86" t="s">
        <v>210</v>
      </c>
      <c r="C46" s="232">
        <f>IF(ISTEXT(Pedido!O54),0,Pedido!O54)</f>
        <v>0</v>
      </c>
      <c r="D46" s="231">
        <f t="shared" si="3"/>
        <v>0</v>
      </c>
      <c r="E46" s="86">
        <f>IF(ISTEXT(Pedido!O54),Pedido!O54,0)</f>
        <v>0</v>
      </c>
      <c r="F46" s="230" t="str">
        <f t="shared" si="1"/>
        <v>NO</v>
      </c>
      <c r="G46" s="86"/>
      <c r="H46" s="86" t="str">
        <f t="shared" si="4"/>
        <v>Rosana Giacovelli</v>
      </c>
      <c r="I46" s="86">
        <f>Pedido!$A$54</f>
        <v>3</v>
      </c>
    </row>
    <row r="47" spans="1:9" ht="12.75" customHeight="1" x14ac:dyDescent="0.2">
      <c r="A47" s="86"/>
      <c r="B47" s="86" t="s">
        <v>211</v>
      </c>
      <c r="C47" s="232">
        <f>IF(ISTEXT(Pedido!N54),0,Pedido!N54)</f>
        <v>0</v>
      </c>
      <c r="D47" s="231">
        <f t="shared" si="3"/>
        <v>0</v>
      </c>
      <c r="E47" s="86">
        <f>IF(ISTEXT(Pedido!N54),Pedido!N54,0)</f>
        <v>0</v>
      </c>
      <c r="F47" s="230" t="str">
        <f t="shared" si="1"/>
        <v>NO</v>
      </c>
      <c r="G47" s="86"/>
      <c r="H47" s="86" t="str">
        <f t="shared" si="4"/>
        <v>Rosana Giacovelli</v>
      </c>
      <c r="I47" s="86">
        <f>Pedido!$A$54</f>
        <v>3</v>
      </c>
    </row>
    <row r="48" spans="1:9" ht="12.75" customHeight="1" x14ac:dyDescent="0.2">
      <c r="A48" s="86"/>
      <c r="B48" s="86" t="s">
        <v>212</v>
      </c>
      <c r="C48" s="232">
        <f>IF(ISTEXT(Pedido!J54),0,Pedido!J54)</f>
        <v>0</v>
      </c>
      <c r="D48" s="231">
        <f t="shared" si="3"/>
        <v>0</v>
      </c>
      <c r="E48" s="86">
        <f>IF(ISTEXT(Pedido!J54),Pedido!J54,0)</f>
        <v>0</v>
      </c>
      <c r="F48" s="230" t="str">
        <f t="shared" si="1"/>
        <v>NO</v>
      </c>
      <c r="G48" s="86"/>
      <c r="H48" s="86" t="str">
        <f t="shared" si="4"/>
        <v>Rosana Giacovelli</v>
      </c>
      <c r="I48" s="86">
        <f>Pedido!$A$54</f>
        <v>3</v>
      </c>
    </row>
    <row r="49" spans="1:9" ht="12.75" customHeight="1" x14ac:dyDescent="0.2">
      <c r="A49" s="86"/>
      <c r="B49" s="86" t="s">
        <v>213</v>
      </c>
      <c r="C49" s="232">
        <f>IF(ISTEXT(Pedido!L54),0,Pedido!L54)</f>
        <v>0</v>
      </c>
      <c r="D49" s="231">
        <f t="shared" si="3"/>
        <v>0</v>
      </c>
      <c r="E49" s="86">
        <f>IF(ISTEXT(Pedido!L54),Pedido!L54,0)</f>
        <v>0</v>
      </c>
      <c r="F49" s="230" t="str">
        <f t="shared" si="1"/>
        <v>NO</v>
      </c>
      <c r="G49" s="86"/>
      <c r="H49" s="86" t="str">
        <f t="shared" si="4"/>
        <v>Rosana Giacovelli</v>
      </c>
      <c r="I49" s="86">
        <f>Pedido!$A$54</f>
        <v>3</v>
      </c>
    </row>
    <row r="50" spans="1:9" ht="12.75" customHeight="1" x14ac:dyDescent="0.2">
      <c r="A50" s="86"/>
      <c r="B50" s="86" t="s">
        <v>214</v>
      </c>
      <c r="C50" s="232">
        <f>IF(ISTEXT(Pedido!M54),0,Pedido!M54)</f>
        <v>0</v>
      </c>
      <c r="D50" s="231">
        <f t="shared" si="3"/>
        <v>0</v>
      </c>
      <c r="E50" s="86">
        <f>IF(ISTEXT(Pedido!M54),Pedido!M54,0)</f>
        <v>0</v>
      </c>
      <c r="F50" s="230" t="str">
        <f t="shared" si="1"/>
        <v>NO</v>
      </c>
      <c r="G50" s="86"/>
      <c r="H50" s="86" t="str">
        <f t="shared" si="4"/>
        <v>Rosana Giacovelli</v>
      </c>
      <c r="I50" s="86">
        <f>Pedido!$A$54</f>
        <v>3</v>
      </c>
    </row>
    <row r="51" spans="1:9" ht="12.75" customHeight="1" x14ac:dyDescent="0.2">
      <c r="A51" s="86"/>
      <c r="B51" s="86" t="s">
        <v>215</v>
      </c>
      <c r="C51" s="232">
        <f>IF(ISTEXT(Pedido!K54),0,Pedido!K54)</f>
        <v>0</v>
      </c>
      <c r="D51" s="231">
        <f t="shared" si="3"/>
        <v>0</v>
      </c>
      <c r="E51" s="86">
        <f>IF(ISTEXT(Pedido!K54),Pedido!K54,0)</f>
        <v>0</v>
      </c>
      <c r="F51" s="230" t="str">
        <f t="shared" si="1"/>
        <v>NO</v>
      </c>
      <c r="G51" s="86"/>
      <c r="H51" s="86" t="str">
        <f t="shared" si="4"/>
        <v>Rosana Giacovelli</v>
      </c>
      <c r="I51" s="86">
        <f>Pedido!$A$54</f>
        <v>3</v>
      </c>
    </row>
    <row r="52" spans="1:9" ht="12.75" customHeight="1" x14ac:dyDescent="0.2">
      <c r="A52" s="86"/>
      <c r="B52" s="86" t="s">
        <v>216</v>
      </c>
      <c r="C52" s="232">
        <f>Pedido!Y54</f>
        <v>0</v>
      </c>
      <c r="D52" s="231"/>
      <c r="E52" s="86"/>
      <c r="F52" s="230" t="str">
        <f t="shared" si="1"/>
        <v>NO</v>
      </c>
      <c r="G52" s="86"/>
      <c r="H52" s="86" t="str">
        <f t="shared" si="4"/>
        <v>Rosana Giacovelli</v>
      </c>
      <c r="I52" s="86">
        <f>Pedido!$A$54</f>
        <v>3</v>
      </c>
    </row>
    <row r="53" spans="1:9" ht="12.75" customHeight="1" x14ac:dyDescent="0.2">
      <c r="A53" s="86"/>
      <c r="B53" s="86" t="s">
        <v>217</v>
      </c>
      <c r="C53" s="232">
        <f>Pedido!Z54</f>
        <v>0</v>
      </c>
      <c r="D53" s="231"/>
      <c r="E53" s="86"/>
      <c r="F53" s="230" t="str">
        <f t="shared" si="1"/>
        <v>NO</v>
      </c>
      <c r="G53" s="86"/>
      <c r="H53" s="86" t="str">
        <f t="shared" si="4"/>
        <v>Rosana Giacovelli</v>
      </c>
      <c r="I53" s="86">
        <f>Pedido!$A$54</f>
        <v>3</v>
      </c>
    </row>
    <row r="54" spans="1:9" ht="12.75" customHeight="1" x14ac:dyDescent="0.2">
      <c r="A54" s="86"/>
      <c r="B54" s="86" t="s">
        <v>200</v>
      </c>
      <c r="C54" s="232">
        <v>0</v>
      </c>
      <c r="D54" s="231"/>
      <c r="E54" s="232">
        <f>+Pedido!Q54</f>
        <v>0</v>
      </c>
      <c r="F54" s="230" t="str">
        <f t="shared" si="1"/>
        <v>NO</v>
      </c>
      <c r="G54" s="86"/>
      <c r="H54" s="86" t="str">
        <f t="shared" si="4"/>
        <v>Rosana Giacovelli</v>
      </c>
      <c r="I54" s="86">
        <f>Pedido!$A$54</f>
        <v>3</v>
      </c>
    </row>
    <row r="55" spans="1:9" ht="12.75" customHeight="1" x14ac:dyDescent="0.2">
      <c r="A55" s="86"/>
      <c r="B55" s="86" t="s">
        <v>219</v>
      </c>
      <c r="C55" s="231">
        <f>IF(ISTEXT(Pedido!R54),0,Pedido!R54)</f>
        <v>0</v>
      </c>
      <c r="D55" s="231">
        <f t="shared" ref="D55:D56" si="5">IF(MOD(C55,12)=0,C55/12,"INCOMPLETO")</f>
        <v>0</v>
      </c>
      <c r="E55" s="231">
        <f>IF(ISTEXT(Pedido!R54),Pedido!R54,0)</f>
        <v>0</v>
      </c>
      <c r="F55" s="230" t="str">
        <f t="shared" si="1"/>
        <v>NO</v>
      </c>
      <c r="G55" s="86"/>
      <c r="H55" s="230" t="str">
        <f>Pedido!$B$54</f>
        <v>Rosana Giacovelli</v>
      </c>
      <c r="I55" s="230">
        <f>Pedido!$A$54</f>
        <v>3</v>
      </c>
    </row>
    <row r="56" spans="1:9" ht="12.75" customHeight="1" x14ac:dyDescent="0.2">
      <c r="A56" s="86"/>
      <c r="B56" s="86" t="s">
        <v>220</v>
      </c>
      <c r="C56" s="231">
        <f>IF(ISTEXT(Pedido!S54),0,Pedido!S54)</f>
        <v>0</v>
      </c>
      <c r="D56" s="231">
        <f t="shared" si="5"/>
        <v>0</v>
      </c>
      <c r="E56" s="231">
        <f>IF(ISTEXT(Pedido!S54),Pedido!S54,0)</f>
        <v>0</v>
      </c>
      <c r="F56" s="230" t="str">
        <f t="shared" si="1"/>
        <v>NO</v>
      </c>
      <c r="G56" s="86"/>
      <c r="H56" s="230" t="str">
        <f>Pedido!$B$54</f>
        <v>Rosana Giacovelli</v>
      </c>
      <c r="I56" s="230">
        <f>Pedido!$A$54</f>
        <v>3</v>
      </c>
    </row>
    <row r="57" spans="1:9" ht="12.75" customHeight="1" x14ac:dyDescent="0.2">
      <c r="A57" s="86"/>
      <c r="B57" s="86" t="s">
        <v>221</v>
      </c>
      <c r="C57" s="231">
        <f>IF(ISTEXT(Pedido!T54),0,Pedido!T54)</f>
        <v>0</v>
      </c>
      <c r="D57" s="231">
        <f>IF(MOD(C57,6)=0,C57/6,"INCOMPLETO")</f>
        <v>0</v>
      </c>
      <c r="E57" s="86">
        <f>IF(ISTEXT(Pedido!T54),Pedido!T54,0)</f>
        <v>0</v>
      </c>
      <c r="F57" s="230" t="str">
        <f t="shared" si="1"/>
        <v>NO</v>
      </c>
      <c r="G57" s="86"/>
      <c r="H57" s="230" t="str">
        <f>Pedido!$B$54</f>
        <v>Rosana Giacovelli</v>
      </c>
      <c r="I57" s="230">
        <f>Pedido!$A$54</f>
        <v>3</v>
      </c>
    </row>
    <row r="58" spans="1:9" ht="12.75" customHeight="1" x14ac:dyDescent="0.2">
      <c r="A58" s="86"/>
      <c r="B58" s="86" t="s">
        <v>222</v>
      </c>
      <c r="C58" s="231">
        <f>+Pedido!C54</f>
        <v>0</v>
      </c>
      <c r="D58" s="231">
        <f t="shared" ref="D58:D60" si="6">IF(MOD(C58,12)=0,C58/12,"INCOMPLETO")</f>
        <v>0</v>
      </c>
      <c r="E58" s="231"/>
      <c r="F58" s="230" t="str">
        <f t="shared" si="1"/>
        <v>NO</v>
      </c>
      <c r="G58" s="86"/>
      <c r="H58" s="230" t="str">
        <f t="shared" ref="H58:I58" si="7">+H54</f>
        <v>Rosana Giacovelli</v>
      </c>
      <c r="I58" s="230">
        <f t="shared" si="7"/>
        <v>3</v>
      </c>
    </row>
    <row r="59" spans="1:9" ht="12.75" customHeight="1" x14ac:dyDescent="0.2">
      <c r="A59" s="86"/>
      <c r="B59" s="86" t="s">
        <v>223</v>
      </c>
      <c r="C59" s="231" t="str">
        <f>+Pedido!D54</f>
        <v>9 bot surtidas NMQ</v>
      </c>
      <c r="D59" s="231" t="e">
        <f t="shared" si="6"/>
        <v>#VALUE!</v>
      </c>
      <c r="E59" s="231"/>
      <c r="F59" s="230" t="str">
        <f t="shared" si="1"/>
        <v>SI</v>
      </c>
      <c r="G59" s="86"/>
      <c r="H59" s="230" t="str">
        <f t="shared" ref="H59:H60" si="8">+H58</f>
        <v>Rosana Giacovelli</v>
      </c>
      <c r="I59" s="230">
        <f>+I52</f>
        <v>3</v>
      </c>
    </row>
    <row r="60" spans="1:9" ht="12.75" customHeight="1" x14ac:dyDescent="0.2">
      <c r="A60" s="86"/>
      <c r="B60" s="86" t="s">
        <v>224</v>
      </c>
      <c r="C60" s="231">
        <f>+Pedido!E54</f>
        <v>0</v>
      </c>
      <c r="D60" s="231">
        <f t="shared" si="6"/>
        <v>0</v>
      </c>
      <c r="E60" s="231"/>
      <c r="F60" s="230" t="str">
        <f t="shared" si="1"/>
        <v>NO</v>
      </c>
      <c r="G60" s="86"/>
      <c r="H60" s="230" t="str">
        <f t="shared" si="8"/>
        <v>Rosana Giacovelli</v>
      </c>
      <c r="I60" s="230">
        <f>+I49</f>
        <v>3</v>
      </c>
    </row>
    <row r="61" spans="1:9" ht="12.75" customHeight="1" x14ac:dyDescent="0.2">
      <c r="A61" s="86"/>
      <c r="B61" s="86" t="s">
        <v>218</v>
      </c>
      <c r="C61" s="232">
        <f>Pedido!AA54</f>
        <v>0</v>
      </c>
      <c r="D61" s="231"/>
      <c r="E61" s="86"/>
      <c r="F61" s="230" t="str">
        <f t="shared" si="1"/>
        <v>NO</v>
      </c>
      <c r="G61" s="86"/>
      <c r="H61" s="86" t="str">
        <f>$H$41</f>
        <v>Rosana Giacovelli</v>
      </c>
      <c r="I61" s="86">
        <f>Pedido!$A$54</f>
        <v>3</v>
      </c>
    </row>
    <row r="62" spans="1:9" ht="12.75" customHeight="1" x14ac:dyDescent="0.2">
      <c r="A62" s="86"/>
      <c r="B62" s="86" t="s">
        <v>205</v>
      </c>
      <c r="C62" s="231">
        <f>IF(ISTEXT(Pedido!F55),0,Pedido!F55)</f>
        <v>0</v>
      </c>
      <c r="D62" s="231">
        <f t="shared" ref="D62:D72" si="9">IF(MOD(C62,12)=0,C62/12,"INCOMPLETO")</f>
        <v>0</v>
      </c>
      <c r="E62" s="230">
        <f>IF(ISTEXT(Pedido!F55),Pedido!F55,0)</f>
        <v>0</v>
      </c>
      <c r="F62" s="230" t="str">
        <f t="shared" si="1"/>
        <v>NO</v>
      </c>
      <c r="G62" s="86"/>
      <c r="H62" s="86" t="str">
        <f>Pedido!B55</f>
        <v>PIER'S ITUZAINGÓ</v>
      </c>
      <c r="I62" s="86">
        <f>Pedido!A55</f>
        <v>2</v>
      </c>
    </row>
    <row r="63" spans="1:9" ht="12.75" customHeight="1" x14ac:dyDescent="0.2">
      <c r="A63" s="86"/>
      <c r="B63" s="86" t="s">
        <v>206</v>
      </c>
      <c r="C63" s="232">
        <f>IF(ISTEXT(Pedido!H55),0,Pedido!H55)</f>
        <v>0</v>
      </c>
      <c r="D63" s="231">
        <f t="shared" si="9"/>
        <v>0</v>
      </c>
      <c r="E63" s="230">
        <f>IF(ISTEXT(Pedido!H55),Pedido!H55,0)</f>
        <v>0</v>
      </c>
      <c r="F63" s="230" t="str">
        <f t="shared" si="1"/>
        <v>NO</v>
      </c>
      <c r="G63" s="86"/>
      <c r="H63" s="86" t="str">
        <f t="shared" ref="H63:H75" si="10">$H$62</f>
        <v>PIER'S ITUZAINGÓ</v>
      </c>
      <c r="I63" s="86">
        <f t="shared" ref="I63:I75" si="11">$I$62</f>
        <v>2</v>
      </c>
    </row>
    <row r="64" spans="1:9" ht="12.75" customHeight="1" x14ac:dyDescent="0.2">
      <c r="A64" s="86"/>
      <c r="B64" s="86" t="s">
        <v>207</v>
      </c>
      <c r="C64" s="232">
        <f>IF(ISTEXT(Pedido!I55),0,Pedido!I55)</f>
        <v>0</v>
      </c>
      <c r="D64" s="231">
        <f t="shared" si="9"/>
        <v>0</v>
      </c>
      <c r="E64" s="86">
        <f>IF(ISTEXT(Pedido!I55),Pedido!I55,0)</f>
        <v>0</v>
      </c>
      <c r="F64" s="230" t="str">
        <f t="shared" si="1"/>
        <v>NO</v>
      </c>
      <c r="G64" s="86"/>
      <c r="H64" s="86" t="str">
        <f t="shared" si="10"/>
        <v>PIER'S ITUZAINGÓ</v>
      </c>
      <c r="I64" s="86">
        <f t="shared" si="11"/>
        <v>2</v>
      </c>
    </row>
    <row r="65" spans="1:9" ht="12.75" customHeight="1" x14ac:dyDescent="0.2">
      <c r="A65" s="86"/>
      <c r="B65" s="86" t="s">
        <v>208</v>
      </c>
      <c r="C65" s="232">
        <f>IF(ISTEXT(Pedido!G55),0,Pedido!G55)</f>
        <v>0</v>
      </c>
      <c r="D65" s="231">
        <f t="shared" si="9"/>
        <v>0</v>
      </c>
      <c r="E65" s="86">
        <f>IF(ISTEXT(Pedido!G55),Pedido!G55,0)</f>
        <v>0</v>
      </c>
      <c r="F65" s="230" t="str">
        <f t="shared" si="1"/>
        <v>NO</v>
      </c>
      <c r="G65" s="86"/>
      <c r="H65" s="86" t="str">
        <f t="shared" si="10"/>
        <v>PIER'S ITUZAINGÓ</v>
      </c>
      <c r="I65" s="86">
        <f t="shared" si="11"/>
        <v>2</v>
      </c>
    </row>
    <row r="66" spans="1:9" ht="12.75" customHeight="1" x14ac:dyDescent="0.2">
      <c r="A66" s="86"/>
      <c r="B66" s="86" t="s">
        <v>209</v>
      </c>
      <c r="C66" s="232">
        <f>IF(ISTEXT(Pedido!P55),0,Pedido!P55)</f>
        <v>0</v>
      </c>
      <c r="D66" s="231">
        <f t="shared" si="9"/>
        <v>0</v>
      </c>
      <c r="E66" s="86">
        <f>IF(ISTEXT(Pedido!P55),Pedido!P55,0)</f>
        <v>0</v>
      </c>
      <c r="F66" s="230" t="str">
        <f t="shared" si="1"/>
        <v>NO</v>
      </c>
      <c r="G66" s="86"/>
      <c r="H66" s="86" t="str">
        <f t="shared" si="10"/>
        <v>PIER'S ITUZAINGÓ</v>
      </c>
      <c r="I66" s="86">
        <f t="shared" si="11"/>
        <v>2</v>
      </c>
    </row>
    <row r="67" spans="1:9" ht="12.75" customHeight="1" x14ac:dyDescent="0.2">
      <c r="A67" s="86"/>
      <c r="B67" s="86" t="s">
        <v>210</v>
      </c>
      <c r="C67" s="232">
        <f>IF(ISTEXT(Pedido!O55),0,Pedido!O55)</f>
        <v>0</v>
      </c>
      <c r="D67" s="231">
        <f t="shared" si="9"/>
        <v>0</v>
      </c>
      <c r="E67" s="86">
        <f>IF(ISTEXT(Pedido!O55),Pedido!O55,0)</f>
        <v>0</v>
      </c>
      <c r="F67" s="230" t="str">
        <f t="shared" si="1"/>
        <v>NO</v>
      </c>
      <c r="G67" s="86"/>
      <c r="H67" s="86" t="str">
        <f t="shared" si="10"/>
        <v>PIER'S ITUZAINGÓ</v>
      </c>
      <c r="I67" s="86">
        <f t="shared" si="11"/>
        <v>2</v>
      </c>
    </row>
    <row r="68" spans="1:9" ht="12.75" customHeight="1" x14ac:dyDescent="0.2">
      <c r="A68" s="86"/>
      <c r="B68" s="86" t="s">
        <v>211</v>
      </c>
      <c r="C68" s="232">
        <f>IF(ISTEXT(Pedido!N55),0,Pedido!N55)</f>
        <v>0</v>
      </c>
      <c r="D68" s="231">
        <f t="shared" si="9"/>
        <v>0</v>
      </c>
      <c r="E68" s="86">
        <f>IF(ISTEXT(Pedido!N55),Pedido!N55,0)</f>
        <v>0</v>
      </c>
      <c r="F68" s="230" t="str">
        <f t="shared" si="1"/>
        <v>NO</v>
      </c>
      <c r="G68" s="86"/>
      <c r="H68" s="86" t="str">
        <f t="shared" si="10"/>
        <v>PIER'S ITUZAINGÓ</v>
      </c>
      <c r="I68" s="86">
        <f t="shared" si="11"/>
        <v>2</v>
      </c>
    </row>
    <row r="69" spans="1:9" ht="12.75" customHeight="1" x14ac:dyDescent="0.2">
      <c r="A69" s="86"/>
      <c r="B69" s="86" t="s">
        <v>212</v>
      </c>
      <c r="C69" s="232">
        <f>IF(ISTEXT(Pedido!J55),0,Pedido!J55)</f>
        <v>0</v>
      </c>
      <c r="D69" s="231">
        <f t="shared" si="9"/>
        <v>0</v>
      </c>
      <c r="E69" s="86">
        <f>IF(ISTEXT(Pedido!J55),Pedido!J55,0)</f>
        <v>0</v>
      </c>
      <c r="F69" s="230" t="str">
        <f t="shared" si="1"/>
        <v>NO</v>
      </c>
      <c r="G69" s="86"/>
      <c r="H69" s="86" t="str">
        <f t="shared" si="10"/>
        <v>PIER'S ITUZAINGÓ</v>
      </c>
      <c r="I69" s="86">
        <f t="shared" si="11"/>
        <v>2</v>
      </c>
    </row>
    <row r="70" spans="1:9" ht="12.75" customHeight="1" x14ac:dyDescent="0.2">
      <c r="A70" s="86"/>
      <c r="B70" s="86" t="s">
        <v>213</v>
      </c>
      <c r="C70" s="232">
        <f>IF(ISTEXT(Pedido!L55),0,Pedido!L55)</f>
        <v>0</v>
      </c>
      <c r="D70" s="231">
        <f t="shared" si="9"/>
        <v>0</v>
      </c>
      <c r="E70" s="86">
        <f>IF(ISTEXT(Pedido!L55),Pedido!L55,0)</f>
        <v>0</v>
      </c>
      <c r="F70" s="230" t="str">
        <f t="shared" si="1"/>
        <v>NO</v>
      </c>
      <c r="G70" s="86"/>
      <c r="H70" s="86" t="str">
        <f t="shared" si="10"/>
        <v>PIER'S ITUZAINGÓ</v>
      </c>
      <c r="I70" s="86">
        <f t="shared" si="11"/>
        <v>2</v>
      </c>
    </row>
    <row r="71" spans="1:9" ht="12.75" customHeight="1" x14ac:dyDescent="0.2">
      <c r="A71" s="86"/>
      <c r="B71" s="86" t="s">
        <v>214</v>
      </c>
      <c r="C71" s="232">
        <f>IF(ISTEXT(Pedido!M55),0,Pedido!M55)</f>
        <v>0</v>
      </c>
      <c r="D71" s="231">
        <f t="shared" si="9"/>
        <v>0</v>
      </c>
      <c r="E71" s="86">
        <f>IF(ISTEXT(Pedido!M55),Pedido!M55,0)</f>
        <v>0</v>
      </c>
      <c r="F71" s="230" t="str">
        <f t="shared" si="1"/>
        <v>NO</v>
      </c>
      <c r="G71" s="86"/>
      <c r="H71" s="86" t="str">
        <f t="shared" si="10"/>
        <v>PIER'S ITUZAINGÓ</v>
      </c>
      <c r="I71" s="86">
        <f t="shared" si="11"/>
        <v>2</v>
      </c>
    </row>
    <row r="72" spans="1:9" ht="12.75" customHeight="1" x14ac:dyDescent="0.2">
      <c r="A72" s="86"/>
      <c r="B72" s="86" t="s">
        <v>215</v>
      </c>
      <c r="C72" s="232">
        <f>IF(ISTEXT(Pedido!K55),0,Pedido!K55)</f>
        <v>0</v>
      </c>
      <c r="D72" s="231">
        <f t="shared" si="9"/>
        <v>0</v>
      </c>
      <c r="E72" s="86">
        <f>IF(ISTEXT(Pedido!K55),Pedido!K55,0)</f>
        <v>0</v>
      </c>
      <c r="F72" s="230" t="str">
        <f t="shared" si="1"/>
        <v>NO</v>
      </c>
      <c r="G72" s="86"/>
      <c r="H72" s="86" t="str">
        <f t="shared" si="10"/>
        <v>PIER'S ITUZAINGÓ</v>
      </c>
      <c r="I72" s="86">
        <f t="shared" si="11"/>
        <v>2</v>
      </c>
    </row>
    <row r="73" spans="1:9" ht="12.75" customHeight="1" x14ac:dyDescent="0.2">
      <c r="A73" s="86"/>
      <c r="B73" s="86" t="s">
        <v>216</v>
      </c>
      <c r="C73" s="232">
        <f>Pedido!Y55</f>
        <v>0</v>
      </c>
      <c r="D73" s="231"/>
      <c r="E73" s="86"/>
      <c r="F73" s="230" t="str">
        <f t="shared" si="1"/>
        <v>NO</v>
      </c>
      <c r="G73" s="86"/>
      <c r="H73" s="86" t="str">
        <f t="shared" si="10"/>
        <v>PIER'S ITUZAINGÓ</v>
      </c>
      <c r="I73" s="86">
        <f t="shared" si="11"/>
        <v>2</v>
      </c>
    </row>
    <row r="74" spans="1:9" ht="12.75" customHeight="1" x14ac:dyDescent="0.2">
      <c r="A74" s="86"/>
      <c r="B74" s="86" t="s">
        <v>217</v>
      </c>
      <c r="C74" s="232">
        <f>Pedido!Z55</f>
        <v>0</v>
      </c>
      <c r="D74" s="231"/>
      <c r="E74" s="86"/>
      <c r="F74" s="230" t="str">
        <f t="shared" si="1"/>
        <v>NO</v>
      </c>
      <c r="G74" s="86"/>
      <c r="H74" s="86" t="str">
        <f t="shared" si="10"/>
        <v>PIER'S ITUZAINGÓ</v>
      </c>
      <c r="I74" s="86">
        <f t="shared" si="11"/>
        <v>2</v>
      </c>
    </row>
    <row r="75" spans="1:9" ht="12.75" customHeight="1" x14ac:dyDescent="0.2">
      <c r="A75" s="86"/>
      <c r="B75" s="86" t="s">
        <v>218</v>
      </c>
      <c r="C75" s="232" t="str">
        <f>Pedido!AA55</f>
        <v>1x5</v>
      </c>
      <c r="D75" s="231"/>
      <c r="E75" s="86"/>
      <c r="F75" s="230" t="str">
        <f t="shared" si="1"/>
        <v>SI</v>
      </c>
      <c r="G75" s="86"/>
      <c r="H75" s="86" t="str">
        <f t="shared" si="10"/>
        <v>PIER'S ITUZAINGÓ</v>
      </c>
      <c r="I75" s="86">
        <f t="shared" si="11"/>
        <v>2</v>
      </c>
    </row>
    <row r="76" spans="1:9" ht="12.75" customHeight="1" x14ac:dyDescent="0.2">
      <c r="A76" s="86"/>
      <c r="B76" s="86" t="s">
        <v>222</v>
      </c>
      <c r="C76" s="231">
        <f>+Pedido!C55</f>
        <v>0</v>
      </c>
      <c r="D76" s="231">
        <f t="shared" ref="D76:D78" si="12">IF(MOD(C76,12)=0,C76/12,"INCOMPLETO")</f>
        <v>0</v>
      </c>
      <c r="E76" s="231"/>
      <c r="F76" s="230" t="str">
        <f t="shared" si="1"/>
        <v>NO</v>
      </c>
      <c r="G76" s="86"/>
      <c r="H76" s="230" t="str">
        <f t="shared" ref="H76:I76" si="13">+H75</f>
        <v>PIER'S ITUZAINGÓ</v>
      </c>
      <c r="I76" s="230">
        <f t="shared" si="13"/>
        <v>2</v>
      </c>
    </row>
    <row r="77" spans="1:9" ht="12.75" customHeight="1" x14ac:dyDescent="0.2">
      <c r="A77" s="86"/>
      <c r="B77" s="86" t="s">
        <v>223</v>
      </c>
      <c r="C77" s="231">
        <f>+Pedido!D55</f>
        <v>0</v>
      </c>
      <c r="D77" s="231">
        <f t="shared" si="12"/>
        <v>0</v>
      </c>
      <c r="E77" s="231"/>
      <c r="F77" s="230" t="str">
        <f t="shared" si="1"/>
        <v>NO</v>
      </c>
      <c r="G77" s="86"/>
      <c r="H77" s="230" t="str">
        <f t="shared" ref="H77:H78" si="14">+H76</f>
        <v>PIER'S ITUZAINGÓ</v>
      </c>
      <c r="I77" s="230">
        <f>+I73</f>
        <v>2</v>
      </c>
    </row>
    <row r="78" spans="1:9" ht="12.75" customHeight="1" x14ac:dyDescent="0.2">
      <c r="A78" s="86"/>
      <c r="B78" s="86" t="s">
        <v>224</v>
      </c>
      <c r="C78" s="231">
        <f>+Pedido!E55</f>
        <v>0</v>
      </c>
      <c r="D78" s="231">
        <f t="shared" si="12"/>
        <v>0</v>
      </c>
      <c r="E78" s="231"/>
      <c r="F78" s="230" t="str">
        <f t="shared" si="1"/>
        <v>NO</v>
      </c>
      <c r="G78" s="86"/>
      <c r="H78" s="230" t="str">
        <f t="shared" si="14"/>
        <v>PIER'S ITUZAINGÓ</v>
      </c>
      <c r="I78" s="230">
        <f>+I70</f>
        <v>2</v>
      </c>
    </row>
    <row r="79" spans="1:9" ht="12.75" customHeight="1" x14ac:dyDescent="0.2">
      <c r="A79" s="86"/>
      <c r="B79" s="86" t="s">
        <v>200</v>
      </c>
      <c r="C79" s="232">
        <v>0</v>
      </c>
      <c r="D79" s="231"/>
      <c r="E79" s="232">
        <f>+Pedido!Q55</f>
        <v>0</v>
      </c>
      <c r="F79" s="230" t="str">
        <f t="shared" si="1"/>
        <v>NO</v>
      </c>
      <c r="G79" s="86"/>
      <c r="H79" s="86" t="str">
        <f>$H$62</f>
        <v>PIER'S ITUZAINGÓ</v>
      </c>
      <c r="I79" s="86">
        <f>+I78</f>
        <v>2</v>
      </c>
    </row>
    <row r="80" spans="1:9" ht="12.75" customHeight="1" x14ac:dyDescent="0.2">
      <c r="A80" s="86"/>
      <c r="B80" s="86" t="s">
        <v>219</v>
      </c>
      <c r="C80" s="231">
        <f>IF(ISTEXT(Pedido!R55),0,Pedido!R55)</f>
        <v>0</v>
      </c>
      <c r="D80" s="231">
        <f t="shared" ref="D80:D81" si="15">IF(MOD(C80,12)=0,C80/12,"INCOMPLETO")</f>
        <v>0</v>
      </c>
      <c r="E80" s="231">
        <f>IF(ISTEXT(Pedido!R55),Pedido!R55,0)</f>
        <v>0</v>
      </c>
      <c r="F80" s="230" t="str">
        <f t="shared" si="1"/>
        <v>NO</v>
      </c>
      <c r="G80" s="86"/>
      <c r="H80" s="230" t="str">
        <f>Pedido!$B$55</f>
        <v>PIER'S ITUZAINGÓ</v>
      </c>
      <c r="I80" s="230">
        <f>Pedido!$A$55</f>
        <v>2</v>
      </c>
    </row>
    <row r="81" spans="1:9" ht="12.75" customHeight="1" x14ac:dyDescent="0.2">
      <c r="A81" s="86"/>
      <c r="B81" s="86" t="s">
        <v>220</v>
      </c>
      <c r="C81" s="231">
        <f>IF(ISTEXT(Pedido!S55),0,Pedido!S55)</f>
        <v>0</v>
      </c>
      <c r="D81" s="231">
        <f t="shared" si="15"/>
        <v>0</v>
      </c>
      <c r="E81" s="231">
        <f>IF(ISTEXT(Pedido!S55),Pedido!S55,0)</f>
        <v>0</v>
      </c>
      <c r="F81" s="230" t="str">
        <f t="shared" si="1"/>
        <v>NO</v>
      </c>
      <c r="G81" s="86"/>
      <c r="H81" s="230" t="str">
        <f>Pedido!$B$55</f>
        <v>PIER'S ITUZAINGÓ</v>
      </c>
      <c r="I81" s="230">
        <f>Pedido!$A$55</f>
        <v>2</v>
      </c>
    </row>
    <row r="82" spans="1:9" ht="12.75" customHeight="1" x14ac:dyDescent="0.2">
      <c r="A82" s="86"/>
      <c r="B82" s="86" t="s">
        <v>221</v>
      </c>
      <c r="C82" s="231">
        <f>IF(ISTEXT(Pedido!T55),0,Pedido!T55)</f>
        <v>0</v>
      </c>
      <c r="D82" s="231">
        <f>IF(MOD(C82,6)=0,C82/6,"INCOMPLETO")</f>
        <v>0</v>
      </c>
      <c r="E82" s="86">
        <f>IF(ISTEXT(Pedido!T55),Pedido!T55,0)</f>
        <v>0</v>
      </c>
      <c r="F82" s="230" t="str">
        <f t="shared" si="1"/>
        <v>NO</v>
      </c>
      <c r="G82" s="86"/>
      <c r="H82" s="230" t="str">
        <f>Pedido!$B$55</f>
        <v>PIER'S ITUZAINGÓ</v>
      </c>
      <c r="I82" s="230">
        <f>Pedido!$A$55</f>
        <v>2</v>
      </c>
    </row>
    <row r="83" spans="1:9" ht="12.75" customHeight="1" x14ac:dyDescent="0.2">
      <c r="A83" s="86"/>
      <c r="B83" s="86" t="s">
        <v>205</v>
      </c>
      <c r="C83" s="231">
        <f>IF(ISTEXT(Pedido!F56),0,Pedido!F56)</f>
        <v>0</v>
      </c>
      <c r="D83" s="231">
        <f t="shared" ref="D83:D93" si="16">IF(MOD(C83,12)=0,C83/12,"INCOMPLETO")</f>
        <v>0</v>
      </c>
      <c r="E83" s="231" t="str">
        <f>IF(ISTEXT(Pedido!F56),Pedido!F56,0)</f>
        <v>1 bot NMQ(manz / zan / ana / jeng)</v>
      </c>
      <c r="F83" s="230" t="str">
        <f t="shared" si="1"/>
        <v>SI</v>
      </c>
      <c r="G83" s="86"/>
      <c r="H83" s="86" t="str">
        <f>Pedido!$B$56</f>
        <v>nora caneghari</v>
      </c>
      <c r="I83" s="86">
        <f>Pedido!A56</f>
        <v>0</v>
      </c>
    </row>
    <row r="84" spans="1:9" ht="12.75" customHeight="1" x14ac:dyDescent="0.2">
      <c r="A84" s="86"/>
      <c r="B84" s="86" t="s">
        <v>206</v>
      </c>
      <c r="C84" s="232">
        <f>IF(ISTEXT(Pedido!H56),0,Pedido!H56)</f>
        <v>0</v>
      </c>
      <c r="D84" s="231">
        <f t="shared" si="16"/>
        <v>0</v>
      </c>
      <c r="E84" s="230">
        <f>IF(ISTEXT(Pedido!H56),Pedido!H56,0)</f>
        <v>0</v>
      </c>
      <c r="F84" s="230" t="str">
        <f t="shared" si="1"/>
        <v>NO</v>
      </c>
      <c r="G84" s="86"/>
      <c r="H84" s="86" t="str">
        <f t="shared" ref="H84:H97" si="17">$H$83</f>
        <v>nora caneghari</v>
      </c>
      <c r="I84" s="86">
        <f t="shared" ref="I84:I97" si="18">$I$83</f>
        <v>0</v>
      </c>
    </row>
    <row r="85" spans="1:9" ht="12.75" customHeight="1" x14ac:dyDescent="0.2">
      <c r="A85" s="86"/>
      <c r="B85" s="86" t="s">
        <v>207</v>
      </c>
      <c r="C85" s="232">
        <f>IF(ISTEXT(Pedido!I56),0,Pedido!I56)</f>
        <v>0</v>
      </c>
      <c r="D85" s="231">
        <f t="shared" si="16"/>
        <v>0</v>
      </c>
      <c r="E85" s="86">
        <f>IF(ISTEXT(Pedido!I56),Pedido!I56,0)</f>
        <v>0</v>
      </c>
      <c r="F85" s="230" t="str">
        <f t="shared" si="1"/>
        <v>NO</v>
      </c>
      <c r="G85" s="86"/>
      <c r="H85" s="86" t="str">
        <f t="shared" si="17"/>
        <v>nora caneghari</v>
      </c>
      <c r="I85" s="86">
        <f t="shared" si="18"/>
        <v>0</v>
      </c>
    </row>
    <row r="86" spans="1:9" ht="12.75" customHeight="1" x14ac:dyDescent="0.2">
      <c r="A86" s="86"/>
      <c r="B86" s="86" t="s">
        <v>208</v>
      </c>
      <c r="C86" s="232">
        <f>IF(ISTEXT(Pedido!G56),0,Pedido!G56)</f>
        <v>0</v>
      </c>
      <c r="D86" s="231">
        <f t="shared" si="16"/>
        <v>0</v>
      </c>
      <c r="E86" s="86">
        <f>IF(ISTEXT(Pedido!G56),Pedido!G56,0)</f>
        <v>0</v>
      </c>
      <c r="F86" s="230" t="str">
        <f t="shared" si="1"/>
        <v>NO</v>
      </c>
      <c r="G86" s="86"/>
      <c r="H86" s="86" t="str">
        <f t="shared" si="17"/>
        <v>nora caneghari</v>
      </c>
      <c r="I86" s="86">
        <f t="shared" si="18"/>
        <v>0</v>
      </c>
    </row>
    <row r="87" spans="1:9" ht="12.75" customHeight="1" x14ac:dyDescent="0.2">
      <c r="A87" s="86"/>
      <c r="B87" s="86" t="s">
        <v>209</v>
      </c>
      <c r="C87" s="232">
        <f>IF(ISTEXT(Pedido!P56),0,Pedido!P56)</f>
        <v>0</v>
      </c>
      <c r="D87" s="231">
        <f t="shared" si="16"/>
        <v>0</v>
      </c>
      <c r="E87" s="86">
        <f>IF(ISTEXT(Pedido!P56),Pedido!P56,0)</f>
        <v>0</v>
      </c>
      <c r="F87" s="230" t="str">
        <f t="shared" si="1"/>
        <v>NO</v>
      </c>
      <c r="G87" s="86"/>
      <c r="H87" s="86" t="str">
        <f t="shared" si="17"/>
        <v>nora caneghari</v>
      </c>
      <c r="I87" s="86">
        <f t="shared" si="18"/>
        <v>0</v>
      </c>
    </row>
    <row r="88" spans="1:9" ht="12.75" customHeight="1" x14ac:dyDescent="0.2">
      <c r="A88" s="86"/>
      <c r="B88" s="86" t="s">
        <v>210</v>
      </c>
      <c r="C88" s="232">
        <f>IF(ISTEXT(Pedido!O56),0,Pedido!O56)</f>
        <v>0</v>
      </c>
      <c r="D88" s="231">
        <f t="shared" si="16"/>
        <v>0</v>
      </c>
      <c r="E88" s="86">
        <f>IF(ISTEXT(Pedido!O56),Pedido!O56,0)</f>
        <v>0</v>
      </c>
      <c r="F88" s="230" t="str">
        <f t="shared" si="1"/>
        <v>NO</v>
      </c>
      <c r="G88" s="86"/>
      <c r="H88" s="86" t="str">
        <f t="shared" si="17"/>
        <v>nora caneghari</v>
      </c>
      <c r="I88" s="86">
        <f t="shared" si="18"/>
        <v>0</v>
      </c>
    </row>
    <row r="89" spans="1:9" ht="12.75" customHeight="1" x14ac:dyDescent="0.2">
      <c r="A89" s="86"/>
      <c r="B89" s="86" t="s">
        <v>211</v>
      </c>
      <c r="C89" s="232">
        <f>IF(ISTEXT(Pedido!N56),0,Pedido!N56)</f>
        <v>0</v>
      </c>
      <c r="D89" s="231">
        <f t="shared" si="16"/>
        <v>0</v>
      </c>
      <c r="E89" s="86">
        <f>IF(ISTEXT(Pedido!N56),Pedido!N56,0)</f>
        <v>0</v>
      </c>
      <c r="F89" s="230" t="str">
        <f t="shared" si="1"/>
        <v>NO</v>
      </c>
      <c r="G89" s="86"/>
      <c r="H89" s="86" t="str">
        <f t="shared" si="17"/>
        <v>nora caneghari</v>
      </c>
      <c r="I89" s="86">
        <f t="shared" si="18"/>
        <v>0</v>
      </c>
    </row>
    <row r="90" spans="1:9" ht="12.75" customHeight="1" x14ac:dyDescent="0.2">
      <c r="A90" s="86"/>
      <c r="B90" s="86" t="s">
        <v>212</v>
      </c>
      <c r="C90" s="232">
        <f>IF(ISTEXT(Pedido!J56),0,Pedido!J56)</f>
        <v>0</v>
      </c>
      <c r="D90" s="231">
        <f t="shared" si="16"/>
        <v>0</v>
      </c>
      <c r="E90" s="86">
        <f>IF(ISTEXT(Pedido!J56),Pedido!J56,0)</f>
        <v>0</v>
      </c>
      <c r="F90" s="230" t="str">
        <f t="shared" si="1"/>
        <v>NO</v>
      </c>
      <c r="G90" s="86"/>
      <c r="H90" s="86" t="str">
        <f t="shared" si="17"/>
        <v>nora caneghari</v>
      </c>
      <c r="I90" s="86">
        <f t="shared" si="18"/>
        <v>0</v>
      </c>
    </row>
    <row r="91" spans="1:9" ht="12.75" customHeight="1" x14ac:dyDescent="0.2">
      <c r="A91" s="86"/>
      <c r="B91" s="86" t="s">
        <v>213</v>
      </c>
      <c r="C91" s="232">
        <f>IF(ISTEXT(Pedido!L56),0,Pedido!L56)</f>
        <v>0</v>
      </c>
      <c r="D91" s="231">
        <f t="shared" si="16"/>
        <v>0</v>
      </c>
      <c r="E91" s="86">
        <f>IF(ISTEXT(Pedido!L56),Pedido!L56,0)</f>
        <v>0</v>
      </c>
      <c r="F91" s="230" t="str">
        <f t="shared" si="1"/>
        <v>NO</v>
      </c>
      <c r="G91" s="86"/>
      <c r="H91" s="86" t="str">
        <f t="shared" si="17"/>
        <v>nora caneghari</v>
      </c>
      <c r="I91" s="86">
        <f t="shared" si="18"/>
        <v>0</v>
      </c>
    </row>
    <row r="92" spans="1:9" ht="12.75" customHeight="1" x14ac:dyDescent="0.2">
      <c r="A92" s="86"/>
      <c r="B92" s="86" t="s">
        <v>214</v>
      </c>
      <c r="C92" s="232">
        <f>IF(ISTEXT(Pedido!M56),0,Pedido!M56)</f>
        <v>0</v>
      </c>
      <c r="D92" s="231">
        <f t="shared" si="16"/>
        <v>0</v>
      </c>
      <c r="E92" s="86">
        <f>IF(ISTEXT(Pedido!M56),Pedido!M56,0)</f>
        <v>0</v>
      </c>
      <c r="F92" s="230" t="str">
        <f t="shared" si="1"/>
        <v>NO</v>
      </c>
      <c r="G92" s="86"/>
      <c r="H92" s="86" t="str">
        <f t="shared" si="17"/>
        <v>nora caneghari</v>
      </c>
      <c r="I92" s="86">
        <f t="shared" si="18"/>
        <v>0</v>
      </c>
    </row>
    <row r="93" spans="1:9" ht="12.75" customHeight="1" x14ac:dyDescent="0.2">
      <c r="A93" s="86"/>
      <c r="B93" s="86" t="s">
        <v>215</v>
      </c>
      <c r="C93" s="232">
        <f>IF(ISTEXT(Pedido!K56),0,Pedido!K56)</f>
        <v>0</v>
      </c>
      <c r="D93" s="231">
        <f t="shared" si="16"/>
        <v>0</v>
      </c>
      <c r="E93" s="86">
        <f>IF(ISTEXT(Pedido!K56),Pedido!K56,0)</f>
        <v>0</v>
      </c>
      <c r="F93" s="230" t="str">
        <f t="shared" si="1"/>
        <v>NO</v>
      </c>
      <c r="G93" s="86"/>
      <c r="H93" s="86" t="str">
        <f t="shared" si="17"/>
        <v>nora caneghari</v>
      </c>
      <c r="I93" s="86">
        <f t="shared" si="18"/>
        <v>0</v>
      </c>
    </row>
    <row r="94" spans="1:9" ht="12.75" customHeight="1" x14ac:dyDescent="0.2">
      <c r="A94" s="86"/>
      <c r="B94" s="86" t="s">
        <v>216</v>
      </c>
      <c r="C94" s="232">
        <f>Pedido!Y56</f>
        <v>0</v>
      </c>
      <c r="D94" s="231"/>
      <c r="E94" s="86"/>
      <c r="F94" s="230" t="str">
        <f t="shared" si="1"/>
        <v>NO</v>
      </c>
      <c r="G94" s="86"/>
      <c r="H94" s="86" t="str">
        <f t="shared" si="17"/>
        <v>nora caneghari</v>
      </c>
      <c r="I94" s="86">
        <f t="shared" si="18"/>
        <v>0</v>
      </c>
    </row>
    <row r="95" spans="1:9" ht="12.75" customHeight="1" x14ac:dyDescent="0.2">
      <c r="A95" s="86"/>
      <c r="B95" s="86" t="s">
        <v>217</v>
      </c>
      <c r="C95" s="232">
        <f>Pedido!Z56</f>
        <v>0</v>
      </c>
      <c r="D95" s="231"/>
      <c r="E95" s="86"/>
      <c r="F95" s="230" t="str">
        <f t="shared" si="1"/>
        <v>NO</v>
      </c>
      <c r="G95" s="86"/>
      <c r="H95" s="86" t="str">
        <f t="shared" si="17"/>
        <v>nora caneghari</v>
      </c>
      <c r="I95" s="86">
        <f t="shared" si="18"/>
        <v>0</v>
      </c>
    </row>
    <row r="96" spans="1:9" ht="12.75" customHeight="1" x14ac:dyDescent="0.2">
      <c r="A96" s="86"/>
      <c r="B96" s="86" t="s">
        <v>218</v>
      </c>
      <c r="C96" s="232">
        <f>Pedido!AA56</f>
        <v>0</v>
      </c>
      <c r="D96" s="231"/>
      <c r="E96" s="86"/>
      <c r="F96" s="230" t="str">
        <f t="shared" si="1"/>
        <v>NO</v>
      </c>
      <c r="G96" s="86"/>
      <c r="H96" s="86" t="str">
        <f t="shared" si="17"/>
        <v>nora caneghari</v>
      </c>
      <c r="I96" s="86">
        <f t="shared" si="18"/>
        <v>0</v>
      </c>
    </row>
    <row r="97" spans="1:9" ht="12.75" customHeight="1" x14ac:dyDescent="0.2">
      <c r="A97" s="86"/>
      <c r="B97" s="86" t="s">
        <v>200</v>
      </c>
      <c r="C97" s="232">
        <v>0</v>
      </c>
      <c r="D97" s="231"/>
      <c r="E97" s="232">
        <f>+Pedido!Q56</f>
        <v>0</v>
      </c>
      <c r="F97" s="230" t="str">
        <f t="shared" si="1"/>
        <v>NO</v>
      </c>
      <c r="G97" s="86"/>
      <c r="H97" s="86" t="str">
        <f t="shared" si="17"/>
        <v>nora caneghari</v>
      </c>
      <c r="I97" s="86">
        <f t="shared" si="18"/>
        <v>0</v>
      </c>
    </row>
    <row r="98" spans="1:9" ht="12.75" customHeight="1" x14ac:dyDescent="0.2">
      <c r="A98" s="86"/>
      <c r="B98" s="86" t="s">
        <v>219</v>
      </c>
      <c r="C98" s="231">
        <f>IF(ISTEXT(Pedido!R56),0,Pedido!R56)</f>
        <v>0</v>
      </c>
      <c r="D98" s="231">
        <f t="shared" ref="D98:D99" si="19">IF(MOD(C98,12)=0,C98/12,"INCOMPLETO")</f>
        <v>0</v>
      </c>
      <c r="E98" s="231">
        <f>IF(ISTEXT(Pedido!R56),Pedido!R56,0)</f>
        <v>0</v>
      </c>
      <c r="F98" s="230" t="str">
        <f t="shared" si="1"/>
        <v>NO</v>
      </c>
      <c r="G98" s="86"/>
      <c r="H98" s="230" t="str">
        <f>Pedido!$B$56</f>
        <v>nora caneghari</v>
      </c>
      <c r="I98" s="230">
        <f>Pedido!$A$56</f>
        <v>0</v>
      </c>
    </row>
    <row r="99" spans="1:9" ht="12.75" customHeight="1" x14ac:dyDescent="0.2">
      <c r="A99" s="86"/>
      <c r="B99" s="86" t="s">
        <v>220</v>
      </c>
      <c r="C99" s="231">
        <f>IF(ISTEXT(Pedido!S56),0,Pedido!S56)</f>
        <v>0</v>
      </c>
      <c r="D99" s="231">
        <f t="shared" si="19"/>
        <v>0</v>
      </c>
      <c r="E99" s="231">
        <f>IF(ISTEXT(Pedido!S56),Pedido!S56,0)</f>
        <v>0</v>
      </c>
      <c r="F99" s="230" t="str">
        <f t="shared" si="1"/>
        <v>NO</v>
      </c>
      <c r="G99" s="86"/>
      <c r="H99" s="230" t="str">
        <f>Pedido!$B$56</f>
        <v>nora caneghari</v>
      </c>
      <c r="I99" s="230">
        <f>Pedido!$A$56</f>
        <v>0</v>
      </c>
    </row>
    <row r="100" spans="1:9" ht="12.75" customHeight="1" x14ac:dyDescent="0.2">
      <c r="A100" s="86"/>
      <c r="B100" s="86" t="s">
        <v>221</v>
      </c>
      <c r="C100" s="231">
        <f>IF(ISTEXT(Pedido!T56),0,Pedido!T56)</f>
        <v>0</v>
      </c>
      <c r="D100" s="231">
        <f>IF(MOD(C100,6)=0,C100/6,"INCOMPLETO")</f>
        <v>0</v>
      </c>
      <c r="E100" s="86">
        <f>IF(ISTEXT(Pedido!T56),Pedido!T56,0)</f>
        <v>0</v>
      </c>
      <c r="F100" s="230" t="str">
        <f t="shared" si="1"/>
        <v>NO</v>
      </c>
      <c r="G100" s="86"/>
      <c r="H100" s="230" t="str">
        <f>Pedido!$B$56</f>
        <v>nora caneghari</v>
      </c>
      <c r="I100" s="230">
        <f>Pedido!$A$56</f>
        <v>0</v>
      </c>
    </row>
    <row r="101" spans="1:9" ht="12.75" customHeight="1" x14ac:dyDescent="0.2">
      <c r="A101" s="86"/>
      <c r="B101" s="86" t="s">
        <v>222</v>
      </c>
      <c r="C101" s="231">
        <f>+Pedido!C56</f>
        <v>0</v>
      </c>
      <c r="D101" s="231">
        <f t="shared" ref="D101:D114" si="20">IF(MOD(C101,12)=0,C101/12,"INCOMPLETO")</f>
        <v>0</v>
      </c>
      <c r="E101" s="231"/>
      <c r="F101" s="230" t="str">
        <f t="shared" si="1"/>
        <v>NO</v>
      </c>
      <c r="G101" s="86"/>
      <c r="H101" s="230" t="str">
        <f t="shared" ref="H101:I101" si="21">+H97</f>
        <v>nora caneghari</v>
      </c>
      <c r="I101" s="230">
        <f t="shared" si="21"/>
        <v>0</v>
      </c>
    </row>
    <row r="102" spans="1:9" ht="12.75" customHeight="1" x14ac:dyDescent="0.2">
      <c r="A102" s="86"/>
      <c r="B102" s="86" t="s">
        <v>223</v>
      </c>
      <c r="C102" s="231">
        <f>+Pedido!D56</f>
        <v>0</v>
      </c>
      <c r="D102" s="231">
        <f t="shared" si="20"/>
        <v>0</v>
      </c>
      <c r="E102" s="231"/>
      <c r="F102" s="230" t="str">
        <f t="shared" si="1"/>
        <v>NO</v>
      </c>
      <c r="G102" s="86"/>
      <c r="H102" s="230" t="str">
        <f t="shared" ref="H102:I102" si="22">+H101</f>
        <v>nora caneghari</v>
      </c>
      <c r="I102" s="230">
        <f t="shared" si="22"/>
        <v>0</v>
      </c>
    </row>
    <row r="103" spans="1:9" ht="12.75" customHeight="1" x14ac:dyDescent="0.2">
      <c r="A103" s="86"/>
      <c r="B103" s="86" t="s">
        <v>224</v>
      </c>
      <c r="C103" s="231">
        <f>+Pedido!E56</f>
        <v>0</v>
      </c>
      <c r="D103" s="231">
        <f t="shared" si="20"/>
        <v>0</v>
      </c>
      <c r="E103" s="231"/>
      <c r="F103" s="230" t="str">
        <f t="shared" si="1"/>
        <v>NO</v>
      </c>
      <c r="G103" s="86"/>
      <c r="H103" s="230" t="str">
        <f>+H102</f>
        <v>nora caneghari</v>
      </c>
      <c r="I103" s="230">
        <f>+I92</f>
        <v>0</v>
      </c>
    </row>
    <row r="104" spans="1:9" ht="12.75" customHeight="1" x14ac:dyDescent="0.2">
      <c r="A104" s="86"/>
      <c r="B104" s="86" t="s">
        <v>205</v>
      </c>
      <c r="C104" s="231">
        <f>IF(ISTEXT(Pedido!F57),0,Pedido!F57)</f>
        <v>0</v>
      </c>
      <c r="D104" s="231">
        <f t="shared" si="20"/>
        <v>0</v>
      </c>
      <c r="E104" s="231" t="str">
        <f>IF(ISTEXT(Pedido!F57),Pedido!F57,0)</f>
        <v>1 bot NMQ(manz / zan / ana / jeng)</v>
      </c>
      <c r="F104" s="230" t="str">
        <f t="shared" si="1"/>
        <v>SI</v>
      </c>
      <c r="G104" s="86"/>
      <c r="H104" s="86" t="str">
        <f>Pedido!B57</f>
        <v>Vanes Vilas</v>
      </c>
      <c r="I104" s="86">
        <f>Pedido!A57</f>
        <v>2</v>
      </c>
    </row>
    <row r="105" spans="1:9" ht="12.75" customHeight="1" x14ac:dyDescent="0.2">
      <c r="A105" s="86"/>
      <c r="B105" s="86" t="s">
        <v>206</v>
      </c>
      <c r="C105" s="232">
        <f>IF(ISTEXT(Pedido!H57),0,Pedido!H57)</f>
        <v>0</v>
      </c>
      <c r="D105" s="231">
        <f t="shared" si="20"/>
        <v>0</v>
      </c>
      <c r="E105" s="230">
        <f>IF(ISTEXT(Pedido!H57),Pedido!H57,0)</f>
        <v>0</v>
      </c>
      <c r="F105" s="230" t="str">
        <f t="shared" si="1"/>
        <v>NO</v>
      </c>
      <c r="G105" s="86"/>
      <c r="H105" s="86" t="str">
        <f t="shared" ref="H105:H118" si="23">$H$104</f>
        <v>Vanes Vilas</v>
      </c>
      <c r="I105" s="86">
        <f t="shared" ref="I105:I118" si="24">+$I$104</f>
        <v>2</v>
      </c>
    </row>
    <row r="106" spans="1:9" ht="12.75" customHeight="1" x14ac:dyDescent="0.2">
      <c r="A106" s="86"/>
      <c r="B106" s="86" t="s">
        <v>207</v>
      </c>
      <c r="C106" s="232">
        <f>IF(ISTEXT(Pedido!I57),0,Pedido!I57)</f>
        <v>0</v>
      </c>
      <c r="D106" s="231">
        <f t="shared" si="20"/>
        <v>0</v>
      </c>
      <c r="E106" s="86">
        <f>IF(ISTEXT(Pedido!I57),Pedido!I57,0)</f>
        <v>0</v>
      </c>
      <c r="F106" s="230" t="str">
        <f t="shared" si="1"/>
        <v>NO</v>
      </c>
      <c r="G106" s="86"/>
      <c r="H106" s="86" t="str">
        <f t="shared" si="23"/>
        <v>Vanes Vilas</v>
      </c>
      <c r="I106" s="86">
        <f t="shared" si="24"/>
        <v>2</v>
      </c>
    </row>
    <row r="107" spans="1:9" ht="12.75" customHeight="1" x14ac:dyDescent="0.2">
      <c r="A107" s="86"/>
      <c r="B107" s="86" t="s">
        <v>208</v>
      </c>
      <c r="C107" s="232">
        <f>IF(ISTEXT(Pedido!G57),0,Pedido!G57)</f>
        <v>0</v>
      </c>
      <c r="D107" s="231">
        <f t="shared" si="20"/>
        <v>0</v>
      </c>
      <c r="E107" s="86">
        <f>IF(ISTEXT(Pedido!G57),Pedido!G57,0)</f>
        <v>0</v>
      </c>
      <c r="F107" s="230" t="str">
        <f t="shared" si="1"/>
        <v>NO</v>
      </c>
      <c r="G107" s="86"/>
      <c r="H107" s="86" t="str">
        <f t="shared" si="23"/>
        <v>Vanes Vilas</v>
      </c>
      <c r="I107" s="86">
        <f t="shared" si="24"/>
        <v>2</v>
      </c>
    </row>
    <row r="108" spans="1:9" ht="12.75" customHeight="1" x14ac:dyDescent="0.2">
      <c r="A108" s="86"/>
      <c r="B108" s="86" t="s">
        <v>209</v>
      </c>
      <c r="C108" s="232">
        <f>IF(ISTEXT(Pedido!P57),0,Pedido!P57)</f>
        <v>0</v>
      </c>
      <c r="D108" s="231">
        <f t="shared" si="20"/>
        <v>0</v>
      </c>
      <c r="E108" s="86">
        <f>IF(ISTEXT(Pedido!P57),Pedido!P57,0)</f>
        <v>0</v>
      </c>
      <c r="F108" s="230" t="str">
        <f t="shared" si="1"/>
        <v>NO</v>
      </c>
      <c r="G108" s="86"/>
      <c r="H108" s="86" t="str">
        <f t="shared" si="23"/>
        <v>Vanes Vilas</v>
      </c>
      <c r="I108" s="86">
        <f t="shared" si="24"/>
        <v>2</v>
      </c>
    </row>
    <row r="109" spans="1:9" ht="12.75" customHeight="1" x14ac:dyDescent="0.2">
      <c r="A109" s="86"/>
      <c r="B109" s="86" t="s">
        <v>210</v>
      </c>
      <c r="C109" s="232">
        <f>IF(ISTEXT(Pedido!O57),0,Pedido!O57)</f>
        <v>0</v>
      </c>
      <c r="D109" s="231">
        <f t="shared" si="20"/>
        <v>0</v>
      </c>
      <c r="E109" s="86">
        <f>IF(ISTEXT(Pedido!O57),Pedido!O57,0)</f>
        <v>0</v>
      </c>
      <c r="F109" s="230" t="str">
        <f t="shared" si="1"/>
        <v>NO</v>
      </c>
      <c r="G109" s="86"/>
      <c r="H109" s="86" t="str">
        <f t="shared" si="23"/>
        <v>Vanes Vilas</v>
      </c>
      <c r="I109" s="86">
        <f t="shared" si="24"/>
        <v>2</v>
      </c>
    </row>
    <row r="110" spans="1:9" ht="12.75" customHeight="1" x14ac:dyDescent="0.2">
      <c r="A110" s="86"/>
      <c r="B110" s="86" t="s">
        <v>211</v>
      </c>
      <c r="C110" s="232">
        <f>IF(ISTEXT(Pedido!N57),0,Pedido!N57)</f>
        <v>0</v>
      </c>
      <c r="D110" s="231">
        <f t="shared" si="20"/>
        <v>0</v>
      </c>
      <c r="E110" s="86">
        <f>IF(ISTEXT(Pedido!N57),Pedido!N57,0)</f>
        <v>0</v>
      </c>
      <c r="F110" s="230" t="str">
        <f t="shared" si="1"/>
        <v>NO</v>
      </c>
      <c r="G110" s="86"/>
      <c r="H110" s="86" t="str">
        <f t="shared" si="23"/>
        <v>Vanes Vilas</v>
      </c>
      <c r="I110" s="86">
        <f t="shared" si="24"/>
        <v>2</v>
      </c>
    </row>
    <row r="111" spans="1:9" ht="12.75" customHeight="1" x14ac:dyDescent="0.2">
      <c r="A111" s="86"/>
      <c r="B111" s="86" t="s">
        <v>212</v>
      </c>
      <c r="C111" s="232">
        <f>IF(ISTEXT(Pedido!J57),0,Pedido!J57)</f>
        <v>0</v>
      </c>
      <c r="D111" s="231">
        <f t="shared" si="20"/>
        <v>0</v>
      </c>
      <c r="E111" s="86">
        <f>IF(ISTEXT(Pedido!J57),Pedido!J57,0)</f>
        <v>0</v>
      </c>
      <c r="F111" s="230" t="str">
        <f t="shared" si="1"/>
        <v>NO</v>
      </c>
      <c r="G111" s="86"/>
      <c r="H111" s="86" t="str">
        <f t="shared" si="23"/>
        <v>Vanes Vilas</v>
      </c>
      <c r="I111" s="86">
        <f t="shared" si="24"/>
        <v>2</v>
      </c>
    </row>
    <row r="112" spans="1:9" ht="12.75" customHeight="1" x14ac:dyDescent="0.2">
      <c r="A112" s="86"/>
      <c r="B112" s="86" t="s">
        <v>213</v>
      </c>
      <c r="C112" s="232">
        <f>IF(ISTEXT(Pedido!L57),0,Pedido!L57)</f>
        <v>0</v>
      </c>
      <c r="D112" s="231">
        <f t="shared" si="20"/>
        <v>0</v>
      </c>
      <c r="E112" s="86">
        <f>IF(ISTEXT(Pedido!L57),Pedido!L57,0)</f>
        <v>0</v>
      </c>
      <c r="F112" s="230" t="str">
        <f t="shared" si="1"/>
        <v>NO</v>
      </c>
      <c r="G112" s="86"/>
      <c r="H112" s="86" t="str">
        <f t="shared" si="23"/>
        <v>Vanes Vilas</v>
      </c>
      <c r="I112" s="86">
        <f t="shared" si="24"/>
        <v>2</v>
      </c>
    </row>
    <row r="113" spans="1:9" ht="12.75" customHeight="1" x14ac:dyDescent="0.2">
      <c r="A113" s="86"/>
      <c r="B113" s="86" t="s">
        <v>214</v>
      </c>
      <c r="C113" s="232">
        <f>IF(ISTEXT(Pedido!M57),0,Pedido!M57)</f>
        <v>0</v>
      </c>
      <c r="D113" s="231">
        <f t="shared" si="20"/>
        <v>0</v>
      </c>
      <c r="E113" s="86">
        <f>IF(ISTEXT(Pedido!M57),Pedido!M57,0)</f>
        <v>0</v>
      </c>
      <c r="F113" s="230" t="str">
        <f t="shared" si="1"/>
        <v>NO</v>
      </c>
      <c r="G113" s="86"/>
      <c r="H113" s="86" t="str">
        <f t="shared" si="23"/>
        <v>Vanes Vilas</v>
      </c>
      <c r="I113" s="86">
        <f t="shared" si="24"/>
        <v>2</v>
      </c>
    </row>
    <row r="114" spans="1:9" ht="12.75" customHeight="1" x14ac:dyDescent="0.2">
      <c r="A114" s="86"/>
      <c r="B114" s="86" t="s">
        <v>215</v>
      </c>
      <c r="C114" s="232">
        <f>IF(ISTEXT(Pedido!K57),0,Pedido!K57)</f>
        <v>0</v>
      </c>
      <c r="D114" s="231">
        <f t="shared" si="20"/>
        <v>0</v>
      </c>
      <c r="E114" s="86">
        <f>IF(ISTEXT(Pedido!K57),Pedido!K57,0)</f>
        <v>0</v>
      </c>
      <c r="F114" s="230" t="str">
        <f t="shared" si="1"/>
        <v>NO</v>
      </c>
      <c r="G114" s="86"/>
      <c r="H114" s="86" t="str">
        <f t="shared" si="23"/>
        <v>Vanes Vilas</v>
      </c>
      <c r="I114" s="86">
        <f t="shared" si="24"/>
        <v>2</v>
      </c>
    </row>
    <row r="115" spans="1:9" ht="12.75" customHeight="1" x14ac:dyDescent="0.2">
      <c r="A115" s="86"/>
      <c r="B115" s="86" t="s">
        <v>216</v>
      </c>
      <c r="C115" s="232">
        <f>Pedido!Y57</f>
        <v>0</v>
      </c>
      <c r="D115" s="231"/>
      <c r="E115" s="86"/>
      <c r="F115" s="230" t="str">
        <f t="shared" si="1"/>
        <v>NO</v>
      </c>
      <c r="G115" s="86"/>
      <c r="H115" s="86" t="str">
        <f t="shared" si="23"/>
        <v>Vanes Vilas</v>
      </c>
      <c r="I115" s="86">
        <f t="shared" si="24"/>
        <v>2</v>
      </c>
    </row>
    <row r="116" spans="1:9" ht="12.75" customHeight="1" x14ac:dyDescent="0.2">
      <c r="A116" s="86"/>
      <c r="B116" s="86" t="s">
        <v>217</v>
      </c>
      <c r="C116" s="232">
        <f>Pedido!Z57</f>
        <v>0</v>
      </c>
      <c r="D116" s="231"/>
      <c r="E116" s="86"/>
      <c r="F116" s="230" t="str">
        <f t="shared" si="1"/>
        <v>NO</v>
      </c>
      <c r="G116" s="86"/>
      <c r="H116" s="86" t="str">
        <f t="shared" si="23"/>
        <v>Vanes Vilas</v>
      </c>
      <c r="I116" s="86">
        <f t="shared" si="24"/>
        <v>2</v>
      </c>
    </row>
    <row r="117" spans="1:9" ht="12.75" customHeight="1" x14ac:dyDescent="0.2">
      <c r="A117" s="86"/>
      <c r="B117" s="86" t="s">
        <v>218</v>
      </c>
      <c r="C117" s="232">
        <f>Pedido!AA57</f>
        <v>0</v>
      </c>
      <c r="D117" s="231"/>
      <c r="E117" s="86"/>
      <c r="F117" s="230" t="str">
        <f t="shared" si="1"/>
        <v>NO</v>
      </c>
      <c r="G117" s="86"/>
      <c r="H117" s="86" t="str">
        <f t="shared" si="23"/>
        <v>Vanes Vilas</v>
      </c>
      <c r="I117" s="86">
        <f t="shared" si="24"/>
        <v>2</v>
      </c>
    </row>
    <row r="118" spans="1:9" ht="12.75" customHeight="1" x14ac:dyDescent="0.2">
      <c r="A118" s="86"/>
      <c r="B118" s="86" t="s">
        <v>200</v>
      </c>
      <c r="C118" s="232">
        <v>0</v>
      </c>
      <c r="D118" s="231"/>
      <c r="E118" s="232">
        <f>+Pedido!Q57</f>
        <v>0</v>
      </c>
      <c r="F118" s="230" t="str">
        <f t="shared" si="1"/>
        <v>NO</v>
      </c>
      <c r="G118" s="86"/>
      <c r="H118" s="86" t="str">
        <f t="shared" si="23"/>
        <v>Vanes Vilas</v>
      </c>
      <c r="I118" s="86">
        <f t="shared" si="24"/>
        <v>2</v>
      </c>
    </row>
    <row r="119" spans="1:9" ht="12.75" customHeight="1" x14ac:dyDescent="0.2">
      <c r="A119" s="86"/>
      <c r="B119" s="86" t="s">
        <v>219</v>
      </c>
      <c r="C119" s="231">
        <f>IF(ISTEXT(Pedido!R57),0,Pedido!R57)</f>
        <v>0</v>
      </c>
      <c r="D119" s="231">
        <f t="shared" ref="D119:D120" si="25">IF(MOD(C119,12)=0,C119/12,"INCOMPLETO")</f>
        <v>0</v>
      </c>
      <c r="E119" s="231">
        <f>IF(ISTEXT(Pedido!R57),Pedido!R57,0)</f>
        <v>0</v>
      </c>
      <c r="F119" s="230" t="str">
        <f t="shared" si="1"/>
        <v>NO</v>
      </c>
      <c r="G119" s="86"/>
      <c r="H119" s="230" t="str">
        <f>Pedido!$B$57</f>
        <v>Vanes Vilas</v>
      </c>
      <c r="I119" s="230">
        <f>Pedido!$A$57</f>
        <v>2</v>
      </c>
    </row>
    <row r="120" spans="1:9" ht="12.75" customHeight="1" x14ac:dyDescent="0.2">
      <c r="A120" s="86"/>
      <c r="B120" s="86" t="s">
        <v>220</v>
      </c>
      <c r="C120" s="231">
        <f>IF(ISTEXT(Pedido!S57),0,Pedido!S57)</f>
        <v>0</v>
      </c>
      <c r="D120" s="231">
        <f t="shared" si="25"/>
        <v>0</v>
      </c>
      <c r="E120" s="231">
        <f>IF(ISTEXT(Pedido!S57),Pedido!S57,0)</f>
        <v>0</v>
      </c>
      <c r="F120" s="230" t="str">
        <f t="shared" si="1"/>
        <v>NO</v>
      </c>
      <c r="G120" s="86"/>
      <c r="H120" s="230" t="str">
        <f>Pedido!$B$57</f>
        <v>Vanes Vilas</v>
      </c>
      <c r="I120" s="230">
        <f>Pedido!$A$57</f>
        <v>2</v>
      </c>
    </row>
    <row r="121" spans="1:9" ht="12.75" customHeight="1" x14ac:dyDescent="0.2">
      <c r="A121" s="86"/>
      <c r="B121" s="86" t="s">
        <v>221</v>
      </c>
      <c r="C121" s="231">
        <f>IF(ISTEXT(Pedido!T57),0,Pedido!T57)</f>
        <v>0</v>
      </c>
      <c r="D121" s="231">
        <f>IF(MOD(C121,6)=0,C121/6,"INCOMPLETO")</f>
        <v>0</v>
      </c>
      <c r="E121" s="86">
        <f>IF(ISTEXT(Pedido!T57),Pedido!T57,0)</f>
        <v>0</v>
      </c>
      <c r="F121" s="230" t="str">
        <f t="shared" si="1"/>
        <v>NO</v>
      </c>
      <c r="G121" s="86"/>
      <c r="H121" s="230" t="str">
        <f>Pedido!$B$57</f>
        <v>Vanes Vilas</v>
      </c>
      <c r="I121" s="230">
        <f>Pedido!$A$57</f>
        <v>2</v>
      </c>
    </row>
    <row r="122" spans="1:9" ht="12.75" customHeight="1" x14ac:dyDescent="0.2">
      <c r="A122" s="86"/>
      <c r="B122" s="86" t="s">
        <v>222</v>
      </c>
      <c r="C122" s="231">
        <f>+Pedido!C57</f>
        <v>0</v>
      </c>
      <c r="D122" s="231">
        <f t="shared" ref="D122:D135" si="26">IF(MOD(C122,12)=0,C122/12,"INCOMPLETO")</f>
        <v>0</v>
      </c>
      <c r="E122" s="231"/>
      <c r="F122" s="230" t="str">
        <f t="shared" si="1"/>
        <v>NO</v>
      </c>
      <c r="G122" s="86"/>
      <c r="H122" s="230" t="str">
        <f>+H118</f>
        <v>Vanes Vilas</v>
      </c>
      <c r="I122" s="86">
        <f t="shared" ref="I122:I124" si="27">+$I$104</f>
        <v>2</v>
      </c>
    </row>
    <row r="123" spans="1:9" ht="12.75" customHeight="1" x14ac:dyDescent="0.2">
      <c r="A123" s="86"/>
      <c r="B123" s="86" t="s">
        <v>223</v>
      </c>
      <c r="C123" s="231">
        <f>+Pedido!D57</f>
        <v>0</v>
      </c>
      <c r="D123" s="231">
        <f t="shared" si="26"/>
        <v>0</v>
      </c>
      <c r="E123" s="231"/>
      <c r="F123" s="230" t="str">
        <f t="shared" si="1"/>
        <v>NO</v>
      </c>
      <c r="G123" s="86"/>
      <c r="H123" s="230" t="str">
        <f t="shared" ref="H123:H124" si="28">+H122</f>
        <v>Vanes Vilas</v>
      </c>
      <c r="I123" s="86">
        <f t="shared" si="27"/>
        <v>2</v>
      </c>
    </row>
    <row r="124" spans="1:9" ht="12.75" customHeight="1" x14ac:dyDescent="0.2">
      <c r="A124" s="86"/>
      <c r="B124" s="86" t="s">
        <v>224</v>
      </c>
      <c r="C124" s="231">
        <f>+Pedido!E57</f>
        <v>0</v>
      </c>
      <c r="D124" s="231">
        <f t="shared" si="26"/>
        <v>0</v>
      </c>
      <c r="E124" s="231"/>
      <c r="F124" s="230" t="str">
        <f t="shared" si="1"/>
        <v>NO</v>
      </c>
      <c r="G124" s="86"/>
      <c r="H124" s="230" t="str">
        <f t="shared" si="28"/>
        <v>Vanes Vilas</v>
      </c>
      <c r="I124" s="86">
        <f t="shared" si="27"/>
        <v>2</v>
      </c>
    </row>
    <row r="125" spans="1:9" ht="12.75" customHeight="1" x14ac:dyDescent="0.2">
      <c r="A125" s="86"/>
      <c r="B125" s="86" t="s">
        <v>205</v>
      </c>
      <c r="C125" s="231">
        <f>IF(ISTEXT(Pedido!F$58),0,Pedido!F$58)</f>
        <v>0</v>
      </c>
      <c r="D125" s="231">
        <f t="shared" si="26"/>
        <v>0</v>
      </c>
      <c r="E125" s="230">
        <f>IF(ISTEXT(Pedido!F76),Pedido!F76,0)</f>
        <v>0</v>
      </c>
      <c r="F125" s="230" t="str">
        <f t="shared" si="1"/>
        <v>NO</v>
      </c>
      <c r="G125" s="86"/>
      <c r="H125" s="86" t="str">
        <f t="shared" ref="H125:H129" si="29">+H$130</f>
        <v>piers morón</v>
      </c>
      <c r="I125" s="86">
        <f>+Pedido!A$58</f>
        <v>2</v>
      </c>
    </row>
    <row r="126" spans="1:9" ht="12.75" customHeight="1" x14ac:dyDescent="0.2">
      <c r="A126" s="86"/>
      <c r="B126" s="86" t="s">
        <v>206</v>
      </c>
      <c r="C126" s="232">
        <f>IF(ISTEXT(Pedido!H58),0,Pedido!H58)</f>
        <v>0</v>
      </c>
      <c r="D126" s="231">
        <f t="shared" si="26"/>
        <v>0</v>
      </c>
      <c r="E126" s="230">
        <f>IF(ISTEXT(Pedido!H58),Pedido!H58,0)</f>
        <v>0</v>
      </c>
      <c r="F126" s="230" t="str">
        <f t="shared" si="1"/>
        <v>NO</v>
      </c>
      <c r="G126" s="86"/>
      <c r="H126" s="86" t="str">
        <f t="shared" si="29"/>
        <v>piers morón</v>
      </c>
      <c r="I126" s="86">
        <f>+Pedido!A$58</f>
        <v>2</v>
      </c>
    </row>
    <row r="127" spans="1:9" ht="12.75" customHeight="1" x14ac:dyDescent="0.2">
      <c r="A127" s="86"/>
      <c r="B127" s="86" t="s">
        <v>207</v>
      </c>
      <c r="C127" s="232">
        <f>IF(ISTEXT(Pedido!I58),0,Pedido!I58)</f>
        <v>0</v>
      </c>
      <c r="D127" s="231">
        <f t="shared" si="26"/>
        <v>0</v>
      </c>
      <c r="E127" s="86">
        <f>IF(ISTEXT(Pedido!I58),Pedido!I58,0)</f>
        <v>0</v>
      </c>
      <c r="F127" s="230" t="str">
        <f t="shared" si="1"/>
        <v>NO</v>
      </c>
      <c r="G127" s="86"/>
      <c r="H127" s="86" t="str">
        <f t="shared" si="29"/>
        <v>piers morón</v>
      </c>
      <c r="I127" s="86">
        <f>+Pedido!A$58</f>
        <v>2</v>
      </c>
    </row>
    <row r="128" spans="1:9" ht="12.75" customHeight="1" x14ac:dyDescent="0.2">
      <c r="A128" s="86"/>
      <c r="B128" s="86" t="s">
        <v>208</v>
      </c>
      <c r="C128" s="232">
        <f>IF(ISTEXT(Pedido!G58),0,Pedido!G58)</f>
        <v>0</v>
      </c>
      <c r="D128" s="231">
        <f t="shared" si="26"/>
        <v>0</v>
      </c>
      <c r="E128" s="86">
        <f>IF(ISTEXT(Pedido!G58),Pedido!G58,0)</f>
        <v>0</v>
      </c>
      <c r="F128" s="230" t="str">
        <f t="shared" si="1"/>
        <v>NO</v>
      </c>
      <c r="G128" s="86"/>
      <c r="H128" s="86" t="str">
        <f t="shared" si="29"/>
        <v>piers morón</v>
      </c>
      <c r="I128" s="86">
        <f>+Pedido!A$58</f>
        <v>2</v>
      </c>
    </row>
    <row r="129" spans="1:11" ht="12.75" customHeight="1" x14ac:dyDescent="0.2">
      <c r="A129" s="86"/>
      <c r="B129" s="86" t="s">
        <v>209</v>
      </c>
      <c r="C129" s="232">
        <f>IF(ISTEXT(Pedido!P58),0,Pedido!P58)</f>
        <v>0</v>
      </c>
      <c r="D129" s="231">
        <f t="shared" si="26"/>
        <v>0</v>
      </c>
      <c r="E129" s="86">
        <f>IF(ISTEXT(Pedido!P58),Pedido!P58,0)</f>
        <v>0</v>
      </c>
      <c r="F129" s="230" t="str">
        <f t="shared" si="1"/>
        <v>NO</v>
      </c>
      <c r="G129" s="86"/>
      <c r="H129" s="86" t="str">
        <f t="shared" si="29"/>
        <v>piers morón</v>
      </c>
      <c r="I129" s="86">
        <f>+Pedido!A$58</f>
        <v>2</v>
      </c>
    </row>
    <row r="130" spans="1:11" ht="12.75" customHeight="1" x14ac:dyDescent="0.2">
      <c r="A130" s="86"/>
      <c r="B130" s="86" t="s">
        <v>210</v>
      </c>
      <c r="C130" s="232">
        <f>IF(ISTEXT(Pedido!O58),0,Pedido!O58)</f>
        <v>0</v>
      </c>
      <c r="D130" s="231">
        <f t="shared" si="26"/>
        <v>0</v>
      </c>
      <c r="E130" s="86">
        <f>IF(ISTEXT(Pedido!O58),Pedido!O58,0)</f>
        <v>0</v>
      </c>
      <c r="F130" s="230" t="str">
        <f t="shared" si="1"/>
        <v>NO</v>
      </c>
      <c r="G130" s="86"/>
      <c r="H130" s="86" t="str">
        <f>+Pedido!B58</f>
        <v>piers morón</v>
      </c>
      <c r="I130" s="86">
        <f>+Pedido!A$58</f>
        <v>2</v>
      </c>
    </row>
    <row r="131" spans="1:11" ht="12.75" customHeight="1" x14ac:dyDescent="0.2">
      <c r="A131" s="86"/>
      <c r="B131" s="86" t="s">
        <v>211</v>
      </c>
      <c r="C131" s="232">
        <f>IF(ISTEXT(Pedido!N58),0,Pedido!N58)</f>
        <v>0</v>
      </c>
      <c r="D131" s="231">
        <f t="shared" si="26"/>
        <v>0</v>
      </c>
      <c r="E131" s="86">
        <f>IF(ISTEXT(Pedido!N58),Pedido!N58,0)</f>
        <v>0</v>
      </c>
      <c r="F131" s="230" t="str">
        <f t="shared" si="1"/>
        <v>NO</v>
      </c>
      <c r="G131" s="86"/>
      <c r="H131" s="86" t="str">
        <f t="shared" ref="H131:H142" si="30">+H$130</f>
        <v>piers morón</v>
      </c>
      <c r="I131" s="86">
        <f t="shared" ref="I131:I132" si="31">+$I$104</f>
        <v>2</v>
      </c>
    </row>
    <row r="132" spans="1:11" ht="12.75" customHeight="1" x14ac:dyDescent="0.2">
      <c r="A132" s="86"/>
      <c r="B132" s="86" t="s">
        <v>212</v>
      </c>
      <c r="C132" s="232">
        <f>IF(ISTEXT(Pedido!J58),0,Pedido!J58)</f>
        <v>0</v>
      </c>
      <c r="D132" s="231">
        <f t="shared" si="26"/>
        <v>0</v>
      </c>
      <c r="E132" s="86">
        <f>IF(ISTEXT(Pedido!J58),Pedido!J58,0)</f>
        <v>0</v>
      </c>
      <c r="F132" s="230" t="str">
        <f t="shared" si="1"/>
        <v>NO</v>
      </c>
      <c r="G132" s="86"/>
      <c r="H132" s="86" t="str">
        <f t="shared" si="30"/>
        <v>piers morón</v>
      </c>
      <c r="I132" s="86">
        <f t="shared" si="31"/>
        <v>2</v>
      </c>
    </row>
    <row r="133" spans="1:11" ht="12.75" customHeight="1" x14ac:dyDescent="0.2">
      <c r="A133" s="86"/>
      <c r="B133" s="86" t="s">
        <v>213</v>
      </c>
      <c r="C133" s="232">
        <f>IF(ISTEXT(Pedido!L58),0,Pedido!L58)</f>
        <v>0</v>
      </c>
      <c r="D133" s="231">
        <f t="shared" si="26"/>
        <v>0</v>
      </c>
      <c r="E133" s="86">
        <f>IF(ISTEXT(Pedido!L58),Pedido!L58,0)</f>
        <v>0</v>
      </c>
      <c r="F133" s="230" t="str">
        <f t="shared" si="1"/>
        <v>NO</v>
      </c>
      <c r="G133" s="86"/>
      <c r="H133" s="86" t="str">
        <f t="shared" si="30"/>
        <v>piers morón</v>
      </c>
      <c r="I133" s="86">
        <f>+Pedido!A$58</f>
        <v>2</v>
      </c>
    </row>
    <row r="134" spans="1:11" ht="12.75" customHeight="1" x14ac:dyDescent="0.2">
      <c r="A134" s="86"/>
      <c r="B134" s="86" t="s">
        <v>214</v>
      </c>
      <c r="C134" s="232">
        <f>IF(ISTEXT(Pedido!M58),0,Pedido!M58)</f>
        <v>0</v>
      </c>
      <c r="D134" s="231">
        <f t="shared" si="26"/>
        <v>0</v>
      </c>
      <c r="E134" s="86">
        <f>IF(ISTEXT(Pedido!M58),Pedido!M58,0)</f>
        <v>0</v>
      </c>
      <c r="F134" s="230" t="str">
        <f t="shared" si="1"/>
        <v>NO</v>
      </c>
      <c r="G134" s="86"/>
      <c r="H134" s="86" t="str">
        <f t="shared" si="30"/>
        <v>piers morón</v>
      </c>
      <c r="I134" s="86">
        <f>+Pedido!A$58</f>
        <v>2</v>
      </c>
    </row>
    <row r="135" spans="1:11" ht="12.75" customHeight="1" x14ac:dyDescent="0.2">
      <c r="A135" s="86"/>
      <c r="B135" s="86" t="s">
        <v>215</v>
      </c>
      <c r="C135" s="232">
        <f>IF(ISTEXT(Pedido!K58),0,Pedido!K58)</f>
        <v>0</v>
      </c>
      <c r="D135" s="231">
        <f t="shared" si="26"/>
        <v>0</v>
      </c>
      <c r="E135" s="86">
        <f>IF(ISTEXT(Pedido!K58),Pedido!K58,0)</f>
        <v>0</v>
      </c>
      <c r="F135" s="230" t="str">
        <f t="shared" si="1"/>
        <v>NO</v>
      </c>
      <c r="G135" s="86"/>
      <c r="H135" s="86" t="str">
        <f t="shared" si="30"/>
        <v>piers morón</v>
      </c>
      <c r="I135" s="86">
        <f>+Pedido!A$58</f>
        <v>2</v>
      </c>
    </row>
    <row r="136" spans="1:11" ht="12.75" customHeight="1" x14ac:dyDescent="0.2">
      <c r="A136" s="86"/>
      <c r="B136" s="86" t="s">
        <v>216</v>
      </c>
      <c r="C136" s="232">
        <f>Pedido!Y58</f>
        <v>0</v>
      </c>
      <c r="D136" s="231"/>
      <c r="E136" s="86"/>
      <c r="F136" s="230" t="str">
        <f t="shared" si="1"/>
        <v>NO</v>
      </c>
      <c r="G136" s="86"/>
      <c r="H136" s="86" t="str">
        <f t="shared" si="30"/>
        <v>piers morón</v>
      </c>
      <c r="I136" s="86">
        <f>+Pedido!A$58</f>
        <v>2</v>
      </c>
    </row>
    <row r="137" spans="1:11" ht="12.75" customHeight="1" x14ac:dyDescent="0.2">
      <c r="A137" s="86"/>
      <c r="B137" s="86" t="s">
        <v>217</v>
      </c>
      <c r="C137" s="232">
        <f>Pedido!Z58</f>
        <v>0</v>
      </c>
      <c r="D137" s="231"/>
      <c r="E137" s="86"/>
      <c r="F137" s="230" t="str">
        <f t="shared" si="1"/>
        <v>NO</v>
      </c>
      <c r="G137" s="86"/>
      <c r="H137" s="86" t="str">
        <f t="shared" si="30"/>
        <v>piers morón</v>
      </c>
      <c r="I137" s="86">
        <f>+Pedido!A$58</f>
        <v>2</v>
      </c>
    </row>
    <row r="138" spans="1:11" ht="12.75" customHeight="1" x14ac:dyDescent="0.2">
      <c r="A138" s="86"/>
      <c r="B138" s="86" t="s">
        <v>218</v>
      </c>
      <c r="C138" s="232" t="str">
        <f>Pedido!AA58</f>
        <v>2*5</v>
      </c>
      <c r="D138" s="231"/>
      <c r="E138" s="86"/>
      <c r="F138" s="230" t="str">
        <f t="shared" si="1"/>
        <v>SI</v>
      </c>
      <c r="G138" s="86"/>
      <c r="H138" s="86" t="str">
        <f t="shared" si="30"/>
        <v>piers morón</v>
      </c>
      <c r="I138" s="86">
        <f>+Pedido!A$58</f>
        <v>2</v>
      </c>
      <c r="J138" s="215"/>
      <c r="K138" s="215"/>
    </row>
    <row r="139" spans="1:11" ht="12.75" customHeight="1" x14ac:dyDescent="0.2">
      <c r="A139" s="86"/>
      <c r="B139" s="86" t="s">
        <v>222</v>
      </c>
      <c r="C139" s="231">
        <f>+Pedido!C58</f>
        <v>0</v>
      </c>
      <c r="D139" s="231">
        <f t="shared" ref="D139:D141" si="32">IF(MOD(C139,12)=0,C139/12,"INCOMPLETO")</f>
        <v>0</v>
      </c>
      <c r="E139" s="231"/>
      <c r="F139" s="230" t="str">
        <f t="shared" si="1"/>
        <v>NO</v>
      </c>
      <c r="G139" s="86"/>
      <c r="H139" s="86" t="str">
        <f t="shared" si="30"/>
        <v>piers morón</v>
      </c>
      <c r="I139" s="86">
        <f>+Pedido!A$58</f>
        <v>2</v>
      </c>
    </row>
    <row r="140" spans="1:11" ht="12.75" customHeight="1" x14ac:dyDescent="0.2">
      <c r="A140" s="86"/>
      <c r="B140" s="86" t="s">
        <v>223</v>
      </c>
      <c r="C140" s="231">
        <f>+Pedido!D58</f>
        <v>0</v>
      </c>
      <c r="D140" s="231">
        <f t="shared" si="32"/>
        <v>0</v>
      </c>
      <c r="E140" s="231"/>
      <c r="F140" s="230" t="str">
        <f t="shared" si="1"/>
        <v>NO</v>
      </c>
      <c r="G140" s="86"/>
      <c r="H140" s="86" t="str">
        <f t="shared" si="30"/>
        <v>piers morón</v>
      </c>
      <c r="I140" s="86">
        <f>+Pedido!A$58</f>
        <v>2</v>
      </c>
    </row>
    <row r="141" spans="1:11" ht="12.75" customHeight="1" x14ac:dyDescent="0.2">
      <c r="A141" s="86"/>
      <c r="B141" s="86" t="s">
        <v>224</v>
      </c>
      <c r="C141" s="231">
        <f>+Pedido!E58</f>
        <v>0</v>
      </c>
      <c r="D141" s="231">
        <f t="shared" si="32"/>
        <v>0</v>
      </c>
      <c r="E141" s="231"/>
      <c r="F141" s="230" t="str">
        <f t="shared" si="1"/>
        <v>NO</v>
      </c>
      <c r="G141" s="86"/>
      <c r="H141" s="86" t="str">
        <f t="shared" si="30"/>
        <v>piers morón</v>
      </c>
      <c r="I141" s="86">
        <f>+Pedido!A$58</f>
        <v>2</v>
      </c>
    </row>
    <row r="142" spans="1:11" ht="12.75" customHeight="1" x14ac:dyDescent="0.2">
      <c r="A142" s="86"/>
      <c r="B142" s="86" t="s">
        <v>200</v>
      </c>
      <c r="C142" s="232">
        <v>0</v>
      </c>
      <c r="D142" s="231"/>
      <c r="E142" s="232">
        <f>+Pedido!Q58</f>
        <v>0</v>
      </c>
      <c r="F142" s="230" t="str">
        <f t="shared" si="1"/>
        <v>NO</v>
      </c>
      <c r="G142" s="86"/>
      <c r="H142" s="86" t="str">
        <f t="shared" si="30"/>
        <v>piers morón</v>
      </c>
      <c r="I142" s="86">
        <f>+Pedido!A$58</f>
        <v>2</v>
      </c>
    </row>
    <row r="143" spans="1:11" ht="12.75" customHeight="1" x14ac:dyDescent="0.2">
      <c r="A143" s="86"/>
      <c r="B143" s="86" t="s">
        <v>219</v>
      </c>
      <c r="C143" s="231">
        <f>IF(ISTEXT(Pedido!R58),0,Pedido!R58)</f>
        <v>0</v>
      </c>
      <c r="D143" s="231">
        <f t="shared" ref="D143:D144" si="33">IF(MOD(C143,12)=0,C143/12,"INCOMPLETO")</f>
        <v>0</v>
      </c>
      <c r="E143" s="231">
        <f>IF(ISTEXT(Pedido!R58),Pedido!R58,0)</f>
        <v>0</v>
      </c>
      <c r="F143" s="230" t="str">
        <f t="shared" si="1"/>
        <v>NO</v>
      </c>
      <c r="G143" s="86"/>
      <c r="H143" s="230" t="str">
        <f>Pedido!$B$58</f>
        <v>piers morón</v>
      </c>
      <c r="I143" s="230">
        <f>Pedido!$A$58</f>
        <v>2</v>
      </c>
    </row>
    <row r="144" spans="1:11" ht="12.75" customHeight="1" x14ac:dyDescent="0.2">
      <c r="A144" s="86"/>
      <c r="B144" s="86" t="s">
        <v>220</v>
      </c>
      <c r="C144" s="231">
        <f>IF(ISTEXT(Pedido!S58),0,Pedido!S58)</f>
        <v>0</v>
      </c>
      <c r="D144" s="231">
        <f t="shared" si="33"/>
        <v>0</v>
      </c>
      <c r="E144" s="231">
        <f>IF(ISTEXT(Pedido!S58),Pedido!S58,0)</f>
        <v>0</v>
      </c>
      <c r="F144" s="230" t="str">
        <f t="shared" si="1"/>
        <v>NO</v>
      </c>
      <c r="G144" s="86"/>
      <c r="H144" s="230" t="str">
        <f>Pedido!$B$58</f>
        <v>piers morón</v>
      </c>
      <c r="I144" s="230">
        <f>Pedido!$A$57</f>
        <v>2</v>
      </c>
    </row>
    <row r="145" spans="1:9" ht="12.75" customHeight="1" x14ac:dyDescent="0.2">
      <c r="A145" s="86"/>
      <c r="B145" s="86" t="s">
        <v>221</v>
      </c>
      <c r="C145" s="231">
        <f>IF(ISTEXT(Pedido!T58),0,Pedido!T58)</f>
        <v>0</v>
      </c>
      <c r="D145" s="231">
        <f>IF(MOD(C145,6)=0,C145/6,"INCOMPLETO")</f>
        <v>0</v>
      </c>
      <c r="E145" s="86">
        <f>IF(ISTEXT(Pedido!T58),Pedido!T58,0)</f>
        <v>0</v>
      </c>
      <c r="F145" s="230" t="str">
        <f t="shared" si="1"/>
        <v>NO</v>
      </c>
      <c r="G145" s="86"/>
      <c r="H145" s="230" t="str">
        <f>Pedido!$B$58</f>
        <v>piers morón</v>
      </c>
      <c r="I145" s="230">
        <f>Pedido!$A$58</f>
        <v>2</v>
      </c>
    </row>
    <row r="146" spans="1:9" ht="12.75" customHeight="1" x14ac:dyDescent="0.2">
      <c r="A146" s="86"/>
      <c r="B146" s="86" t="s">
        <v>205</v>
      </c>
      <c r="C146" s="231">
        <f>IF(ISTEXT(Pedido!F59),0,Pedido!F59)</f>
        <v>0</v>
      </c>
      <c r="D146" s="231">
        <f t="shared" ref="D146:D156" si="34">IF(MOD(C146,12)=0,C146/12,"INCOMPLETO")</f>
        <v>0</v>
      </c>
      <c r="E146" s="230">
        <f>IF(ISTEXT(Pedido!F59),Pedido!F59,0)</f>
        <v>0</v>
      </c>
      <c r="F146" s="230" t="str">
        <f t="shared" si="1"/>
        <v>NO</v>
      </c>
      <c r="G146" s="86"/>
      <c r="H146" s="86">
        <f>Pedido!B59</f>
        <v>0</v>
      </c>
      <c r="I146" s="86">
        <f>Pedido!A59</f>
        <v>0</v>
      </c>
    </row>
    <row r="147" spans="1:9" ht="12.75" customHeight="1" x14ac:dyDescent="0.2">
      <c r="A147" s="86"/>
      <c r="B147" s="86" t="s">
        <v>206</v>
      </c>
      <c r="C147" s="232">
        <f>IF(ISTEXT(Pedido!H59),0,Pedido!H59)</f>
        <v>0</v>
      </c>
      <c r="D147" s="231">
        <f t="shared" si="34"/>
        <v>0</v>
      </c>
      <c r="E147" s="230">
        <f>IF(ISTEXT(Pedido!H59),Pedido!H59,0)</f>
        <v>0</v>
      </c>
      <c r="F147" s="230" t="str">
        <f t="shared" si="1"/>
        <v>NO</v>
      </c>
      <c r="G147" s="86"/>
      <c r="H147" s="86">
        <f t="shared" ref="H147:H162" si="35">$H$146</f>
        <v>0</v>
      </c>
      <c r="I147" s="86">
        <f t="shared" ref="I147:I162" si="36">+$I$146</f>
        <v>0</v>
      </c>
    </row>
    <row r="148" spans="1:9" ht="12.75" customHeight="1" x14ac:dyDescent="0.2">
      <c r="A148" s="86"/>
      <c r="B148" s="86" t="s">
        <v>207</v>
      </c>
      <c r="C148" s="232">
        <f>IF(ISTEXT(Pedido!I59),0,Pedido!I59)</f>
        <v>0</v>
      </c>
      <c r="D148" s="231">
        <f t="shared" si="34"/>
        <v>0</v>
      </c>
      <c r="E148" s="86">
        <f>IF(ISTEXT(Pedido!I59),Pedido!I59,0)</f>
        <v>0</v>
      </c>
      <c r="F148" s="230" t="str">
        <f t="shared" si="1"/>
        <v>NO</v>
      </c>
      <c r="G148" s="86"/>
      <c r="H148" s="86">
        <f t="shared" si="35"/>
        <v>0</v>
      </c>
      <c r="I148" s="86">
        <f t="shared" si="36"/>
        <v>0</v>
      </c>
    </row>
    <row r="149" spans="1:9" ht="12.75" customHeight="1" x14ac:dyDescent="0.2">
      <c r="A149" s="86"/>
      <c r="B149" s="86" t="s">
        <v>208</v>
      </c>
      <c r="C149" s="232">
        <f>IF(ISTEXT(Pedido!G59),0,Pedido!G59)</f>
        <v>0</v>
      </c>
      <c r="D149" s="231">
        <f t="shared" si="34"/>
        <v>0</v>
      </c>
      <c r="E149" s="86">
        <f>IF(ISTEXT(Pedido!G59),Pedido!G59,0)</f>
        <v>0</v>
      </c>
      <c r="F149" s="230" t="str">
        <f t="shared" si="1"/>
        <v>NO</v>
      </c>
      <c r="G149" s="86"/>
      <c r="H149" s="86">
        <f t="shared" si="35"/>
        <v>0</v>
      </c>
      <c r="I149" s="86">
        <f t="shared" si="36"/>
        <v>0</v>
      </c>
    </row>
    <row r="150" spans="1:9" ht="12.75" customHeight="1" x14ac:dyDescent="0.2">
      <c r="A150" s="86"/>
      <c r="B150" s="86" t="s">
        <v>209</v>
      </c>
      <c r="C150" s="232">
        <f>IF(ISTEXT(Pedido!P59),0,Pedido!P59)</f>
        <v>0</v>
      </c>
      <c r="D150" s="231">
        <f t="shared" si="34"/>
        <v>0</v>
      </c>
      <c r="E150" s="86">
        <f>IF(ISTEXT(Pedido!P59),Pedido!P59,0)</f>
        <v>0</v>
      </c>
      <c r="F150" s="230" t="str">
        <f t="shared" si="1"/>
        <v>NO</v>
      </c>
      <c r="G150" s="86"/>
      <c r="H150" s="86">
        <f t="shared" si="35"/>
        <v>0</v>
      </c>
      <c r="I150" s="86">
        <f t="shared" si="36"/>
        <v>0</v>
      </c>
    </row>
    <row r="151" spans="1:9" ht="12.75" customHeight="1" x14ac:dyDescent="0.2">
      <c r="A151" s="86"/>
      <c r="B151" s="86" t="s">
        <v>210</v>
      </c>
      <c r="C151" s="232">
        <f>IF(ISTEXT(Pedido!O59),0,Pedido!O59)</f>
        <v>0</v>
      </c>
      <c r="D151" s="231">
        <f t="shared" si="34"/>
        <v>0</v>
      </c>
      <c r="E151" s="86">
        <f>IF(ISTEXT(Pedido!O59),Pedido!O59,0)</f>
        <v>0</v>
      </c>
      <c r="F151" s="230" t="str">
        <f t="shared" si="1"/>
        <v>NO</v>
      </c>
      <c r="G151" s="86"/>
      <c r="H151" s="86">
        <f t="shared" si="35"/>
        <v>0</v>
      </c>
      <c r="I151" s="86">
        <f t="shared" si="36"/>
        <v>0</v>
      </c>
    </row>
    <row r="152" spans="1:9" ht="12.75" customHeight="1" x14ac:dyDescent="0.2">
      <c r="A152" s="86"/>
      <c r="B152" s="86" t="s">
        <v>211</v>
      </c>
      <c r="C152" s="232">
        <f>IF(ISTEXT(Pedido!N59),0,Pedido!N59)</f>
        <v>0</v>
      </c>
      <c r="D152" s="231">
        <f t="shared" si="34"/>
        <v>0</v>
      </c>
      <c r="E152" s="86">
        <f>IF(ISTEXT(Pedido!N59),Pedido!N59,0)</f>
        <v>0</v>
      </c>
      <c r="F152" s="230" t="str">
        <f t="shared" si="1"/>
        <v>NO</v>
      </c>
      <c r="G152" s="86"/>
      <c r="H152" s="86">
        <f t="shared" si="35"/>
        <v>0</v>
      </c>
      <c r="I152" s="86">
        <f t="shared" si="36"/>
        <v>0</v>
      </c>
    </row>
    <row r="153" spans="1:9" ht="12.75" customHeight="1" x14ac:dyDescent="0.2">
      <c r="A153" s="86"/>
      <c r="B153" s="86" t="s">
        <v>212</v>
      </c>
      <c r="C153" s="232">
        <f>IF(ISTEXT(Pedido!J59),0,Pedido!J59)</f>
        <v>0</v>
      </c>
      <c r="D153" s="231">
        <f t="shared" si="34"/>
        <v>0</v>
      </c>
      <c r="E153" s="86">
        <f>IF(ISTEXT(Pedido!J59),Pedido!J59,0)</f>
        <v>0</v>
      </c>
      <c r="F153" s="230" t="str">
        <f t="shared" si="1"/>
        <v>NO</v>
      </c>
      <c r="G153" s="86"/>
      <c r="H153" s="86">
        <f t="shared" si="35"/>
        <v>0</v>
      </c>
      <c r="I153" s="86">
        <f t="shared" si="36"/>
        <v>0</v>
      </c>
    </row>
    <row r="154" spans="1:9" ht="12.75" customHeight="1" x14ac:dyDescent="0.2">
      <c r="A154" s="86"/>
      <c r="B154" s="86" t="s">
        <v>213</v>
      </c>
      <c r="C154" s="232">
        <f>IF(ISTEXT(Pedido!L59),0,Pedido!L59)</f>
        <v>0</v>
      </c>
      <c r="D154" s="231">
        <f t="shared" si="34"/>
        <v>0</v>
      </c>
      <c r="E154" s="86">
        <f>IF(ISTEXT(Pedido!L59),Pedido!L59,0)</f>
        <v>0</v>
      </c>
      <c r="F154" s="230" t="str">
        <f t="shared" si="1"/>
        <v>NO</v>
      </c>
      <c r="G154" s="86"/>
      <c r="H154" s="86">
        <f t="shared" si="35"/>
        <v>0</v>
      </c>
      <c r="I154" s="86">
        <f t="shared" si="36"/>
        <v>0</v>
      </c>
    </row>
    <row r="155" spans="1:9" ht="12.75" customHeight="1" x14ac:dyDescent="0.2">
      <c r="A155" s="86"/>
      <c r="B155" s="86" t="s">
        <v>214</v>
      </c>
      <c r="C155" s="232">
        <f>IF(ISTEXT(Pedido!M59),0,Pedido!M59)</f>
        <v>0</v>
      </c>
      <c r="D155" s="231">
        <f t="shared" si="34"/>
        <v>0</v>
      </c>
      <c r="E155" s="86">
        <f>IF(ISTEXT(Pedido!M59),Pedido!M59,0)</f>
        <v>0</v>
      </c>
      <c r="F155" s="230" t="str">
        <f t="shared" si="1"/>
        <v>NO</v>
      </c>
      <c r="G155" s="86"/>
      <c r="H155" s="86">
        <f t="shared" si="35"/>
        <v>0</v>
      </c>
      <c r="I155" s="86">
        <f t="shared" si="36"/>
        <v>0</v>
      </c>
    </row>
    <row r="156" spans="1:9" ht="12.75" customHeight="1" x14ac:dyDescent="0.2">
      <c r="A156" s="86"/>
      <c r="B156" s="86" t="s">
        <v>215</v>
      </c>
      <c r="C156" s="232">
        <f>IF(ISTEXT(Pedido!K59),0,Pedido!K59)</f>
        <v>0</v>
      </c>
      <c r="D156" s="231">
        <f t="shared" si="34"/>
        <v>0</v>
      </c>
      <c r="E156" s="86">
        <f>IF(ISTEXT(Pedido!K59),Pedido!K59,0)</f>
        <v>0</v>
      </c>
      <c r="F156" s="230" t="str">
        <f t="shared" si="1"/>
        <v>NO</v>
      </c>
      <c r="G156" s="86"/>
      <c r="H156" s="86">
        <f t="shared" si="35"/>
        <v>0</v>
      </c>
      <c r="I156" s="86">
        <f t="shared" si="36"/>
        <v>0</v>
      </c>
    </row>
    <row r="157" spans="1:9" ht="12.75" customHeight="1" x14ac:dyDescent="0.2">
      <c r="A157" s="86"/>
      <c r="B157" s="86" t="s">
        <v>216</v>
      </c>
      <c r="C157" s="232">
        <f>Pedido!Y59</f>
        <v>0</v>
      </c>
      <c r="D157" s="231"/>
      <c r="E157" s="86"/>
      <c r="F157" s="230" t="str">
        <f t="shared" si="1"/>
        <v>NO</v>
      </c>
      <c r="G157" s="86"/>
      <c r="H157" s="86">
        <f t="shared" si="35"/>
        <v>0</v>
      </c>
      <c r="I157" s="86">
        <f t="shared" si="36"/>
        <v>0</v>
      </c>
    </row>
    <row r="158" spans="1:9" ht="12.75" customHeight="1" x14ac:dyDescent="0.2">
      <c r="A158" s="86"/>
      <c r="B158" s="86" t="s">
        <v>217</v>
      </c>
      <c r="C158" s="232">
        <f>Pedido!Z59</f>
        <v>0</v>
      </c>
      <c r="D158" s="231"/>
      <c r="E158" s="86"/>
      <c r="F158" s="230" t="str">
        <f t="shared" si="1"/>
        <v>NO</v>
      </c>
      <c r="G158" s="86"/>
      <c r="H158" s="86">
        <f t="shared" si="35"/>
        <v>0</v>
      </c>
      <c r="I158" s="86">
        <f t="shared" si="36"/>
        <v>0</v>
      </c>
    </row>
    <row r="159" spans="1:9" ht="12.75" customHeight="1" x14ac:dyDescent="0.2">
      <c r="A159" s="86"/>
      <c r="B159" s="86" t="s">
        <v>200</v>
      </c>
      <c r="C159" s="232">
        <v>0</v>
      </c>
      <c r="D159" s="231"/>
      <c r="E159" s="232">
        <f>+Pedido!Q59</f>
        <v>0</v>
      </c>
      <c r="F159" s="230" t="str">
        <f t="shared" si="1"/>
        <v>NO</v>
      </c>
      <c r="G159" s="86"/>
      <c r="H159" s="86">
        <f t="shared" si="35"/>
        <v>0</v>
      </c>
      <c r="I159" s="86">
        <f t="shared" si="36"/>
        <v>0</v>
      </c>
    </row>
    <row r="160" spans="1:9" ht="12.75" customHeight="1" x14ac:dyDescent="0.2">
      <c r="A160" s="86"/>
      <c r="B160" s="86" t="s">
        <v>219</v>
      </c>
      <c r="C160" s="231">
        <f>IF(ISTEXT(Pedido!R59),0,Pedido!R59)</f>
        <v>0</v>
      </c>
      <c r="D160" s="231">
        <f t="shared" ref="D160:D161" si="37">IF(MOD(C160,12)=0,C160/12,"INCOMPLETO")</f>
        <v>0</v>
      </c>
      <c r="E160" s="231">
        <f>IF(ISTEXT(Pedido!R59),Pedido!R59,0)</f>
        <v>0</v>
      </c>
      <c r="F160" s="230" t="str">
        <f t="shared" si="1"/>
        <v>NO</v>
      </c>
      <c r="G160" s="86"/>
      <c r="H160" s="86">
        <f t="shared" si="35"/>
        <v>0</v>
      </c>
      <c r="I160" s="86">
        <f t="shared" si="36"/>
        <v>0</v>
      </c>
    </row>
    <row r="161" spans="1:11" ht="12.75" customHeight="1" x14ac:dyDescent="0.2">
      <c r="A161" s="86"/>
      <c r="B161" s="86" t="s">
        <v>220</v>
      </c>
      <c r="C161" s="231">
        <f>IF(ISTEXT(Pedido!S59),0,Pedido!S59)</f>
        <v>0</v>
      </c>
      <c r="D161" s="231">
        <f t="shared" si="37"/>
        <v>0</v>
      </c>
      <c r="E161" s="231">
        <f>IF(ISTEXT(Pedido!S59),Pedido!S59,0)</f>
        <v>0</v>
      </c>
      <c r="F161" s="230" t="str">
        <f t="shared" si="1"/>
        <v>NO</v>
      </c>
      <c r="G161" s="86"/>
      <c r="H161" s="86">
        <f t="shared" si="35"/>
        <v>0</v>
      </c>
      <c r="I161" s="86">
        <f t="shared" si="36"/>
        <v>0</v>
      </c>
      <c r="J161" s="215"/>
      <c r="K161" s="215"/>
    </row>
    <row r="162" spans="1:11" ht="12.75" customHeight="1" x14ac:dyDescent="0.2">
      <c r="A162" s="86"/>
      <c r="B162" s="86" t="s">
        <v>221</v>
      </c>
      <c r="C162" s="231">
        <f>IF(ISTEXT(Pedido!T59),0,Pedido!T59)</f>
        <v>0</v>
      </c>
      <c r="D162" s="231">
        <f>IF(MOD(C162,6)=0,C162/6,"INCOMPLETO")</f>
        <v>0</v>
      </c>
      <c r="E162" s="86">
        <f>IF(ISTEXT(Pedido!T59),Pedido!T59,0)</f>
        <v>0</v>
      </c>
      <c r="F162" s="230" t="str">
        <f t="shared" si="1"/>
        <v>NO</v>
      </c>
      <c r="G162" s="86"/>
      <c r="H162" s="86">
        <f t="shared" si="35"/>
        <v>0</v>
      </c>
      <c r="I162" s="86">
        <f t="shared" si="36"/>
        <v>0</v>
      </c>
      <c r="J162" s="215"/>
      <c r="K162" s="215"/>
    </row>
    <row r="163" spans="1:11" ht="12.75" customHeight="1" x14ac:dyDescent="0.2">
      <c r="A163" s="86"/>
      <c r="B163" s="86" t="s">
        <v>222</v>
      </c>
      <c r="C163" s="231">
        <f>+Pedido!C59</f>
        <v>0</v>
      </c>
      <c r="D163" s="231">
        <f t="shared" ref="D163:D165" si="38">IF(MOD(C163,12)=0,C163/12,"INCOMPLETO")</f>
        <v>0</v>
      </c>
      <c r="E163" s="231"/>
      <c r="F163" s="230" t="str">
        <f t="shared" si="1"/>
        <v>NO</v>
      </c>
      <c r="G163" s="86"/>
      <c r="H163" s="230">
        <f t="shared" ref="H163:I163" si="39">+H159</f>
        <v>0</v>
      </c>
      <c r="I163" s="230">
        <f t="shared" si="39"/>
        <v>0</v>
      </c>
      <c r="J163" s="215"/>
      <c r="K163" s="215"/>
    </row>
    <row r="164" spans="1:11" ht="12.75" customHeight="1" x14ac:dyDescent="0.2">
      <c r="A164" s="86"/>
      <c r="B164" s="86" t="s">
        <v>223</v>
      </c>
      <c r="C164" s="231">
        <f>+Pedido!D59</f>
        <v>0</v>
      </c>
      <c r="D164" s="231">
        <f t="shared" si="38"/>
        <v>0</v>
      </c>
      <c r="E164" s="231"/>
      <c r="F164" s="230" t="str">
        <f t="shared" si="1"/>
        <v>NO</v>
      </c>
      <c r="G164" s="86"/>
      <c r="H164" s="230">
        <f t="shared" ref="H164:H165" si="40">+H163</f>
        <v>0</v>
      </c>
      <c r="I164" s="230">
        <f>+I157</f>
        <v>0</v>
      </c>
      <c r="J164" s="215"/>
      <c r="K164" s="215"/>
    </row>
    <row r="165" spans="1:11" ht="12.75" customHeight="1" x14ac:dyDescent="0.2">
      <c r="A165" s="86"/>
      <c r="B165" s="86" t="s">
        <v>224</v>
      </c>
      <c r="C165" s="231">
        <f>+Pedido!E59</f>
        <v>0</v>
      </c>
      <c r="D165" s="231">
        <f t="shared" si="38"/>
        <v>0</v>
      </c>
      <c r="E165" s="231"/>
      <c r="F165" s="230" t="str">
        <f t="shared" si="1"/>
        <v>NO</v>
      </c>
      <c r="G165" s="86"/>
      <c r="H165" s="230">
        <f t="shared" si="40"/>
        <v>0</v>
      </c>
      <c r="I165" s="230">
        <f>+I154</f>
        <v>0</v>
      </c>
      <c r="J165" s="215"/>
      <c r="K165" s="215"/>
    </row>
    <row r="166" spans="1:11" ht="12.75" customHeight="1" x14ac:dyDescent="0.2">
      <c r="A166" s="86"/>
      <c r="B166" s="86" t="s">
        <v>218</v>
      </c>
      <c r="C166" s="232">
        <f>Pedido!AA59</f>
        <v>0</v>
      </c>
      <c r="D166" s="231"/>
      <c r="E166" s="86"/>
      <c r="F166" s="230" t="str">
        <f t="shared" si="1"/>
        <v>NO</v>
      </c>
      <c r="G166" s="86"/>
      <c r="H166" s="86">
        <f>$H$146</f>
        <v>0</v>
      </c>
      <c r="I166" s="86">
        <f>+$I$146</f>
        <v>0</v>
      </c>
    </row>
    <row r="167" spans="1:11" ht="12.75" customHeight="1" x14ac:dyDescent="0.2">
      <c r="A167" s="86"/>
      <c r="B167" s="230" t="s">
        <v>205</v>
      </c>
      <c r="C167" s="231">
        <f>IF(ISTEXT(Pedido!F60),0,Pedido!F60)</f>
        <v>0</v>
      </c>
      <c r="D167" s="231">
        <f t="shared" ref="D167:D177" si="41">IF(MOD(C167,12)=0,C167/12,"INCOMPLETO")</f>
        <v>0</v>
      </c>
      <c r="E167" s="230">
        <f>IF(ISTEXT(Pedido!F59),Pedido!F59,0)</f>
        <v>0</v>
      </c>
      <c r="F167" s="230" t="str">
        <f t="shared" si="1"/>
        <v>NO</v>
      </c>
      <c r="G167" s="86"/>
      <c r="H167" s="86">
        <f>+Pedido!B$60</f>
        <v>0</v>
      </c>
      <c r="I167" s="86" t="str">
        <f>+Pedido!A$60</f>
        <v>,,,,,,,,,,,,,,,,,,,,,,,,,,,,,,,,,,,,,,,,,,,,,,,,,,,,,,,,,,,,,,,,,,,,,,,,,,,,,,,,,,,,,,,,,,,,,,,</v>
      </c>
      <c r="J167" s="215"/>
      <c r="K167" s="215"/>
    </row>
    <row r="168" spans="1:11" ht="12.75" customHeight="1" x14ac:dyDescent="0.2">
      <c r="A168" s="86"/>
      <c r="B168" s="86" t="s">
        <v>206</v>
      </c>
      <c r="C168" s="232">
        <f>IF(ISTEXT(Pedido!H60),0,Pedido!H60)</f>
        <v>0</v>
      </c>
      <c r="D168" s="231">
        <f t="shared" si="41"/>
        <v>0</v>
      </c>
      <c r="E168" s="230">
        <f>IF(ISTEXT(Pedido!H59),Pedido!H59,0)</f>
        <v>0</v>
      </c>
      <c r="F168" s="230" t="str">
        <f t="shared" si="1"/>
        <v>NO</v>
      </c>
      <c r="G168" s="86"/>
      <c r="H168" s="86">
        <f>+Pedido!B$60</f>
        <v>0</v>
      </c>
      <c r="I168" s="86" t="str">
        <f>+Pedido!A$60</f>
        <v>,,,,,,,,,,,,,,,,,,,,,,,,,,,,,,,,,,,,,,,,,,,,,,,,,,,,,,,,,,,,,,,,,,,,,,,,,,,,,,,,,,,,,,,,,,,,,,,</v>
      </c>
      <c r="J168" s="215"/>
      <c r="K168" s="215"/>
    </row>
    <row r="169" spans="1:11" ht="12.75" customHeight="1" x14ac:dyDescent="0.2">
      <c r="A169" s="86"/>
      <c r="B169" s="86" t="s">
        <v>207</v>
      </c>
      <c r="C169" s="232">
        <f>IF(ISTEXT(Pedido!I60),0,Pedido!I60)</f>
        <v>0</v>
      </c>
      <c r="D169" s="231">
        <f t="shared" si="41"/>
        <v>0</v>
      </c>
      <c r="E169" s="86">
        <f>IF(ISTEXT(Pedido!I59),Pedido!I59,0)</f>
        <v>0</v>
      </c>
      <c r="F169" s="230" t="str">
        <f t="shared" si="1"/>
        <v>NO</v>
      </c>
      <c r="G169" s="86"/>
      <c r="H169" s="86">
        <f>+Pedido!B$60</f>
        <v>0</v>
      </c>
      <c r="I169" s="86" t="str">
        <f>+Pedido!A$60</f>
        <v>,,,,,,,,,,,,,,,,,,,,,,,,,,,,,,,,,,,,,,,,,,,,,,,,,,,,,,,,,,,,,,,,,,,,,,,,,,,,,,,,,,,,,,,,,,,,,,,</v>
      </c>
    </row>
    <row r="170" spans="1:11" ht="12.75" customHeight="1" x14ac:dyDescent="0.2">
      <c r="A170" s="86"/>
      <c r="B170" s="86" t="s">
        <v>208</v>
      </c>
      <c r="C170" s="232">
        <f>IF(ISTEXT(Pedido!G60),0,Pedido!G60)</f>
        <v>0</v>
      </c>
      <c r="D170" s="231">
        <f t="shared" si="41"/>
        <v>0</v>
      </c>
      <c r="E170" s="86">
        <f>IF(ISTEXT(Pedido!G59),Pedido!G59,0)</f>
        <v>0</v>
      </c>
      <c r="F170" s="230" t="str">
        <f t="shared" si="1"/>
        <v>NO</v>
      </c>
      <c r="G170" s="86"/>
      <c r="H170" s="86">
        <f>+Pedido!B$60</f>
        <v>0</v>
      </c>
      <c r="I170" s="86" t="str">
        <f>+Pedido!A$60</f>
        <v>,,,,,,,,,,,,,,,,,,,,,,,,,,,,,,,,,,,,,,,,,,,,,,,,,,,,,,,,,,,,,,,,,,,,,,,,,,,,,,,,,,,,,,,,,,,,,,,</v>
      </c>
    </row>
    <row r="171" spans="1:11" ht="12.75" customHeight="1" x14ac:dyDescent="0.2">
      <c r="A171" s="86"/>
      <c r="B171" s="86" t="s">
        <v>209</v>
      </c>
      <c r="C171" s="232">
        <f>IF(ISTEXT(Pedido!P60),0,Pedido!P60)</f>
        <v>0</v>
      </c>
      <c r="D171" s="231">
        <f t="shared" si="41"/>
        <v>0</v>
      </c>
      <c r="E171" s="86">
        <f>IF(ISTEXT(Pedido!P59),Pedido!P59,0)</f>
        <v>0</v>
      </c>
      <c r="F171" s="230" t="str">
        <f t="shared" si="1"/>
        <v>NO</v>
      </c>
      <c r="G171" s="86"/>
      <c r="H171" s="86">
        <f>+Pedido!B$60</f>
        <v>0</v>
      </c>
      <c r="I171" s="86" t="str">
        <f>+Pedido!A$60</f>
        <v>,,,,,,,,,,,,,,,,,,,,,,,,,,,,,,,,,,,,,,,,,,,,,,,,,,,,,,,,,,,,,,,,,,,,,,,,,,,,,,,,,,,,,,,,,,,,,,,</v>
      </c>
    </row>
    <row r="172" spans="1:11" ht="12.75" customHeight="1" x14ac:dyDescent="0.2">
      <c r="A172" s="86"/>
      <c r="B172" s="86" t="s">
        <v>210</v>
      </c>
      <c r="C172" s="232">
        <f>IF(ISTEXT(Pedido!O60),0,Pedido!O60)</f>
        <v>0</v>
      </c>
      <c r="D172" s="231">
        <f t="shared" si="41"/>
        <v>0</v>
      </c>
      <c r="E172" s="86">
        <f>IF(ISTEXT(Pedido!O59),Pedido!O59,0)</f>
        <v>0</v>
      </c>
      <c r="F172" s="230" t="str">
        <f t="shared" si="1"/>
        <v>NO</v>
      </c>
      <c r="G172" s="86"/>
      <c r="H172" s="86">
        <f>+Pedido!B$60</f>
        <v>0</v>
      </c>
      <c r="I172" s="86" t="str">
        <f>+Pedido!A$60</f>
        <v>,,,,,,,,,,,,,,,,,,,,,,,,,,,,,,,,,,,,,,,,,,,,,,,,,,,,,,,,,,,,,,,,,,,,,,,,,,,,,,,,,,,,,,,,,,,,,,,</v>
      </c>
    </row>
    <row r="173" spans="1:11" ht="12.75" customHeight="1" x14ac:dyDescent="0.2">
      <c r="A173" s="86"/>
      <c r="B173" s="86" t="s">
        <v>211</v>
      </c>
      <c r="C173" s="232">
        <f>IF(ISTEXT(Pedido!N60),0,Pedido!N60)</f>
        <v>0</v>
      </c>
      <c r="D173" s="231">
        <f t="shared" si="41"/>
        <v>0</v>
      </c>
      <c r="E173" s="86">
        <f>IF(ISTEXT(Pedido!N59),Pedido!N59,0)</f>
        <v>0</v>
      </c>
      <c r="F173" s="230" t="str">
        <f t="shared" si="1"/>
        <v>NO</v>
      </c>
      <c r="G173" s="86"/>
      <c r="H173" s="86">
        <f>+Pedido!B$60</f>
        <v>0</v>
      </c>
      <c r="I173" s="86" t="str">
        <f>+Pedido!A$60</f>
        <v>,,,,,,,,,,,,,,,,,,,,,,,,,,,,,,,,,,,,,,,,,,,,,,,,,,,,,,,,,,,,,,,,,,,,,,,,,,,,,,,,,,,,,,,,,,,,,,,</v>
      </c>
    </row>
    <row r="174" spans="1:11" ht="12.75" customHeight="1" x14ac:dyDescent="0.2">
      <c r="A174" s="86"/>
      <c r="B174" s="86" t="s">
        <v>212</v>
      </c>
      <c r="C174" s="232">
        <f>IF(ISTEXT(Pedido!J60),0,Pedido!J60)</f>
        <v>0</v>
      </c>
      <c r="D174" s="231">
        <f t="shared" si="41"/>
        <v>0</v>
      </c>
      <c r="E174" s="86">
        <f>IF(ISTEXT(Pedido!J59),Pedido!J59,0)</f>
        <v>0</v>
      </c>
      <c r="F174" s="230" t="str">
        <f t="shared" si="1"/>
        <v>NO</v>
      </c>
      <c r="G174" s="86"/>
      <c r="H174" s="86">
        <f>+Pedido!B$60</f>
        <v>0</v>
      </c>
      <c r="I174" s="86" t="str">
        <f>+Pedido!A$60</f>
        <v>,,,,,,,,,,,,,,,,,,,,,,,,,,,,,,,,,,,,,,,,,,,,,,,,,,,,,,,,,,,,,,,,,,,,,,,,,,,,,,,,,,,,,,,,,,,,,,,</v>
      </c>
    </row>
    <row r="175" spans="1:11" ht="12.75" customHeight="1" x14ac:dyDescent="0.2">
      <c r="A175" s="86"/>
      <c r="B175" s="86" t="s">
        <v>213</v>
      </c>
      <c r="C175" s="232">
        <f>IF(ISTEXT(Pedido!L60),0,Pedido!L60)</f>
        <v>0</v>
      </c>
      <c r="D175" s="231">
        <f t="shared" si="41"/>
        <v>0</v>
      </c>
      <c r="E175" s="86">
        <f>IF(ISTEXT(Pedido!L59),Pedido!L59,0)</f>
        <v>0</v>
      </c>
      <c r="F175" s="230" t="str">
        <f t="shared" si="1"/>
        <v>NO</v>
      </c>
      <c r="G175" s="86"/>
      <c r="H175" s="86">
        <f>+Pedido!B$60</f>
        <v>0</v>
      </c>
      <c r="I175" s="86" t="str">
        <f>+Pedido!A$60</f>
        <v>,,,,,,,,,,,,,,,,,,,,,,,,,,,,,,,,,,,,,,,,,,,,,,,,,,,,,,,,,,,,,,,,,,,,,,,,,,,,,,,,,,,,,,,,,,,,,,,</v>
      </c>
    </row>
    <row r="176" spans="1:11" ht="12.75" customHeight="1" x14ac:dyDescent="0.2">
      <c r="A176" s="86"/>
      <c r="B176" s="86" t="s">
        <v>214</v>
      </c>
      <c r="C176" s="232">
        <f>IF(ISTEXT(Pedido!M60),0,Pedido!M60)</f>
        <v>0</v>
      </c>
      <c r="D176" s="231">
        <f t="shared" si="41"/>
        <v>0</v>
      </c>
      <c r="E176" s="86">
        <f>IF(ISTEXT(Pedido!M59),Pedido!M59,0)</f>
        <v>0</v>
      </c>
      <c r="F176" s="230" t="str">
        <f t="shared" si="1"/>
        <v>NO</v>
      </c>
      <c r="G176" s="86"/>
      <c r="H176" s="86">
        <f>+Pedido!B$60</f>
        <v>0</v>
      </c>
      <c r="I176" s="86" t="str">
        <f>+Pedido!A$60</f>
        <v>,,,,,,,,,,,,,,,,,,,,,,,,,,,,,,,,,,,,,,,,,,,,,,,,,,,,,,,,,,,,,,,,,,,,,,,,,,,,,,,,,,,,,,,,,,,,,,,</v>
      </c>
    </row>
    <row r="177" spans="1:9" ht="12.75" customHeight="1" x14ac:dyDescent="0.2">
      <c r="A177" s="86"/>
      <c r="B177" s="86" t="s">
        <v>215</v>
      </c>
      <c r="C177" s="232">
        <f>IF(ISTEXT(Pedido!K60),0,Pedido!K60)</f>
        <v>0</v>
      </c>
      <c r="D177" s="231">
        <f t="shared" si="41"/>
        <v>0</v>
      </c>
      <c r="E177" s="86">
        <f>IF(ISTEXT(Pedido!K59),Pedido!K59,0)</f>
        <v>0</v>
      </c>
      <c r="F177" s="230" t="str">
        <f t="shared" si="1"/>
        <v>NO</v>
      </c>
      <c r="G177" s="86"/>
      <c r="H177" s="86">
        <f>+Pedido!B$60</f>
        <v>0</v>
      </c>
      <c r="I177" s="86" t="str">
        <f>+Pedido!A$60</f>
        <v>,,,,,,,,,,,,,,,,,,,,,,,,,,,,,,,,,,,,,,,,,,,,,,,,,,,,,,,,,,,,,,,,,,,,,,,,,,,,,,,,,,,,,,,,,,,,,,,</v>
      </c>
    </row>
    <row r="178" spans="1:9" ht="12.75" customHeight="1" x14ac:dyDescent="0.2">
      <c r="A178" s="86"/>
      <c r="B178" s="86" t="s">
        <v>216</v>
      </c>
      <c r="C178" s="232">
        <f>Pedido!Y60</f>
        <v>0</v>
      </c>
      <c r="D178" s="231"/>
      <c r="E178" s="86"/>
      <c r="F178" s="230" t="str">
        <f t="shared" si="1"/>
        <v>NO</v>
      </c>
      <c r="G178" s="86"/>
      <c r="H178" s="86">
        <f>+Pedido!B$60</f>
        <v>0</v>
      </c>
      <c r="I178" s="86" t="str">
        <f>+Pedido!A$60</f>
        <v>,,,,,,,,,,,,,,,,,,,,,,,,,,,,,,,,,,,,,,,,,,,,,,,,,,,,,,,,,,,,,,,,,,,,,,,,,,,,,,,,,,,,,,,,,,,,,,,</v>
      </c>
    </row>
    <row r="179" spans="1:9" ht="12.75" customHeight="1" x14ac:dyDescent="0.2">
      <c r="A179" s="86"/>
      <c r="B179" s="86" t="s">
        <v>217</v>
      </c>
      <c r="C179" s="232">
        <f>Pedido!Z60</f>
        <v>0</v>
      </c>
      <c r="D179" s="231"/>
      <c r="E179" s="86"/>
      <c r="F179" s="230" t="str">
        <f t="shared" si="1"/>
        <v>NO</v>
      </c>
      <c r="G179" s="86"/>
      <c r="H179" s="86">
        <f>+Pedido!B$60</f>
        <v>0</v>
      </c>
      <c r="I179" s="86" t="str">
        <f>+Pedido!A$60</f>
        <v>,,,,,,,,,,,,,,,,,,,,,,,,,,,,,,,,,,,,,,,,,,,,,,,,,,,,,,,,,,,,,,,,,,,,,,,,,,,,,,,,,,,,,,,,,,,,,,,</v>
      </c>
    </row>
    <row r="180" spans="1:9" ht="12.75" customHeight="1" x14ac:dyDescent="0.2">
      <c r="A180" s="86"/>
      <c r="B180" s="86" t="s">
        <v>218</v>
      </c>
      <c r="C180" s="232">
        <v>0</v>
      </c>
      <c r="D180" s="231"/>
      <c r="E180" s="86"/>
      <c r="F180" s="230" t="str">
        <f t="shared" si="1"/>
        <v>NO</v>
      </c>
      <c r="G180" s="86"/>
      <c r="H180" s="86">
        <f>+Pedido!B$60</f>
        <v>0</v>
      </c>
      <c r="I180" s="86" t="str">
        <f>+Pedido!A$60</f>
        <v>,,,,,,,,,,,,,,,,,,,,,,,,,,,,,,,,,,,,,,,,,,,,,,,,,,,,,,,,,,,,,,,,,,,,,,,,,,,,,,,,,,,,,,,,,,,,,,,</v>
      </c>
    </row>
    <row r="181" spans="1:9" ht="12.75" customHeight="1" x14ac:dyDescent="0.2">
      <c r="A181" s="86"/>
      <c r="B181" s="86" t="s">
        <v>200</v>
      </c>
      <c r="C181" s="231"/>
      <c r="D181" s="231"/>
      <c r="E181" s="231">
        <f>+Pedido!Q60</f>
        <v>0</v>
      </c>
      <c r="F181" s="230" t="str">
        <f t="shared" si="1"/>
        <v>NO</v>
      </c>
      <c r="G181" s="86"/>
      <c r="H181" s="86">
        <f>+Pedido!B$60</f>
        <v>0</v>
      </c>
      <c r="I181" s="86" t="str">
        <f>+Pedido!A$60</f>
        <v>,,,,,,,,,,,,,,,,,,,,,,,,,,,,,,,,,,,,,,,,,,,,,,,,,,,,,,,,,,,,,,,,,,,,,,,,,,,,,,,,,,,,,,,,,,,,,,,</v>
      </c>
    </row>
    <row r="182" spans="1:9" ht="12.75" customHeight="1" x14ac:dyDescent="0.2">
      <c r="A182" s="86"/>
      <c r="B182" s="86" t="s">
        <v>219</v>
      </c>
      <c r="C182" s="231">
        <f>IF(ISTEXT(Pedido!R60),0,Pedido!R60)</f>
        <v>0</v>
      </c>
      <c r="D182" s="231">
        <f t="shared" ref="D182:D183" si="42">IF(MOD(C182,12)=0,C182/12,"INCOMPLETO")</f>
        <v>0</v>
      </c>
      <c r="E182" s="231">
        <f>IF(ISTEXT(Pedido!R60),Pedido!R60,0)</f>
        <v>0</v>
      </c>
      <c r="F182" s="230" t="str">
        <f t="shared" si="1"/>
        <v>NO</v>
      </c>
      <c r="G182" s="86"/>
      <c r="H182" s="86">
        <f>+Pedido!B$60</f>
        <v>0</v>
      </c>
      <c r="I182" s="86" t="str">
        <f>+Pedido!A$60</f>
        <v>,,,,,,,,,,,,,,,,,,,,,,,,,,,,,,,,,,,,,,,,,,,,,,,,,,,,,,,,,,,,,,,,,,,,,,,,,,,,,,,,,,,,,,,,,,,,,,,</v>
      </c>
    </row>
    <row r="183" spans="1:9" ht="12.75" customHeight="1" x14ac:dyDescent="0.2">
      <c r="A183" s="86"/>
      <c r="B183" s="86" t="s">
        <v>220</v>
      </c>
      <c r="C183" s="231">
        <f>IF(ISTEXT(Pedido!S60),0,Pedido!S60)</f>
        <v>0</v>
      </c>
      <c r="D183" s="231">
        <f t="shared" si="42"/>
        <v>0</v>
      </c>
      <c r="E183" s="231">
        <f>IF(ISTEXT(Pedido!S60),Pedido!S60,0)</f>
        <v>0</v>
      </c>
      <c r="F183" s="230" t="str">
        <f t="shared" si="1"/>
        <v>NO</v>
      </c>
      <c r="G183" s="86"/>
      <c r="H183" s="86">
        <f>+Pedido!B$60</f>
        <v>0</v>
      </c>
      <c r="I183" s="86" t="str">
        <f>+Pedido!A$60</f>
        <v>,,,,,,,,,,,,,,,,,,,,,,,,,,,,,,,,,,,,,,,,,,,,,,,,,,,,,,,,,,,,,,,,,,,,,,,,,,,,,,,,,,,,,,,,,,,,,,,</v>
      </c>
    </row>
    <row r="184" spans="1:9" ht="12.75" customHeight="1" x14ac:dyDescent="0.2">
      <c r="A184" s="86"/>
      <c r="B184" s="86" t="s">
        <v>221</v>
      </c>
      <c r="C184" s="231">
        <f>IF(ISTEXT(Pedido!T60),0,Pedido!T60)</f>
        <v>0</v>
      </c>
      <c r="D184" s="231">
        <f>IF(MOD(C184,6)=0,C184/6,"INCOMPLETO")</f>
        <v>0</v>
      </c>
      <c r="E184" s="86">
        <f>IF(ISTEXT(Pedido!T60),Pedido!T60,0)</f>
        <v>0</v>
      </c>
      <c r="F184" s="230" t="str">
        <f t="shared" si="1"/>
        <v>NO</v>
      </c>
      <c r="G184" s="86"/>
      <c r="H184" s="86">
        <f>+Pedido!B$60</f>
        <v>0</v>
      </c>
      <c r="I184" s="86" t="str">
        <f>+Pedido!A$60</f>
        <v>,,,,,,,,,,,,,,,,,,,,,,,,,,,,,,,,,,,,,,,,,,,,,,,,,,,,,,,,,,,,,,,,,,,,,,,,,,,,,,,,,,,,,,,,,,,,,,,</v>
      </c>
    </row>
    <row r="185" spans="1:9" ht="12.75" customHeight="1" x14ac:dyDescent="0.2">
      <c r="A185" s="86"/>
      <c r="B185" s="86" t="s">
        <v>222</v>
      </c>
      <c r="C185" s="231">
        <f>+Pedido!C60</f>
        <v>0</v>
      </c>
      <c r="D185" s="231">
        <f t="shared" ref="D185:D198" si="43">IF(MOD(C185,12)=0,C185/12,"INCOMPLETO")</f>
        <v>0</v>
      </c>
      <c r="E185" s="231"/>
      <c r="F185" s="230" t="str">
        <f t="shared" si="1"/>
        <v>NO</v>
      </c>
      <c r="G185" s="86"/>
      <c r="H185" s="86">
        <f>+Pedido!B$60</f>
        <v>0</v>
      </c>
      <c r="I185" s="86" t="str">
        <f>+Pedido!A$60</f>
        <v>,,,,,,,,,,,,,,,,,,,,,,,,,,,,,,,,,,,,,,,,,,,,,,,,,,,,,,,,,,,,,,,,,,,,,,,,,,,,,,,,,,,,,,,,,,,,,,,</v>
      </c>
    </row>
    <row r="186" spans="1:9" ht="12.75" customHeight="1" x14ac:dyDescent="0.2">
      <c r="A186" s="86"/>
      <c r="B186" s="86" t="s">
        <v>223</v>
      </c>
      <c r="C186" s="231">
        <f>+Pedido!D60</f>
        <v>0</v>
      </c>
      <c r="D186" s="231">
        <f t="shared" si="43"/>
        <v>0</v>
      </c>
      <c r="E186" s="231"/>
      <c r="F186" s="230" t="str">
        <f t="shared" si="1"/>
        <v>NO</v>
      </c>
      <c r="G186" s="86"/>
      <c r="H186" s="86">
        <f>+Pedido!B$60</f>
        <v>0</v>
      </c>
      <c r="I186" s="86" t="str">
        <f>+Pedido!A$60</f>
        <v>,,,,,,,,,,,,,,,,,,,,,,,,,,,,,,,,,,,,,,,,,,,,,,,,,,,,,,,,,,,,,,,,,,,,,,,,,,,,,,,,,,,,,,,,,,,,,,,</v>
      </c>
    </row>
    <row r="187" spans="1:9" ht="12.75" customHeight="1" x14ac:dyDescent="0.2">
      <c r="A187" s="86"/>
      <c r="B187" s="86" t="s">
        <v>224</v>
      </c>
      <c r="C187" s="232">
        <f>+Pedido!E60</f>
        <v>0</v>
      </c>
      <c r="D187" s="231">
        <f t="shared" si="43"/>
        <v>0</v>
      </c>
      <c r="E187" s="231"/>
      <c r="F187" s="230" t="str">
        <f t="shared" si="1"/>
        <v>NO</v>
      </c>
      <c r="G187" s="86"/>
      <c r="H187" s="86">
        <f>+Pedido!B$60</f>
        <v>0</v>
      </c>
      <c r="I187" s="86" t="str">
        <f>+Pedido!A$60</f>
        <v>,,,,,,,,,,,,,,,,,,,,,,,,,,,,,,,,,,,,,,,,,,,,,,,,,,,,,,,,,,,,,,,,,,,,,,,,,,,,,,,,,,,,,,,,,,,,,,,</v>
      </c>
    </row>
    <row r="188" spans="1:9" ht="12.75" customHeight="1" x14ac:dyDescent="0.2">
      <c r="A188" s="86"/>
      <c r="B188" s="86" t="s">
        <v>205</v>
      </c>
      <c r="C188" s="231">
        <f>IF(ISTEXT(Pedido!F61),0,Pedido!F61)</f>
        <v>0</v>
      </c>
      <c r="D188" s="231">
        <f t="shared" si="43"/>
        <v>0</v>
      </c>
      <c r="E188" s="230">
        <f>IF(ISTEXT(Pedido!F61),Pedido!F61,0)</f>
        <v>0</v>
      </c>
      <c r="F188" s="230" t="str">
        <f t="shared" si="1"/>
        <v>NO</v>
      </c>
      <c r="G188" s="86"/>
      <c r="H188" s="86">
        <f>+Pedido!B61</f>
        <v>0</v>
      </c>
      <c r="I188" s="86">
        <f>+Pedido!A$61</f>
        <v>0</v>
      </c>
    </row>
    <row r="189" spans="1:9" ht="12.75" customHeight="1" x14ac:dyDescent="0.2">
      <c r="A189" s="86"/>
      <c r="B189" s="86" t="s">
        <v>206</v>
      </c>
      <c r="C189" s="232">
        <f>IF(ISTEXT(Pedido!H61),0,Pedido!H61)</f>
        <v>0</v>
      </c>
      <c r="D189" s="231">
        <f t="shared" si="43"/>
        <v>0</v>
      </c>
      <c r="E189" s="230">
        <f>IF(ISTEXT(Pedido!H61),Pedido!H61,0)</f>
        <v>0</v>
      </c>
      <c r="F189" s="230" t="str">
        <f t="shared" si="1"/>
        <v>NO</v>
      </c>
      <c r="G189" s="86"/>
      <c r="H189" s="86">
        <f t="shared" ref="H189:H205" si="44">$H$188</f>
        <v>0</v>
      </c>
      <c r="I189" s="86">
        <f>+Pedido!A$61</f>
        <v>0</v>
      </c>
    </row>
    <row r="190" spans="1:9" ht="12.75" customHeight="1" x14ac:dyDescent="0.2">
      <c r="A190" s="86"/>
      <c r="B190" s="86" t="s">
        <v>207</v>
      </c>
      <c r="C190" s="232">
        <f>IF(ISTEXT(Pedido!I61),0,Pedido!I61)</f>
        <v>0</v>
      </c>
      <c r="D190" s="231">
        <f t="shared" si="43"/>
        <v>0</v>
      </c>
      <c r="E190" s="86">
        <f>IF(ISTEXT(Pedido!I61),Pedido!I61,0)</f>
        <v>0</v>
      </c>
      <c r="F190" s="230" t="str">
        <f t="shared" si="1"/>
        <v>NO</v>
      </c>
      <c r="G190" s="86"/>
      <c r="H190" s="86">
        <f t="shared" si="44"/>
        <v>0</v>
      </c>
      <c r="I190" s="86">
        <f>+Pedido!A$61</f>
        <v>0</v>
      </c>
    </row>
    <row r="191" spans="1:9" ht="12.75" customHeight="1" x14ac:dyDescent="0.2">
      <c r="A191" s="86"/>
      <c r="B191" s="86" t="s">
        <v>208</v>
      </c>
      <c r="C191" s="232">
        <f>IF(ISTEXT(Pedido!G61),0,Pedido!G61)</f>
        <v>0</v>
      </c>
      <c r="D191" s="231">
        <f t="shared" si="43"/>
        <v>0</v>
      </c>
      <c r="E191" s="86">
        <f>IF(ISTEXT(Pedido!G61),Pedido!G61,0)</f>
        <v>0</v>
      </c>
      <c r="F191" s="230" t="str">
        <f t="shared" si="1"/>
        <v>NO</v>
      </c>
      <c r="G191" s="86"/>
      <c r="H191" s="86">
        <f t="shared" si="44"/>
        <v>0</v>
      </c>
      <c r="I191" s="86">
        <f>+Pedido!A$61</f>
        <v>0</v>
      </c>
    </row>
    <row r="192" spans="1:9" ht="12.75" customHeight="1" x14ac:dyDescent="0.2">
      <c r="A192" s="86"/>
      <c r="B192" s="86" t="s">
        <v>209</v>
      </c>
      <c r="C192" s="232">
        <f>IF(ISTEXT(Pedido!P61),0,Pedido!P61)</f>
        <v>0</v>
      </c>
      <c r="D192" s="231">
        <f t="shared" si="43"/>
        <v>0</v>
      </c>
      <c r="E192" s="86">
        <f>IF(ISTEXT(Pedido!P61),Pedido!P61,0)</f>
        <v>0</v>
      </c>
      <c r="F192" s="230" t="str">
        <f t="shared" si="1"/>
        <v>NO</v>
      </c>
      <c r="G192" s="86"/>
      <c r="H192" s="86">
        <f t="shared" si="44"/>
        <v>0</v>
      </c>
      <c r="I192" s="86">
        <f>+Pedido!A$61</f>
        <v>0</v>
      </c>
    </row>
    <row r="193" spans="1:9" ht="12.75" customHeight="1" x14ac:dyDescent="0.2">
      <c r="A193" s="86"/>
      <c r="B193" s="86" t="s">
        <v>210</v>
      </c>
      <c r="C193" s="232">
        <f>IF(ISTEXT(Pedido!O61),0,Pedido!O61)</f>
        <v>0</v>
      </c>
      <c r="D193" s="231">
        <f t="shared" si="43"/>
        <v>0</v>
      </c>
      <c r="E193" s="86">
        <f>IF(ISTEXT(Pedido!O61),Pedido!O61,0)</f>
        <v>0</v>
      </c>
      <c r="F193" s="230" t="str">
        <f t="shared" si="1"/>
        <v>NO</v>
      </c>
      <c r="G193" s="86"/>
      <c r="H193" s="86">
        <f t="shared" si="44"/>
        <v>0</v>
      </c>
      <c r="I193" s="86">
        <f>+Pedido!A$61</f>
        <v>0</v>
      </c>
    </row>
    <row r="194" spans="1:9" ht="12.75" customHeight="1" x14ac:dyDescent="0.2">
      <c r="A194" s="86"/>
      <c r="B194" s="86" t="s">
        <v>211</v>
      </c>
      <c r="C194" s="232">
        <f>IF(ISTEXT(Pedido!N61),0,Pedido!N61)</f>
        <v>0</v>
      </c>
      <c r="D194" s="231">
        <f t="shared" si="43"/>
        <v>0</v>
      </c>
      <c r="E194" s="86">
        <f>IF(ISTEXT(Pedido!N61),Pedido!N61,0)</f>
        <v>0</v>
      </c>
      <c r="F194" s="230" t="str">
        <f t="shared" si="1"/>
        <v>NO</v>
      </c>
      <c r="G194" s="86"/>
      <c r="H194" s="86">
        <f t="shared" si="44"/>
        <v>0</v>
      </c>
      <c r="I194" s="86">
        <f>+Pedido!A$61</f>
        <v>0</v>
      </c>
    </row>
    <row r="195" spans="1:9" ht="12.75" customHeight="1" x14ac:dyDescent="0.2">
      <c r="A195" s="86"/>
      <c r="B195" s="86" t="s">
        <v>212</v>
      </c>
      <c r="C195" s="232">
        <f>IF(ISTEXT(Pedido!J61),0,Pedido!J61)</f>
        <v>0</v>
      </c>
      <c r="D195" s="231">
        <f t="shared" si="43"/>
        <v>0</v>
      </c>
      <c r="E195" s="86">
        <f>IF(ISTEXT(Pedido!J61),Pedido!J61,0)</f>
        <v>0</v>
      </c>
      <c r="F195" s="230" t="str">
        <f t="shared" si="1"/>
        <v>NO</v>
      </c>
      <c r="G195" s="86"/>
      <c r="H195" s="86">
        <f t="shared" si="44"/>
        <v>0</v>
      </c>
      <c r="I195" s="86">
        <f>+Pedido!A$61</f>
        <v>0</v>
      </c>
    </row>
    <row r="196" spans="1:9" ht="12.75" customHeight="1" x14ac:dyDescent="0.2">
      <c r="A196" s="86"/>
      <c r="B196" s="86" t="s">
        <v>213</v>
      </c>
      <c r="C196" s="232">
        <f>IF(ISTEXT(Pedido!L61),0,Pedido!L61)</f>
        <v>0</v>
      </c>
      <c r="D196" s="231">
        <f t="shared" si="43"/>
        <v>0</v>
      </c>
      <c r="E196" s="86">
        <f>IF(ISTEXT(Pedido!L61),Pedido!L61,0)</f>
        <v>0</v>
      </c>
      <c r="F196" s="230" t="str">
        <f t="shared" si="1"/>
        <v>NO</v>
      </c>
      <c r="G196" s="86"/>
      <c r="H196" s="86">
        <f t="shared" si="44"/>
        <v>0</v>
      </c>
      <c r="I196" s="86">
        <f>+Pedido!A$61</f>
        <v>0</v>
      </c>
    </row>
    <row r="197" spans="1:9" ht="12.75" customHeight="1" x14ac:dyDescent="0.2">
      <c r="A197" s="86"/>
      <c r="B197" s="86" t="s">
        <v>214</v>
      </c>
      <c r="C197" s="232">
        <f>IF(ISTEXT(Pedido!M61),0,Pedido!M61)</f>
        <v>0</v>
      </c>
      <c r="D197" s="231">
        <f t="shared" si="43"/>
        <v>0</v>
      </c>
      <c r="E197" s="86">
        <f>IF(ISTEXT(Pedido!M61),Pedido!M61,0)</f>
        <v>0</v>
      </c>
      <c r="F197" s="230" t="str">
        <f t="shared" si="1"/>
        <v>NO</v>
      </c>
      <c r="G197" s="86"/>
      <c r="H197" s="86">
        <f t="shared" si="44"/>
        <v>0</v>
      </c>
      <c r="I197" s="86">
        <f>+Pedido!A$61</f>
        <v>0</v>
      </c>
    </row>
    <row r="198" spans="1:9" ht="12.75" customHeight="1" x14ac:dyDescent="0.2">
      <c r="A198" s="86"/>
      <c r="B198" s="86" t="s">
        <v>215</v>
      </c>
      <c r="C198" s="232">
        <f>IF(ISTEXT(Pedido!K61),0,Pedido!K61)</f>
        <v>0</v>
      </c>
      <c r="D198" s="231">
        <f t="shared" si="43"/>
        <v>0</v>
      </c>
      <c r="E198" s="86">
        <f>IF(ISTEXT(Pedido!K61),Pedido!K61,0)</f>
        <v>0</v>
      </c>
      <c r="F198" s="230" t="str">
        <f t="shared" si="1"/>
        <v>NO</v>
      </c>
      <c r="G198" s="86"/>
      <c r="H198" s="86">
        <f t="shared" si="44"/>
        <v>0</v>
      </c>
      <c r="I198" s="86">
        <f>+Pedido!A$61</f>
        <v>0</v>
      </c>
    </row>
    <row r="199" spans="1:9" ht="12.75" customHeight="1" x14ac:dyDescent="0.2">
      <c r="A199" s="86"/>
      <c r="B199" s="86" t="s">
        <v>216</v>
      </c>
      <c r="C199" s="232">
        <f>Pedido!Y61</f>
        <v>0</v>
      </c>
      <c r="D199" s="231"/>
      <c r="E199" s="86"/>
      <c r="F199" s="230" t="str">
        <f t="shared" si="1"/>
        <v>NO</v>
      </c>
      <c r="G199" s="86"/>
      <c r="H199" s="86">
        <f t="shared" si="44"/>
        <v>0</v>
      </c>
      <c r="I199" s="86">
        <f>+Pedido!A$61</f>
        <v>0</v>
      </c>
    </row>
    <row r="200" spans="1:9" ht="12.75" customHeight="1" x14ac:dyDescent="0.2">
      <c r="A200" s="86"/>
      <c r="B200" s="86" t="s">
        <v>217</v>
      </c>
      <c r="C200" s="232">
        <f>Pedido!Z61</f>
        <v>0</v>
      </c>
      <c r="D200" s="231"/>
      <c r="E200" s="86"/>
      <c r="F200" s="230" t="str">
        <f t="shared" si="1"/>
        <v>NO</v>
      </c>
      <c r="G200" s="86"/>
      <c r="H200" s="86">
        <f t="shared" si="44"/>
        <v>0</v>
      </c>
      <c r="I200" s="86">
        <f>+Pedido!A$61</f>
        <v>0</v>
      </c>
    </row>
    <row r="201" spans="1:9" ht="12.75" customHeight="1" x14ac:dyDescent="0.2">
      <c r="A201" s="86"/>
      <c r="B201" s="86" t="s">
        <v>218</v>
      </c>
      <c r="C201" s="232">
        <f>Pedido!AA61</f>
        <v>0</v>
      </c>
      <c r="D201" s="231"/>
      <c r="E201" s="86"/>
      <c r="F201" s="230" t="str">
        <f t="shared" si="1"/>
        <v>NO</v>
      </c>
      <c r="G201" s="86"/>
      <c r="H201" s="86">
        <f t="shared" si="44"/>
        <v>0</v>
      </c>
      <c r="I201" s="86">
        <f>+Pedido!A$61</f>
        <v>0</v>
      </c>
    </row>
    <row r="202" spans="1:9" ht="12.75" customHeight="1" x14ac:dyDescent="0.2">
      <c r="A202" s="86"/>
      <c r="B202" s="86" t="s">
        <v>200</v>
      </c>
      <c r="C202" s="232">
        <v>0</v>
      </c>
      <c r="D202" s="231"/>
      <c r="E202" s="232">
        <f>+Pedido!Q61</f>
        <v>0</v>
      </c>
      <c r="F202" s="230" t="str">
        <f t="shared" si="1"/>
        <v>NO</v>
      </c>
      <c r="G202" s="86"/>
      <c r="H202" s="86">
        <f t="shared" si="44"/>
        <v>0</v>
      </c>
      <c r="I202" s="86">
        <f>+Pedido!A$61</f>
        <v>0</v>
      </c>
    </row>
    <row r="203" spans="1:9" ht="12.75" customHeight="1" x14ac:dyDescent="0.2">
      <c r="A203" s="86"/>
      <c r="B203" s="86" t="s">
        <v>219</v>
      </c>
      <c r="C203" s="231">
        <f>IF(ISTEXT(Pedido!R61),0,Pedido!R61)</f>
        <v>0</v>
      </c>
      <c r="D203" s="231">
        <f t="shared" ref="D203:D204" si="45">IF(MOD(C203,12)=0,C203/12,"INCOMPLETO")</f>
        <v>0</v>
      </c>
      <c r="E203" s="231">
        <f>IF(ISTEXT(Pedido!R61),Pedido!R61,0)</f>
        <v>0</v>
      </c>
      <c r="F203" s="230" t="str">
        <f t="shared" si="1"/>
        <v>NO</v>
      </c>
      <c r="G203" s="86"/>
      <c r="H203" s="86">
        <f t="shared" si="44"/>
        <v>0</v>
      </c>
      <c r="I203" s="86">
        <f>+Pedido!A$61</f>
        <v>0</v>
      </c>
    </row>
    <row r="204" spans="1:9" ht="12.75" customHeight="1" x14ac:dyDescent="0.2">
      <c r="A204" s="86"/>
      <c r="B204" s="86" t="s">
        <v>220</v>
      </c>
      <c r="C204" s="231">
        <f>IF(ISTEXT(Pedido!S61),0,Pedido!S61)</f>
        <v>0</v>
      </c>
      <c r="D204" s="231">
        <f t="shared" si="45"/>
        <v>0</v>
      </c>
      <c r="E204" s="231">
        <f>IF(ISTEXT(Pedido!S61),Pedido!S61,0)</f>
        <v>0</v>
      </c>
      <c r="F204" s="230" t="str">
        <f t="shared" si="1"/>
        <v>NO</v>
      </c>
      <c r="G204" s="86"/>
      <c r="H204" s="86">
        <f t="shared" si="44"/>
        <v>0</v>
      </c>
      <c r="I204" s="86">
        <f>+Pedido!A$61</f>
        <v>0</v>
      </c>
    </row>
    <row r="205" spans="1:9" ht="12.75" customHeight="1" x14ac:dyDescent="0.2">
      <c r="A205" s="86"/>
      <c r="B205" s="86" t="s">
        <v>221</v>
      </c>
      <c r="C205" s="231">
        <f>IF(ISTEXT(Pedido!T61),0,Pedido!T61)</f>
        <v>0</v>
      </c>
      <c r="D205" s="231">
        <f>IF(MOD(C205,6)=0,C205/6,"INCOMPLETO")</f>
        <v>0</v>
      </c>
      <c r="E205" s="86">
        <f>IF(ISTEXT(Pedido!T81),Pedido!T81,0)</f>
        <v>0</v>
      </c>
      <c r="F205" s="230" t="str">
        <f t="shared" si="1"/>
        <v>NO</v>
      </c>
      <c r="G205" s="86"/>
      <c r="H205" s="86">
        <f t="shared" si="44"/>
        <v>0</v>
      </c>
      <c r="I205" s="86">
        <f>+Pedido!A$61</f>
        <v>0</v>
      </c>
    </row>
    <row r="206" spans="1:9" ht="12.75" customHeight="1" x14ac:dyDescent="0.2">
      <c r="A206" s="86"/>
      <c r="B206" s="86" t="s">
        <v>222</v>
      </c>
      <c r="C206" s="231">
        <f>+Pedido!C61</f>
        <v>0</v>
      </c>
      <c r="D206" s="231">
        <f t="shared" ref="D206:D219" si="46">IF(MOD(C206,12)=0,C206/12,"INCOMPLETO")</f>
        <v>0</v>
      </c>
      <c r="E206" s="231"/>
      <c r="F206" s="230" t="str">
        <f t="shared" si="1"/>
        <v>NO</v>
      </c>
      <c r="G206" s="86"/>
      <c r="H206" s="230">
        <f>+H202</f>
        <v>0</v>
      </c>
      <c r="I206" s="86">
        <f>+Pedido!A$61</f>
        <v>0</v>
      </c>
    </row>
    <row r="207" spans="1:9" ht="12.75" customHeight="1" x14ac:dyDescent="0.2">
      <c r="A207" s="86"/>
      <c r="B207" s="86" t="s">
        <v>223</v>
      </c>
      <c r="C207" s="231">
        <f>+Pedido!D61</f>
        <v>0</v>
      </c>
      <c r="D207" s="231">
        <f t="shared" si="46"/>
        <v>0</v>
      </c>
      <c r="E207" s="231"/>
      <c r="F207" s="230" t="str">
        <f t="shared" si="1"/>
        <v>NO</v>
      </c>
      <c r="G207" s="86"/>
      <c r="H207" s="230">
        <f t="shared" ref="H207:H208" si="47">+H206</f>
        <v>0</v>
      </c>
      <c r="I207" s="86">
        <f>+Pedido!A$61</f>
        <v>0</v>
      </c>
    </row>
    <row r="208" spans="1:9" ht="12.75" customHeight="1" x14ac:dyDescent="0.2">
      <c r="A208" s="86"/>
      <c r="B208" s="86" t="s">
        <v>224</v>
      </c>
      <c r="C208" s="231">
        <f>+Pedido!E61</f>
        <v>0</v>
      </c>
      <c r="D208" s="231">
        <f t="shared" si="46"/>
        <v>0</v>
      </c>
      <c r="E208" s="231"/>
      <c r="F208" s="230" t="str">
        <f t="shared" si="1"/>
        <v>NO</v>
      </c>
      <c r="G208" s="86"/>
      <c r="H208" s="230">
        <f t="shared" si="47"/>
        <v>0</v>
      </c>
      <c r="I208" s="86">
        <f>+Pedido!A$61</f>
        <v>0</v>
      </c>
    </row>
    <row r="209" spans="1:9" ht="12.75" customHeight="1" x14ac:dyDescent="0.2">
      <c r="A209" s="230"/>
      <c r="B209" s="230" t="s">
        <v>205</v>
      </c>
      <c r="C209" s="231">
        <f>IF(ISTEXT(Pedido!F62),0,Pedido!F62)</f>
        <v>0</v>
      </c>
      <c r="D209" s="231">
        <f t="shared" si="46"/>
        <v>0</v>
      </c>
      <c r="E209" s="230">
        <f>IF(ISTEXT(Pedido!F62),Pedido!F62,0)</f>
        <v>0</v>
      </c>
      <c r="F209" s="230" t="str">
        <f t="shared" si="1"/>
        <v>NO</v>
      </c>
      <c r="G209" s="230"/>
      <c r="H209" s="230">
        <f>+Pedido!B$62</f>
        <v>0</v>
      </c>
      <c r="I209" s="230">
        <f>+Pedido!A$62</f>
        <v>0</v>
      </c>
    </row>
    <row r="210" spans="1:9" ht="12.75" customHeight="1" x14ac:dyDescent="0.2">
      <c r="A210" s="86"/>
      <c r="B210" s="86" t="s">
        <v>206</v>
      </c>
      <c r="C210" s="232">
        <f>IF(ISTEXT(Pedido!H62),0,Pedido!H262)</f>
        <v>0</v>
      </c>
      <c r="D210" s="231">
        <f t="shared" si="46"/>
        <v>0</v>
      </c>
      <c r="E210" s="230">
        <f>IF(ISTEXT(Pedido!H62),Pedido!H62,0)</f>
        <v>0</v>
      </c>
      <c r="F210" s="230" t="str">
        <f t="shared" si="1"/>
        <v>NO</v>
      </c>
      <c r="G210" s="86"/>
      <c r="H210" s="230">
        <f>+Pedido!B$62</f>
        <v>0</v>
      </c>
      <c r="I210" s="230">
        <f>+Pedido!A$62</f>
        <v>0</v>
      </c>
    </row>
    <row r="211" spans="1:9" ht="12.75" customHeight="1" x14ac:dyDescent="0.2">
      <c r="A211" s="86"/>
      <c r="B211" s="86" t="s">
        <v>207</v>
      </c>
      <c r="C211" s="232">
        <f>IF(ISTEXT(Pedido!I62),0,Pedido!I62)</f>
        <v>0</v>
      </c>
      <c r="D211" s="231">
        <f t="shared" si="46"/>
        <v>0</v>
      </c>
      <c r="E211" s="86">
        <f>IF(ISTEXT(Pedido!I62),Pedido!I262,0)</f>
        <v>0</v>
      </c>
      <c r="F211" s="230" t="str">
        <f t="shared" si="1"/>
        <v>NO</v>
      </c>
      <c r="G211" s="86"/>
      <c r="H211" s="230">
        <f>+Pedido!B$62</f>
        <v>0</v>
      </c>
      <c r="I211" s="230">
        <f>+Pedido!A$62</f>
        <v>0</v>
      </c>
    </row>
    <row r="212" spans="1:9" ht="12.75" customHeight="1" x14ac:dyDescent="0.2">
      <c r="A212" s="86"/>
      <c r="B212" s="86" t="s">
        <v>208</v>
      </c>
      <c r="C212" s="232">
        <f>IF(ISTEXT(Pedido!G62),0,Pedido!G62)</f>
        <v>0</v>
      </c>
      <c r="D212" s="231">
        <f t="shared" si="46"/>
        <v>0</v>
      </c>
      <c r="E212" s="86">
        <f>IF(ISTEXT(Pedido!G62),Pedido!G62,0)</f>
        <v>0</v>
      </c>
      <c r="F212" s="230" t="str">
        <f t="shared" si="1"/>
        <v>NO</v>
      </c>
      <c r="G212" s="86"/>
      <c r="H212" s="230">
        <f>+Pedido!B$62</f>
        <v>0</v>
      </c>
      <c r="I212" s="230">
        <f>+Pedido!A$62</f>
        <v>0</v>
      </c>
    </row>
    <row r="213" spans="1:9" ht="12.75" customHeight="1" x14ac:dyDescent="0.2">
      <c r="A213" s="86"/>
      <c r="B213" s="86" t="s">
        <v>209</v>
      </c>
      <c r="C213" s="232">
        <f>IF(ISTEXT(Pedido!P62),0,Pedido!P62)</f>
        <v>0</v>
      </c>
      <c r="D213" s="231">
        <f t="shared" si="46"/>
        <v>0</v>
      </c>
      <c r="E213" s="86">
        <f>IF(ISTEXT(Pedido!P62),Pedido!P62,0)</f>
        <v>0</v>
      </c>
      <c r="F213" s="230" t="str">
        <f t="shared" si="1"/>
        <v>NO</v>
      </c>
      <c r="G213" s="86"/>
      <c r="H213" s="230">
        <f>+Pedido!B$62</f>
        <v>0</v>
      </c>
      <c r="I213" s="230">
        <f>+Pedido!A$62</f>
        <v>0</v>
      </c>
    </row>
    <row r="214" spans="1:9" ht="12.75" customHeight="1" x14ac:dyDescent="0.2">
      <c r="A214" s="86"/>
      <c r="B214" s="86" t="s">
        <v>210</v>
      </c>
      <c r="C214" s="232">
        <f>IF(ISTEXT(Pedido!O62),0,Pedido!O62)</f>
        <v>0</v>
      </c>
      <c r="D214" s="231">
        <f t="shared" si="46"/>
        <v>0</v>
      </c>
      <c r="E214" s="86">
        <f>IF(ISTEXT(Pedido!O62),Pedido!O62,0)</f>
        <v>0</v>
      </c>
      <c r="F214" s="230" t="str">
        <f t="shared" si="1"/>
        <v>NO</v>
      </c>
      <c r="G214" s="86"/>
      <c r="H214" s="230">
        <f>+Pedido!B$62</f>
        <v>0</v>
      </c>
      <c r="I214" s="230">
        <f>+Pedido!A$62</f>
        <v>0</v>
      </c>
    </row>
    <row r="215" spans="1:9" ht="12.75" customHeight="1" x14ac:dyDescent="0.2">
      <c r="A215" s="86"/>
      <c r="B215" s="86" t="s">
        <v>211</v>
      </c>
      <c r="C215" s="232">
        <f>IF(ISTEXT(Pedido!N62),0,Pedido!N62)</f>
        <v>0</v>
      </c>
      <c r="D215" s="231">
        <f t="shared" si="46"/>
        <v>0</v>
      </c>
      <c r="E215" s="86">
        <f>IF(ISTEXT(Pedido!N62),Pedido!N62,0)</f>
        <v>0</v>
      </c>
      <c r="F215" s="230" t="str">
        <f t="shared" si="1"/>
        <v>NO</v>
      </c>
      <c r="G215" s="86"/>
      <c r="H215" s="230">
        <f>+Pedido!B$62</f>
        <v>0</v>
      </c>
      <c r="I215" s="230">
        <f>+Pedido!A$62</f>
        <v>0</v>
      </c>
    </row>
    <row r="216" spans="1:9" ht="12.75" customHeight="1" x14ac:dyDescent="0.2">
      <c r="A216" s="86"/>
      <c r="B216" s="86" t="s">
        <v>212</v>
      </c>
      <c r="C216" s="232">
        <f>IF(ISTEXT(Pedido!J62),0,Pedido!J62)</f>
        <v>0</v>
      </c>
      <c r="D216" s="231">
        <f t="shared" si="46"/>
        <v>0</v>
      </c>
      <c r="E216" s="86">
        <f>IF(ISTEXT(Pedido!J62),Pedido!J62,0)</f>
        <v>0</v>
      </c>
      <c r="F216" s="230" t="str">
        <f t="shared" si="1"/>
        <v>NO</v>
      </c>
      <c r="G216" s="86"/>
      <c r="H216" s="230">
        <f>+Pedido!B$62</f>
        <v>0</v>
      </c>
      <c r="I216" s="230">
        <f>+Pedido!A$62</f>
        <v>0</v>
      </c>
    </row>
    <row r="217" spans="1:9" ht="12.75" customHeight="1" x14ac:dyDescent="0.2">
      <c r="A217" s="86"/>
      <c r="B217" s="86" t="s">
        <v>213</v>
      </c>
      <c r="C217" s="232">
        <f>IF(ISTEXT(Pedido!L62),0,Pedido!L262)</f>
        <v>0</v>
      </c>
      <c r="D217" s="231">
        <f t="shared" si="46"/>
        <v>0</v>
      </c>
      <c r="E217" s="86">
        <f>IF(ISTEXT(Pedido!L62),Pedido!L62,0)</f>
        <v>0</v>
      </c>
      <c r="F217" s="230" t="str">
        <f t="shared" si="1"/>
        <v>NO</v>
      </c>
      <c r="G217" s="86"/>
      <c r="H217" s="230">
        <f>+Pedido!B$62</f>
        <v>0</v>
      </c>
      <c r="I217" s="230">
        <f>+Pedido!A$62</f>
        <v>0</v>
      </c>
    </row>
    <row r="218" spans="1:9" ht="12.75" customHeight="1" x14ac:dyDescent="0.2">
      <c r="A218" s="86"/>
      <c r="B218" s="86" t="s">
        <v>214</v>
      </c>
      <c r="C218" s="232">
        <f>IF(ISTEXT(Pedido!M62),0,Pedido!M62)</f>
        <v>0</v>
      </c>
      <c r="D218" s="231">
        <f t="shared" si="46"/>
        <v>0</v>
      </c>
      <c r="E218" s="86">
        <f>IF(ISTEXT(Pedido!M62),Pedido!M62,0)</f>
        <v>0</v>
      </c>
      <c r="F218" s="230" t="str">
        <f t="shared" si="1"/>
        <v>NO</v>
      </c>
      <c r="G218" s="86"/>
      <c r="H218" s="230">
        <f>+Pedido!B$62</f>
        <v>0</v>
      </c>
      <c r="I218" s="230">
        <f>+Pedido!A$62</f>
        <v>0</v>
      </c>
    </row>
    <row r="219" spans="1:9" ht="12.75" customHeight="1" x14ac:dyDescent="0.2">
      <c r="A219" s="86"/>
      <c r="B219" s="86" t="s">
        <v>215</v>
      </c>
      <c r="C219" s="232">
        <f>IF(ISTEXT(Pedido!K62),0,Pedido!K62)</f>
        <v>0</v>
      </c>
      <c r="D219" s="231">
        <f t="shared" si="46"/>
        <v>0</v>
      </c>
      <c r="E219" s="86">
        <f>IF(ISTEXT(Pedido!K62),Pedido!K62,0)</f>
        <v>0</v>
      </c>
      <c r="F219" s="230" t="str">
        <f t="shared" si="1"/>
        <v>NO</v>
      </c>
      <c r="G219" s="86"/>
      <c r="H219" s="230">
        <f>+Pedido!B$62</f>
        <v>0</v>
      </c>
      <c r="I219" s="230">
        <f>+Pedido!A$62</f>
        <v>0</v>
      </c>
    </row>
    <row r="220" spans="1:9" ht="12.75" customHeight="1" x14ac:dyDescent="0.2">
      <c r="A220" s="86"/>
      <c r="B220" s="86" t="s">
        <v>216</v>
      </c>
      <c r="C220" s="232">
        <f>Pedido!Y62</f>
        <v>0</v>
      </c>
      <c r="D220" s="231"/>
      <c r="E220" s="86"/>
      <c r="F220" s="230" t="str">
        <f t="shared" si="1"/>
        <v>NO</v>
      </c>
      <c r="G220" s="86"/>
      <c r="H220" s="230">
        <f>+Pedido!B$62</f>
        <v>0</v>
      </c>
      <c r="I220" s="230">
        <f>+Pedido!A$62</f>
        <v>0</v>
      </c>
    </row>
    <row r="221" spans="1:9" ht="12.75" customHeight="1" x14ac:dyDescent="0.2">
      <c r="A221" s="86"/>
      <c r="B221" s="86" t="s">
        <v>217</v>
      </c>
      <c r="C221" s="232">
        <f>Pedido!Z62</f>
        <v>0</v>
      </c>
      <c r="D221" s="231"/>
      <c r="E221" s="86"/>
      <c r="F221" s="230" t="str">
        <f t="shared" si="1"/>
        <v>NO</v>
      </c>
      <c r="G221" s="86"/>
      <c r="H221" s="230">
        <f>+Pedido!B$62</f>
        <v>0</v>
      </c>
      <c r="I221" s="230">
        <f>+Pedido!A$62</f>
        <v>0</v>
      </c>
    </row>
    <row r="222" spans="1:9" ht="12.75" customHeight="1" x14ac:dyDescent="0.2">
      <c r="A222" s="86"/>
      <c r="B222" s="86" t="s">
        <v>218</v>
      </c>
      <c r="C222" s="232">
        <f>Pedido!AA62</f>
        <v>0</v>
      </c>
      <c r="D222" s="231"/>
      <c r="E222" s="86"/>
      <c r="F222" s="230" t="str">
        <f t="shared" si="1"/>
        <v>NO</v>
      </c>
      <c r="G222" s="86"/>
      <c r="H222" s="230">
        <f>+Pedido!B$62</f>
        <v>0</v>
      </c>
      <c r="I222" s="230">
        <f>+Pedido!A$62</f>
        <v>0</v>
      </c>
    </row>
    <row r="223" spans="1:9" ht="12.75" customHeight="1" x14ac:dyDescent="0.2">
      <c r="A223" s="86"/>
      <c r="B223" s="86" t="s">
        <v>200</v>
      </c>
      <c r="C223" s="231"/>
      <c r="D223" s="231"/>
      <c r="E223" s="231">
        <f>+Pedido!Q62</f>
        <v>0</v>
      </c>
      <c r="F223" s="230" t="str">
        <f t="shared" si="1"/>
        <v>NO</v>
      </c>
      <c r="G223" s="86"/>
      <c r="H223" s="230">
        <f>+Pedido!B$62</f>
        <v>0</v>
      </c>
      <c r="I223" s="230">
        <f>+Pedido!A$62</f>
        <v>0</v>
      </c>
    </row>
    <row r="224" spans="1:9" ht="12.75" customHeight="1" x14ac:dyDescent="0.2">
      <c r="A224" s="86"/>
      <c r="B224" s="86" t="s">
        <v>219</v>
      </c>
      <c r="C224" s="231">
        <f>IF(ISTEXT(Pedido!R62),0,Pedido!R62)</f>
        <v>0</v>
      </c>
      <c r="D224" s="231">
        <f t="shared" ref="D224:D225" si="48">IF(MOD(C224,12)=0,C224/12,"INCOMPLETO")</f>
        <v>0</v>
      </c>
      <c r="E224" s="231">
        <f>IF(ISTEXT(Pedido!R62),Pedido!R62,0)</f>
        <v>0</v>
      </c>
      <c r="F224" s="230" t="str">
        <f t="shared" si="1"/>
        <v>NO</v>
      </c>
      <c r="G224" s="86"/>
      <c r="H224" s="230">
        <f>+Pedido!B$62</f>
        <v>0</v>
      </c>
      <c r="I224" s="230">
        <f>+Pedido!A$62</f>
        <v>0</v>
      </c>
    </row>
    <row r="225" spans="1:9" ht="12.75" customHeight="1" x14ac:dyDescent="0.2">
      <c r="A225" s="86"/>
      <c r="B225" s="86" t="s">
        <v>220</v>
      </c>
      <c r="C225" s="231">
        <f>IF(ISTEXT(Pedido!S62),0,Pedido!S62)</f>
        <v>0</v>
      </c>
      <c r="D225" s="231">
        <f t="shared" si="48"/>
        <v>0</v>
      </c>
      <c r="E225" s="231">
        <f>IF(ISTEXT(Pedido!S62),Pedido!S62,0)</f>
        <v>0</v>
      </c>
      <c r="F225" s="230" t="str">
        <f t="shared" si="1"/>
        <v>NO</v>
      </c>
      <c r="G225" s="86"/>
      <c r="H225" s="230">
        <f>+Pedido!B$62</f>
        <v>0</v>
      </c>
      <c r="I225" s="230">
        <f>+Pedido!A$62</f>
        <v>0</v>
      </c>
    </row>
    <row r="226" spans="1:9" ht="12.75" customHeight="1" x14ac:dyDescent="0.2">
      <c r="A226" s="86"/>
      <c r="B226" s="86" t="s">
        <v>221</v>
      </c>
      <c r="C226" s="231">
        <f>IF(ISTEXT(Pedido!T62),0,Pedido!T62)</f>
        <v>0</v>
      </c>
      <c r="D226" s="231">
        <f>IF(MOD(C226,6)=0,C226/6,"INCOMPLETO")</f>
        <v>0</v>
      </c>
      <c r="E226" s="86">
        <f>IF(ISTEXT(Pedido!T62),Pedido!T62,0)</f>
        <v>0</v>
      </c>
      <c r="F226" s="230" t="str">
        <f t="shared" si="1"/>
        <v>NO</v>
      </c>
      <c r="G226" s="86"/>
      <c r="H226" s="230">
        <f>+Pedido!B$62</f>
        <v>0</v>
      </c>
      <c r="I226" s="230">
        <f>+Pedido!A$62</f>
        <v>0</v>
      </c>
    </row>
    <row r="227" spans="1:9" ht="12.75" customHeight="1" x14ac:dyDescent="0.2">
      <c r="A227" s="86"/>
      <c r="B227" s="86" t="s">
        <v>222</v>
      </c>
      <c r="C227" s="231">
        <f>+Pedido!C62</f>
        <v>0</v>
      </c>
      <c r="D227" s="231">
        <f t="shared" ref="D227:D240" si="49">IF(MOD(C227,12)=0,C227/12,"INCOMPLETO")</f>
        <v>0</v>
      </c>
      <c r="E227" s="231"/>
      <c r="F227" s="230" t="str">
        <f t="shared" si="1"/>
        <v>NO</v>
      </c>
      <c r="G227" s="86"/>
      <c r="H227" s="230">
        <f>+Pedido!B$62</f>
        <v>0</v>
      </c>
      <c r="I227" s="230">
        <f>+Pedido!A$62</f>
        <v>0</v>
      </c>
    </row>
    <row r="228" spans="1:9" ht="12.75" customHeight="1" x14ac:dyDescent="0.2">
      <c r="A228" s="86"/>
      <c r="B228" s="86" t="s">
        <v>223</v>
      </c>
      <c r="C228" s="231">
        <f>+Pedido!D62</f>
        <v>0</v>
      </c>
      <c r="D228" s="231">
        <f t="shared" si="49"/>
        <v>0</v>
      </c>
      <c r="E228" s="231"/>
      <c r="F228" s="230" t="str">
        <f t="shared" si="1"/>
        <v>NO</v>
      </c>
      <c r="G228" s="86"/>
      <c r="H228" s="230">
        <f>+Pedido!B$62</f>
        <v>0</v>
      </c>
      <c r="I228" s="230">
        <f>+Pedido!A$62</f>
        <v>0</v>
      </c>
    </row>
    <row r="229" spans="1:9" ht="12.75" customHeight="1" x14ac:dyDescent="0.2">
      <c r="A229" s="86"/>
      <c r="B229" s="86" t="s">
        <v>224</v>
      </c>
      <c r="C229" s="231">
        <f>+Pedido!E62</f>
        <v>0</v>
      </c>
      <c r="D229" s="231">
        <f t="shared" si="49"/>
        <v>0</v>
      </c>
      <c r="E229" s="231"/>
      <c r="F229" s="230" t="str">
        <f t="shared" si="1"/>
        <v>NO</v>
      </c>
      <c r="G229" s="86"/>
      <c r="H229" s="230">
        <f>+Pedido!B$62</f>
        <v>0</v>
      </c>
      <c r="I229" s="230">
        <f>+Pedido!A$62</f>
        <v>0</v>
      </c>
    </row>
    <row r="230" spans="1:9" ht="12.75" customHeight="1" x14ac:dyDescent="0.2">
      <c r="A230" s="86"/>
      <c r="B230" s="86" t="s">
        <v>205</v>
      </c>
      <c r="C230" s="231">
        <f>IF(ISTEXT(Pedido!F63),0,Pedido!F63)</f>
        <v>0</v>
      </c>
      <c r="D230" s="231">
        <f t="shared" si="49"/>
        <v>0</v>
      </c>
      <c r="E230" s="230">
        <f>IF(ISTEXT(Pedido!F80),Pedido!F80,0)</f>
        <v>0</v>
      </c>
      <c r="F230" s="230" t="str">
        <f t="shared" si="1"/>
        <v>NO</v>
      </c>
      <c r="G230" s="86"/>
      <c r="H230" s="86">
        <f>+Pedido!B$63</f>
        <v>0</v>
      </c>
      <c r="I230" s="86">
        <f>+Pedido!A$63</f>
        <v>0</v>
      </c>
    </row>
    <row r="231" spans="1:9" ht="12.75" customHeight="1" x14ac:dyDescent="0.2">
      <c r="A231" s="86"/>
      <c r="B231" s="86" t="s">
        <v>206</v>
      </c>
      <c r="C231" s="232">
        <f>IF(ISTEXT(Pedido!H63),0,Pedido!H63)</f>
        <v>0</v>
      </c>
      <c r="D231" s="231">
        <f t="shared" si="49"/>
        <v>0</v>
      </c>
      <c r="E231" s="230">
        <f>IF(ISTEXT(Pedido!H63),Pedido!H63,0)</f>
        <v>0</v>
      </c>
      <c r="F231" s="230" t="str">
        <f t="shared" si="1"/>
        <v>NO</v>
      </c>
      <c r="G231" s="86"/>
      <c r="H231" s="86">
        <f>+Pedido!B$63</f>
        <v>0</v>
      </c>
      <c r="I231" s="86">
        <f>+Pedido!A$63</f>
        <v>0</v>
      </c>
    </row>
    <row r="232" spans="1:9" ht="12.75" customHeight="1" x14ac:dyDescent="0.2">
      <c r="A232" s="86"/>
      <c r="B232" s="86" t="s">
        <v>207</v>
      </c>
      <c r="C232" s="232">
        <f>IF(ISTEXT(Pedido!I63),0,Pedido!I63)</f>
        <v>0</v>
      </c>
      <c r="D232" s="231">
        <f t="shared" si="49"/>
        <v>0</v>
      </c>
      <c r="E232" s="86">
        <f>IF(ISTEXT(Pedido!I63),Pedido!I63,0)</f>
        <v>0</v>
      </c>
      <c r="F232" s="230" t="str">
        <f t="shared" si="1"/>
        <v>NO</v>
      </c>
      <c r="G232" s="86"/>
      <c r="H232" s="86">
        <f>+Pedido!B$63</f>
        <v>0</v>
      </c>
      <c r="I232" s="86">
        <f>+Pedido!A$63</f>
        <v>0</v>
      </c>
    </row>
    <row r="233" spans="1:9" ht="12.75" customHeight="1" x14ac:dyDescent="0.2">
      <c r="A233" s="86"/>
      <c r="B233" s="86" t="s">
        <v>208</v>
      </c>
      <c r="C233" s="232">
        <f>IF(ISTEXT(Pedido!G63),0,Pedido!G63)</f>
        <v>0</v>
      </c>
      <c r="D233" s="231">
        <f t="shared" si="49"/>
        <v>0</v>
      </c>
      <c r="E233" s="86">
        <f>IF(ISTEXT(Pedido!G63),Pedido!G63,0)</f>
        <v>0</v>
      </c>
      <c r="F233" s="230" t="str">
        <f t="shared" si="1"/>
        <v>NO</v>
      </c>
      <c r="G233" s="86"/>
      <c r="H233" s="86">
        <f>+Pedido!B$63</f>
        <v>0</v>
      </c>
      <c r="I233" s="86">
        <f>+Pedido!A$63</f>
        <v>0</v>
      </c>
    </row>
    <row r="234" spans="1:9" ht="12.75" customHeight="1" x14ac:dyDescent="0.2">
      <c r="A234" s="86"/>
      <c r="B234" s="86" t="s">
        <v>209</v>
      </c>
      <c r="C234" s="232">
        <f>IF(ISTEXT(Pedido!P63),0,Pedido!P63)</f>
        <v>0</v>
      </c>
      <c r="D234" s="231">
        <f t="shared" si="49"/>
        <v>0</v>
      </c>
      <c r="E234" s="86">
        <f>IF(ISTEXT(Pedido!P63),Pedido!P63,0)</f>
        <v>0</v>
      </c>
      <c r="F234" s="230" t="str">
        <f t="shared" si="1"/>
        <v>NO</v>
      </c>
      <c r="G234" s="86"/>
      <c r="H234" s="86">
        <f>+Pedido!B$63</f>
        <v>0</v>
      </c>
      <c r="I234" s="86">
        <f>+Pedido!A$63</f>
        <v>0</v>
      </c>
    </row>
    <row r="235" spans="1:9" ht="12.75" customHeight="1" x14ac:dyDescent="0.2">
      <c r="A235" s="86"/>
      <c r="B235" s="86" t="s">
        <v>210</v>
      </c>
      <c r="C235" s="232">
        <f>IF(ISTEXT(Pedido!O63),0,Pedido!O63)</f>
        <v>0</v>
      </c>
      <c r="D235" s="231">
        <f t="shared" si="49"/>
        <v>0</v>
      </c>
      <c r="E235" s="86">
        <f>IF(ISTEXT(Pedido!O63),Pedido!O63,0)</f>
        <v>0</v>
      </c>
      <c r="F235" s="230" t="str">
        <f t="shared" si="1"/>
        <v>NO</v>
      </c>
      <c r="G235" s="86"/>
      <c r="H235" s="86">
        <f>+Pedido!B$63</f>
        <v>0</v>
      </c>
      <c r="I235" s="86">
        <f>+Pedido!A$63</f>
        <v>0</v>
      </c>
    </row>
    <row r="236" spans="1:9" ht="12.75" customHeight="1" x14ac:dyDescent="0.2">
      <c r="A236" s="86"/>
      <c r="B236" s="86" t="s">
        <v>211</v>
      </c>
      <c r="C236" s="232">
        <f>IF(ISTEXT(Pedido!N63),0,Pedido!N63)</f>
        <v>0</v>
      </c>
      <c r="D236" s="231">
        <f t="shared" si="49"/>
        <v>0</v>
      </c>
      <c r="E236" s="86">
        <f>IF(ISTEXT(Pedido!N63),Pedido!N763,0)</f>
        <v>0</v>
      </c>
      <c r="F236" s="230" t="str">
        <f t="shared" si="1"/>
        <v>NO</v>
      </c>
      <c r="G236" s="86"/>
      <c r="H236" s="86">
        <f>+Pedido!B$63</f>
        <v>0</v>
      </c>
      <c r="I236" s="86">
        <f>+Pedido!A$63</f>
        <v>0</v>
      </c>
    </row>
    <row r="237" spans="1:9" ht="12.75" customHeight="1" x14ac:dyDescent="0.2">
      <c r="A237" s="86"/>
      <c r="B237" s="86" t="s">
        <v>212</v>
      </c>
      <c r="C237" s="232">
        <f>IF(ISTEXT(Pedido!J63),0,Pedido!J63)</f>
        <v>0</v>
      </c>
      <c r="D237" s="231">
        <f t="shared" si="49"/>
        <v>0</v>
      </c>
      <c r="E237" s="86">
        <f>IF(ISTEXT(Pedido!J63),Pedido!J763,0)</f>
        <v>0</v>
      </c>
      <c r="F237" s="230" t="str">
        <f t="shared" si="1"/>
        <v>NO</v>
      </c>
      <c r="G237" s="86"/>
      <c r="H237" s="86">
        <f>+Pedido!B$63</f>
        <v>0</v>
      </c>
      <c r="I237" s="86">
        <f>+Pedido!A$63</f>
        <v>0</v>
      </c>
    </row>
    <row r="238" spans="1:9" ht="12.75" customHeight="1" x14ac:dyDescent="0.2">
      <c r="A238" s="86"/>
      <c r="B238" s="86" t="s">
        <v>213</v>
      </c>
      <c r="C238" s="232">
        <f>IF(ISTEXT(Pedido!L63),0,Pedido!L63)</f>
        <v>0</v>
      </c>
      <c r="D238" s="231">
        <f t="shared" si="49"/>
        <v>0</v>
      </c>
      <c r="E238" s="86">
        <f>IF(ISTEXT(Pedido!L63),Pedido!L63,0)</f>
        <v>0</v>
      </c>
      <c r="F238" s="230" t="str">
        <f t="shared" si="1"/>
        <v>NO</v>
      </c>
      <c r="G238" s="233"/>
      <c r="H238" s="86">
        <f>+Pedido!B$63</f>
        <v>0</v>
      </c>
      <c r="I238" s="86">
        <f>+Pedido!A$63</f>
        <v>0</v>
      </c>
    </row>
    <row r="239" spans="1:9" ht="12.75" customHeight="1" x14ac:dyDescent="0.2">
      <c r="A239" s="86"/>
      <c r="B239" s="86" t="s">
        <v>214</v>
      </c>
      <c r="C239" s="232">
        <f>IF(ISTEXT(Pedido!M63),0,Pedido!M63)</f>
        <v>0</v>
      </c>
      <c r="D239" s="231">
        <f t="shared" si="49"/>
        <v>0</v>
      </c>
      <c r="E239" s="86">
        <f>IF(ISTEXT(Pedido!M63),Pedido!M63,0)</f>
        <v>0</v>
      </c>
      <c r="F239" s="230" t="str">
        <f t="shared" si="1"/>
        <v>NO</v>
      </c>
      <c r="G239" s="86"/>
      <c r="H239" s="86">
        <f>+Pedido!B$63</f>
        <v>0</v>
      </c>
      <c r="I239" s="86">
        <f>+Pedido!A$63</f>
        <v>0</v>
      </c>
    </row>
    <row r="240" spans="1:9" ht="12.75" customHeight="1" x14ac:dyDescent="0.2">
      <c r="A240" s="86"/>
      <c r="B240" s="86" t="s">
        <v>215</v>
      </c>
      <c r="C240" s="232">
        <f>IF(ISTEXT(Pedido!K63),0,Pedido!K63)</f>
        <v>0</v>
      </c>
      <c r="D240" s="231">
        <f t="shared" si="49"/>
        <v>0</v>
      </c>
      <c r="E240" s="86">
        <f>IF(ISTEXT(Pedido!K63),Pedido!K63,0)</f>
        <v>0</v>
      </c>
      <c r="F240" s="230" t="str">
        <f t="shared" si="1"/>
        <v>NO</v>
      </c>
      <c r="G240" s="86"/>
      <c r="H240" s="86">
        <f>+Pedido!B$63</f>
        <v>0</v>
      </c>
      <c r="I240" s="86">
        <f>+Pedido!A$63</f>
        <v>0</v>
      </c>
    </row>
    <row r="241" spans="1:9" ht="12.75" customHeight="1" x14ac:dyDescent="0.2">
      <c r="A241" s="86"/>
      <c r="B241" s="86" t="s">
        <v>216</v>
      </c>
      <c r="C241" s="232">
        <f>Pedido!Y63</f>
        <v>0</v>
      </c>
      <c r="D241" s="231"/>
      <c r="E241" s="86"/>
      <c r="F241" s="230" t="str">
        <f t="shared" si="1"/>
        <v>NO</v>
      </c>
      <c r="G241" s="86"/>
      <c r="H241" s="86">
        <f>+Pedido!B$63</f>
        <v>0</v>
      </c>
      <c r="I241" s="86">
        <f>+Pedido!A$63</f>
        <v>0</v>
      </c>
    </row>
    <row r="242" spans="1:9" ht="12.75" customHeight="1" x14ac:dyDescent="0.2">
      <c r="A242" s="86"/>
      <c r="B242" s="86" t="s">
        <v>217</v>
      </c>
      <c r="C242" s="232">
        <f>Pedido!Z63</f>
        <v>0</v>
      </c>
      <c r="D242" s="231"/>
      <c r="E242" s="86"/>
      <c r="F242" s="230" t="str">
        <f t="shared" si="1"/>
        <v>NO</v>
      </c>
      <c r="G242" s="86"/>
      <c r="H242" s="86">
        <f>+Pedido!B$63</f>
        <v>0</v>
      </c>
      <c r="I242" s="86">
        <f>+Pedido!A$63</f>
        <v>0</v>
      </c>
    </row>
    <row r="243" spans="1:9" ht="12.75" customHeight="1" x14ac:dyDescent="0.2">
      <c r="A243" s="86"/>
      <c r="B243" s="86" t="s">
        <v>218</v>
      </c>
      <c r="C243" s="232">
        <f>Pedido!AA63</f>
        <v>0</v>
      </c>
      <c r="D243" s="231"/>
      <c r="E243" s="86"/>
      <c r="F243" s="230" t="str">
        <f t="shared" si="1"/>
        <v>NO</v>
      </c>
      <c r="G243" s="86"/>
      <c r="H243" s="86">
        <f>+Pedido!B$63</f>
        <v>0</v>
      </c>
      <c r="I243" s="86">
        <f>+Pedido!A$63</f>
        <v>0</v>
      </c>
    </row>
    <row r="244" spans="1:9" ht="12.75" customHeight="1" x14ac:dyDescent="0.2">
      <c r="A244" s="86"/>
      <c r="B244" s="86" t="s">
        <v>200</v>
      </c>
      <c r="C244" s="231"/>
      <c r="D244" s="231"/>
      <c r="E244" s="231">
        <f>+Pedido!Q63</f>
        <v>0</v>
      </c>
      <c r="F244" s="230" t="str">
        <f t="shared" si="1"/>
        <v>NO</v>
      </c>
      <c r="G244" s="86"/>
      <c r="H244" s="86">
        <f>+Pedido!B$63</f>
        <v>0</v>
      </c>
      <c r="I244" s="86">
        <f>+Pedido!A$63</f>
        <v>0</v>
      </c>
    </row>
    <row r="245" spans="1:9" ht="12.75" customHeight="1" x14ac:dyDescent="0.2">
      <c r="A245" s="86"/>
      <c r="B245" s="86" t="s">
        <v>219</v>
      </c>
      <c r="C245" s="231">
        <f>IF(ISTEXT(Pedido!R63),0,Pedido!R63)</f>
        <v>0</v>
      </c>
      <c r="D245" s="231">
        <f t="shared" ref="D245:D246" si="50">IF(MOD(C245,12)=0,C245/12,"INCOMPLETO")</f>
        <v>0</v>
      </c>
      <c r="E245" s="231">
        <f>IF(ISTEXT(Pedido!R63),Pedido!R63,0)</f>
        <v>0</v>
      </c>
      <c r="F245" s="230" t="str">
        <f t="shared" si="1"/>
        <v>NO</v>
      </c>
      <c r="G245" s="86"/>
      <c r="H245" s="86">
        <f>+Pedido!B$63</f>
        <v>0</v>
      </c>
      <c r="I245" s="86">
        <f>+Pedido!A$63</f>
        <v>0</v>
      </c>
    </row>
    <row r="246" spans="1:9" ht="12.75" customHeight="1" x14ac:dyDescent="0.2">
      <c r="A246" s="86"/>
      <c r="B246" s="86" t="s">
        <v>220</v>
      </c>
      <c r="C246" s="231">
        <f>IF(ISTEXT(Pedido!S63),0,Pedido!S63)</f>
        <v>0</v>
      </c>
      <c r="D246" s="231">
        <f t="shared" si="50"/>
        <v>0</v>
      </c>
      <c r="E246" s="231">
        <f>IF(ISTEXT(Pedido!S63),Pedido!S63,0)</f>
        <v>0</v>
      </c>
      <c r="F246" s="230" t="str">
        <f t="shared" si="1"/>
        <v>NO</v>
      </c>
      <c r="G246" s="86"/>
      <c r="H246" s="86">
        <f>+Pedido!B$63</f>
        <v>0</v>
      </c>
      <c r="I246" s="86">
        <f>+Pedido!A$63</f>
        <v>0</v>
      </c>
    </row>
    <row r="247" spans="1:9" ht="12.75" customHeight="1" x14ac:dyDescent="0.2">
      <c r="A247" s="86"/>
      <c r="B247" s="86" t="s">
        <v>221</v>
      </c>
      <c r="C247" s="231">
        <f>IF(ISTEXT(Pedido!T63),0,Pedido!T63)</f>
        <v>0</v>
      </c>
      <c r="D247" s="231">
        <f>IF(MOD(C247,6)=0,C247/6,"INCOMPLETO")</f>
        <v>0</v>
      </c>
      <c r="E247" s="86">
        <f>IF(ISTEXT(Pedido!T63),Pedido!T63,0)</f>
        <v>0</v>
      </c>
      <c r="F247" s="230" t="str">
        <f t="shared" si="1"/>
        <v>NO</v>
      </c>
      <c r="G247" s="86"/>
      <c r="H247" s="86">
        <f>+Pedido!B$63</f>
        <v>0</v>
      </c>
      <c r="I247" s="86">
        <f>+Pedido!A$63</f>
        <v>0</v>
      </c>
    </row>
    <row r="248" spans="1:9" ht="12.75" customHeight="1" x14ac:dyDescent="0.2">
      <c r="A248" s="86"/>
      <c r="B248" s="86" t="s">
        <v>222</v>
      </c>
      <c r="C248" s="231">
        <f>+Pedido!C63</f>
        <v>0</v>
      </c>
      <c r="D248" s="231">
        <f t="shared" ref="D248:D261" si="51">IF(MOD(C248,12)=0,C248/12,"INCOMPLETO")</f>
        <v>0</v>
      </c>
      <c r="E248" s="231"/>
      <c r="F248" s="230" t="str">
        <f t="shared" si="1"/>
        <v>NO</v>
      </c>
      <c r="G248" s="86"/>
      <c r="H248" s="86">
        <f>+Pedido!B$63</f>
        <v>0</v>
      </c>
      <c r="I248" s="86">
        <f>+Pedido!A$63</f>
        <v>0</v>
      </c>
    </row>
    <row r="249" spans="1:9" ht="12.75" customHeight="1" x14ac:dyDescent="0.2">
      <c r="A249" s="86"/>
      <c r="B249" s="86" t="s">
        <v>223</v>
      </c>
      <c r="C249" s="231">
        <f>+Pedido!D63</f>
        <v>0</v>
      </c>
      <c r="D249" s="231">
        <f t="shared" si="51"/>
        <v>0</v>
      </c>
      <c r="E249" s="231"/>
      <c r="F249" s="230" t="str">
        <f t="shared" si="1"/>
        <v>NO</v>
      </c>
      <c r="G249" s="86"/>
      <c r="H249" s="86">
        <f>+Pedido!B$63</f>
        <v>0</v>
      </c>
      <c r="I249" s="86">
        <f>+Pedido!A$63</f>
        <v>0</v>
      </c>
    </row>
    <row r="250" spans="1:9" ht="12.75" customHeight="1" x14ac:dyDescent="0.2">
      <c r="A250" s="86"/>
      <c r="B250" s="86" t="s">
        <v>224</v>
      </c>
      <c r="C250" s="231">
        <f>+Pedido!E63</f>
        <v>0</v>
      </c>
      <c r="D250" s="231">
        <f t="shared" si="51"/>
        <v>0</v>
      </c>
      <c r="E250" s="231"/>
      <c r="F250" s="230" t="str">
        <f t="shared" si="1"/>
        <v>NO</v>
      </c>
      <c r="G250" s="86"/>
      <c r="H250" s="86">
        <f>+Pedido!B$63</f>
        <v>0</v>
      </c>
      <c r="I250" s="86">
        <f>+Pedido!A$63</f>
        <v>0</v>
      </c>
    </row>
    <row r="251" spans="1:9" ht="12.75" customHeight="1" x14ac:dyDescent="0.2">
      <c r="A251" s="86"/>
      <c r="B251" s="86" t="s">
        <v>205</v>
      </c>
      <c r="C251" s="231">
        <f>IF(ISTEXT(Pedido!F64),0,Pedido!F64)</f>
        <v>0</v>
      </c>
      <c r="D251" s="231">
        <f t="shared" si="51"/>
        <v>0</v>
      </c>
      <c r="E251" s="230">
        <f>IF(ISTEXT(Pedido!F64),Pedido!F64,0)</f>
        <v>0</v>
      </c>
      <c r="F251" s="230" t="str">
        <f t="shared" si="1"/>
        <v>NO</v>
      </c>
      <c r="G251" s="86"/>
      <c r="H251" s="86">
        <f>+Pedido!B$64</f>
        <v>0</v>
      </c>
      <c r="I251" s="86">
        <f>+Pedido!A$64</f>
        <v>0</v>
      </c>
    </row>
    <row r="252" spans="1:9" ht="12.75" customHeight="1" x14ac:dyDescent="0.2">
      <c r="A252" s="86"/>
      <c r="B252" s="86" t="s">
        <v>206</v>
      </c>
      <c r="C252" s="232">
        <f>IF(ISTEXT(Pedido!H64),0,Pedido!H64)</f>
        <v>0</v>
      </c>
      <c r="D252" s="231">
        <f t="shared" si="51"/>
        <v>0</v>
      </c>
      <c r="E252" s="230">
        <f>IF(ISTEXT(Pedido!H64),Pedido!H64,0)</f>
        <v>0</v>
      </c>
      <c r="F252" s="230" t="str">
        <f t="shared" si="1"/>
        <v>NO</v>
      </c>
      <c r="G252" s="86"/>
      <c r="H252" s="86">
        <f>+Pedido!B$64</f>
        <v>0</v>
      </c>
      <c r="I252" s="86">
        <f>+Pedido!A$64</f>
        <v>0</v>
      </c>
    </row>
    <row r="253" spans="1:9" ht="12.75" customHeight="1" x14ac:dyDescent="0.2">
      <c r="A253" s="86"/>
      <c r="B253" s="86" t="s">
        <v>207</v>
      </c>
      <c r="C253" s="232">
        <f>IF(ISTEXT(Pedido!I64),0,Pedido!I64)</f>
        <v>0</v>
      </c>
      <c r="D253" s="231">
        <f t="shared" si="51"/>
        <v>0</v>
      </c>
      <c r="E253" s="86">
        <f>IF(ISTEXT(Pedido!I64),Pedido!I64,0)</f>
        <v>0</v>
      </c>
      <c r="F253" s="230" t="str">
        <f t="shared" si="1"/>
        <v>NO</v>
      </c>
      <c r="G253" s="86"/>
      <c r="H253" s="86">
        <f>+Pedido!B$64</f>
        <v>0</v>
      </c>
      <c r="I253" s="86">
        <f>+Pedido!A$64</f>
        <v>0</v>
      </c>
    </row>
    <row r="254" spans="1:9" ht="12.75" customHeight="1" x14ac:dyDescent="0.2">
      <c r="A254" s="86"/>
      <c r="B254" s="86" t="s">
        <v>208</v>
      </c>
      <c r="C254" s="232">
        <f>IF(ISTEXT(Pedido!G64),0,Pedido!G64)</f>
        <v>0</v>
      </c>
      <c r="D254" s="231">
        <f t="shared" si="51"/>
        <v>0</v>
      </c>
      <c r="E254" s="86">
        <f>IF(ISTEXT(Pedido!G64),Pedido!G64,0)</f>
        <v>0</v>
      </c>
      <c r="F254" s="230" t="str">
        <f t="shared" si="1"/>
        <v>NO</v>
      </c>
      <c r="G254" s="86"/>
      <c r="H254" s="86">
        <f>+Pedido!B$64</f>
        <v>0</v>
      </c>
      <c r="I254" s="86">
        <f>+Pedido!A$64</f>
        <v>0</v>
      </c>
    </row>
    <row r="255" spans="1:9" ht="12.75" customHeight="1" x14ac:dyDescent="0.2">
      <c r="A255" s="86"/>
      <c r="B255" s="86" t="s">
        <v>209</v>
      </c>
      <c r="C255" s="232">
        <f>IF(ISTEXT(Pedido!P64),0,Pedido!P64)</f>
        <v>0</v>
      </c>
      <c r="D255" s="231">
        <f t="shared" si="51"/>
        <v>0</v>
      </c>
      <c r="E255" s="86">
        <f>IF(ISTEXT(Pedido!P64),Pedido!P64,0)</f>
        <v>0</v>
      </c>
      <c r="F255" s="230" t="str">
        <f t="shared" si="1"/>
        <v>NO</v>
      </c>
      <c r="G255" s="86"/>
      <c r="H255" s="86">
        <f>+Pedido!B$64</f>
        <v>0</v>
      </c>
      <c r="I255" s="86">
        <f>+Pedido!A$64</f>
        <v>0</v>
      </c>
    </row>
    <row r="256" spans="1:9" ht="12.75" customHeight="1" x14ac:dyDescent="0.2">
      <c r="A256" s="86"/>
      <c r="B256" s="86" t="s">
        <v>210</v>
      </c>
      <c r="C256" s="232">
        <f>IF(ISTEXT(Pedido!O64),0,Pedido!O64)</f>
        <v>0</v>
      </c>
      <c r="D256" s="231">
        <f t="shared" si="51"/>
        <v>0</v>
      </c>
      <c r="E256" s="86">
        <f>IF(ISTEXT(Pedido!O64),Pedido!O64,0)</f>
        <v>0</v>
      </c>
      <c r="F256" s="230" t="str">
        <f t="shared" si="1"/>
        <v>NO</v>
      </c>
      <c r="G256" s="86"/>
      <c r="H256" s="86">
        <f>+Pedido!B$64</f>
        <v>0</v>
      </c>
      <c r="I256" s="86">
        <f>+Pedido!A$64</f>
        <v>0</v>
      </c>
    </row>
    <row r="257" spans="1:9" ht="12.75" customHeight="1" x14ac:dyDescent="0.2">
      <c r="A257" s="86"/>
      <c r="B257" s="86" t="s">
        <v>211</v>
      </c>
      <c r="C257" s="232">
        <f>IF(ISTEXT(Pedido!N64),0,Pedido!N64)</f>
        <v>0</v>
      </c>
      <c r="D257" s="231">
        <f t="shared" si="51"/>
        <v>0</v>
      </c>
      <c r="E257" s="86">
        <f>IF(ISTEXT(Pedido!N64),Pedido!N64,0)</f>
        <v>0</v>
      </c>
      <c r="F257" s="230" t="str">
        <f t="shared" si="1"/>
        <v>NO</v>
      </c>
      <c r="G257" s="86"/>
      <c r="H257" s="86">
        <f>+Pedido!B$64</f>
        <v>0</v>
      </c>
      <c r="I257" s="86">
        <f>+Pedido!A$64</f>
        <v>0</v>
      </c>
    </row>
    <row r="258" spans="1:9" ht="12.75" customHeight="1" x14ac:dyDescent="0.2">
      <c r="A258" s="86"/>
      <c r="B258" s="86" t="s">
        <v>212</v>
      </c>
      <c r="C258" s="232">
        <f>IF(ISTEXT(Pedido!J64),0,Pedido!J64)</f>
        <v>0</v>
      </c>
      <c r="D258" s="231">
        <f t="shared" si="51"/>
        <v>0</v>
      </c>
      <c r="E258" s="86">
        <f>IF(ISTEXT(Pedido!J64),Pedido!J64,0)</f>
        <v>0</v>
      </c>
      <c r="F258" s="230" t="str">
        <f t="shared" si="1"/>
        <v>NO</v>
      </c>
      <c r="G258" s="86"/>
      <c r="H258" s="86">
        <f>+Pedido!B$64</f>
        <v>0</v>
      </c>
      <c r="I258" s="86">
        <f>+Pedido!A$64</f>
        <v>0</v>
      </c>
    </row>
    <row r="259" spans="1:9" ht="12.75" customHeight="1" x14ac:dyDescent="0.2">
      <c r="A259" s="86"/>
      <c r="B259" s="86" t="s">
        <v>213</v>
      </c>
      <c r="C259" s="232">
        <f>IF(ISTEXT(Pedido!L64),0,Pedido!L64)</f>
        <v>0</v>
      </c>
      <c r="D259" s="231">
        <f t="shared" si="51"/>
        <v>0</v>
      </c>
      <c r="E259" s="86">
        <f>IF(ISTEXT(Pedido!L64),Pedido!L64,0)</f>
        <v>0</v>
      </c>
      <c r="F259" s="230" t="str">
        <f t="shared" si="1"/>
        <v>NO</v>
      </c>
      <c r="G259" s="86"/>
      <c r="H259" s="86">
        <f>+Pedido!B$64</f>
        <v>0</v>
      </c>
      <c r="I259" s="86">
        <f>+Pedido!A$64</f>
        <v>0</v>
      </c>
    </row>
    <row r="260" spans="1:9" ht="12.75" customHeight="1" x14ac:dyDescent="0.2">
      <c r="A260" s="86"/>
      <c r="B260" s="86" t="s">
        <v>214</v>
      </c>
      <c r="C260" s="232">
        <f>IF(ISTEXT(Pedido!M64),0,Pedido!M64)</f>
        <v>0</v>
      </c>
      <c r="D260" s="231">
        <f t="shared" si="51"/>
        <v>0</v>
      </c>
      <c r="E260" s="86">
        <f>IF(ISTEXT(Pedido!M64),Pedido!M64,0)</f>
        <v>0</v>
      </c>
      <c r="F260" s="230" t="str">
        <f t="shared" si="1"/>
        <v>NO</v>
      </c>
      <c r="G260" s="86"/>
      <c r="H260" s="86">
        <f>+Pedido!B$64</f>
        <v>0</v>
      </c>
      <c r="I260" s="86">
        <f>+Pedido!A$64</f>
        <v>0</v>
      </c>
    </row>
    <row r="261" spans="1:9" ht="12.75" customHeight="1" x14ac:dyDescent="0.2">
      <c r="A261" s="86"/>
      <c r="B261" s="86" t="s">
        <v>215</v>
      </c>
      <c r="C261" s="232">
        <f>IF(ISTEXT(Pedido!K64),0,Pedido!K64)</f>
        <v>0</v>
      </c>
      <c r="D261" s="231">
        <f t="shared" si="51"/>
        <v>0</v>
      </c>
      <c r="E261" s="86">
        <f>IF(ISTEXT(Pedido!K64),Pedido!K64,0)</f>
        <v>0</v>
      </c>
      <c r="F261" s="230" t="str">
        <f t="shared" si="1"/>
        <v>NO</v>
      </c>
      <c r="G261" s="86"/>
      <c r="H261" s="86">
        <f>+Pedido!B$64</f>
        <v>0</v>
      </c>
      <c r="I261" s="86">
        <f>+Pedido!A$64</f>
        <v>0</v>
      </c>
    </row>
    <row r="262" spans="1:9" ht="12.75" customHeight="1" x14ac:dyDescent="0.2">
      <c r="A262" s="86"/>
      <c r="B262" s="86" t="s">
        <v>216</v>
      </c>
      <c r="C262" s="232">
        <f>Pedido!Y64</f>
        <v>0</v>
      </c>
      <c r="D262" s="231"/>
      <c r="E262" s="86"/>
      <c r="F262" s="230" t="str">
        <f t="shared" si="1"/>
        <v>NO</v>
      </c>
      <c r="G262" s="86"/>
      <c r="H262" s="86">
        <f>+Pedido!B$64</f>
        <v>0</v>
      </c>
      <c r="I262" s="86">
        <f>+Pedido!A$64</f>
        <v>0</v>
      </c>
    </row>
    <row r="263" spans="1:9" ht="12.75" customHeight="1" x14ac:dyDescent="0.2">
      <c r="A263" s="86"/>
      <c r="B263" s="86" t="s">
        <v>217</v>
      </c>
      <c r="C263" s="232">
        <f>Pedido!Z64</f>
        <v>0</v>
      </c>
      <c r="D263" s="231"/>
      <c r="E263" s="86"/>
      <c r="F263" s="230" t="str">
        <f t="shared" si="1"/>
        <v>NO</v>
      </c>
      <c r="G263" s="86"/>
      <c r="H263" s="86">
        <f>+Pedido!B$64</f>
        <v>0</v>
      </c>
      <c r="I263" s="86">
        <f>+Pedido!A$64</f>
        <v>0</v>
      </c>
    </row>
    <row r="264" spans="1:9" ht="12.75" customHeight="1" x14ac:dyDescent="0.2">
      <c r="A264" s="86"/>
      <c r="B264" s="86" t="s">
        <v>218</v>
      </c>
      <c r="C264" s="232">
        <f>Pedido!AA64</f>
        <v>0</v>
      </c>
      <c r="D264" s="231"/>
      <c r="E264" s="86"/>
      <c r="F264" s="230" t="str">
        <f t="shared" si="1"/>
        <v>NO</v>
      </c>
      <c r="G264" s="86"/>
      <c r="H264" s="86">
        <f>+Pedido!B$64</f>
        <v>0</v>
      </c>
      <c r="I264" s="86">
        <f>+Pedido!A$64</f>
        <v>0</v>
      </c>
    </row>
    <row r="265" spans="1:9" ht="12.75" customHeight="1" x14ac:dyDescent="0.2">
      <c r="A265" s="86"/>
      <c r="B265" s="86" t="s">
        <v>200</v>
      </c>
      <c r="C265" s="231"/>
      <c r="D265" s="231"/>
      <c r="E265" s="231">
        <f>+Pedido!Q64</f>
        <v>0</v>
      </c>
      <c r="F265" s="230" t="str">
        <f t="shared" si="1"/>
        <v>NO</v>
      </c>
      <c r="G265" s="86"/>
      <c r="H265" s="86">
        <f>+Pedido!B$64</f>
        <v>0</v>
      </c>
      <c r="I265" s="86">
        <f>+Pedido!A$64</f>
        <v>0</v>
      </c>
    </row>
    <row r="266" spans="1:9" ht="12.75" customHeight="1" x14ac:dyDescent="0.2">
      <c r="A266" s="86"/>
      <c r="B266" s="86" t="s">
        <v>219</v>
      </c>
      <c r="C266" s="231">
        <f>IF(ISTEXT(Pedido!R64),0,Pedido!R64)</f>
        <v>0</v>
      </c>
      <c r="D266" s="231">
        <f t="shared" ref="D266:D267" si="52">IF(MOD(C266,12)=0,C266/12,"INCOMPLETO")</f>
        <v>0</v>
      </c>
      <c r="E266" s="231">
        <f>IF(ISTEXT(Pedido!R64),Pedido!R64,0)</f>
        <v>0</v>
      </c>
      <c r="F266" s="230" t="str">
        <f t="shared" si="1"/>
        <v>NO</v>
      </c>
      <c r="G266" s="86"/>
      <c r="H266" s="86">
        <f>+Pedido!B$64</f>
        <v>0</v>
      </c>
      <c r="I266" s="86">
        <f>+Pedido!A$64</f>
        <v>0</v>
      </c>
    </row>
    <row r="267" spans="1:9" ht="12.75" customHeight="1" x14ac:dyDescent="0.2">
      <c r="A267" s="86"/>
      <c r="B267" s="86" t="s">
        <v>220</v>
      </c>
      <c r="C267" s="231">
        <f>IF(ISTEXT(Pedido!S64),0,Pedido!S64)</f>
        <v>0</v>
      </c>
      <c r="D267" s="231">
        <f t="shared" si="52"/>
        <v>0</v>
      </c>
      <c r="E267" s="231">
        <f>IF(ISTEXT(Pedido!S64),Pedido!S64,0)</f>
        <v>0</v>
      </c>
      <c r="F267" s="230" t="str">
        <f t="shared" si="1"/>
        <v>NO</v>
      </c>
      <c r="G267" s="86"/>
      <c r="H267" s="86">
        <f>+Pedido!B$64</f>
        <v>0</v>
      </c>
      <c r="I267" s="86">
        <f>+Pedido!A$64</f>
        <v>0</v>
      </c>
    </row>
    <row r="268" spans="1:9" ht="12.75" customHeight="1" x14ac:dyDescent="0.2">
      <c r="A268" s="86"/>
      <c r="B268" s="86" t="s">
        <v>221</v>
      </c>
      <c r="C268" s="231">
        <f>IF(ISTEXT(Pedido!T64),0,Pedido!T64)</f>
        <v>0</v>
      </c>
      <c r="D268" s="231">
        <f>IF(MOD(C268,6)=0,C268/6,"INCOMPLETO")</f>
        <v>0</v>
      </c>
      <c r="E268" s="86">
        <f>IF(ISTEXT(Pedido!T64),Pedido!T64,0)</f>
        <v>0</v>
      </c>
      <c r="F268" s="230" t="str">
        <f t="shared" si="1"/>
        <v>NO</v>
      </c>
      <c r="G268" s="86"/>
      <c r="H268" s="86">
        <f>+Pedido!B$64</f>
        <v>0</v>
      </c>
      <c r="I268" s="86">
        <f>+Pedido!A$64</f>
        <v>0</v>
      </c>
    </row>
    <row r="269" spans="1:9" ht="12.75" customHeight="1" x14ac:dyDescent="0.2">
      <c r="A269" s="86"/>
      <c r="B269" s="86" t="s">
        <v>222</v>
      </c>
      <c r="C269" s="231">
        <f>+Pedido!C64</f>
        <v>0</v>
      </c>
      <c r="D269" s="231">
        <f t="shared" ref="D269:D282" si="53">IF(MOD(C269,12)=0,C269/12,"INCOMPLETO")</f>
        <v>0</v>
      </c>
      <c r="E269" s="231"/>
      <c r="F269" s="230" t="str">
        <f t="shared" si="1"/>
        <v>NO</v>
      </c>
      <c r="G269" s="86"/>
      <c r="H269" s="86">
        <f>+Pedido!B$64</f>
        <v>0</v>
      </c>
      <c r="I269" s="86">
        <f>+Pedido!A$64</f>
        <v>0</v>
      </c>
    </row>
    <row r="270" spans="1:9" ht="12.75" customHeight="1" x14ac:dyDescent="0.2">
      <c r="A270" s="86"/>
      <c r="B270" s="86" t="s">
        <v>223</v>
      </c>
      <c r="C270" s="231">
        <f>+Pedido!D64</f>
        <v>0</v>
      </c>
      <c r="D270" s="231">
        <f t="shared" si="53"/>
        <v>0</v>
      </c>
      <c r="E270" s="231"/>
      <c r="F270" s="230" t="str">
        <f t="shared" si="1"/>
        <v>NO</v>
      </c>
      <c r="G270" s="86"/>
      <c r="H270" s="86">
        <f>+Pedido!B$64</f>
        <v>0</v>
      </c>
      <c r="I270" s="86">
        <f>+Pedido!A$64</f>
        <v>0</v>
      </c>
    </row>
    <row r="271" spans="1:9" ht="12.75" customHeight="1" x14ac:dyDescent="0.2">
      <c r="A271" s="86"/>
      <c r="B271" s="86" t="s">
        <v>224</v>
      </c>
      <c r="C271" s="231">
        <f>+Pedido!E64</f>
        <v>0</v>
      </c>
      <c r="D271" s="231">
        <f t="shared" si="53"/>
        <v>0</v>
      </c>
      <c r="E271" s="231"/>
      <c r="F271" s="230" t="str">
        <f t="shared" si="1"/>
        <v>NO</v>
      </c>
      <c r="G271" s="86"/>
      <c r="H271" s="86">
        <f>+Pedido!B$64</f>
        <v>0</v>
      </c>
      <c r="I271" s="86">
        <f>+Pedido!A$64</f>
        <v>0</v>
      </c>
    </row>
    <row r="272" spans="1:9" ht="12.75" customHeight="1" x14ac:dyDescent="0.2">
      <c r="A272" s="86"/>
      <c r="B272" s="86" t="s">
        <v>205</v>
      </c>
      <c r="C272" s="231">
        <f>IF(ISTEXT(Pedido!F65),0,Pedido!F65)</f>
        <v>0</v>
      </c>
      <c r="D272" s="231">
        <f t="shared" si="53"/>
        <v>0</v>
      </c>
      <c r="E272" s="230">
        <f>IF(ISTEXT(Pedido!F65),Pedido!F65,0)</f>
        <v>0</v>
      </c>
      <c r="F272" s="230" t="str">
        <f t="shared" si="1"/>
        <v>NO</v>
      </c>
      <c r="G272" s="86"/>
      <c r="H272" s="86">
        <f>+Pedido!B$65</f>
        <v>0</v>
      </c>
      <c r="I272" s="86">
        <f>+Pedido!A$65</f>
        <v>0</v>
      </c>
    </row>
    <row r="273" spans="1:9" ht="12.75" customHeight="1" x14ac:dyDescent="0.2">
      <c r="A273" s="86"/>
      <c r="B273" s="86" t="s">
        <v>206</v>
      </c>
      <c r="C273" s="232">
        <f>IF(ISTEXT(Pedido!H65),0,Pedido!H65)</f>
        <v>0</v>
      </c>
      <c r="D273" s="231">
        <f t="shared" si="53"/>
        <v>0</v>
      </c>
      <c r="E273" s="230">
        <f>IF(ISTEXT(Pedido!H65),Pedido!H65,0)</f>
        <v>0</v>
      </c>
      <c r="F273" s="230" t="str">
        <f t="shared" si="1"/>
        <v>NO</v>
      </c>
      <c r="G273" s="86"/>
      <c r="H273" s="86">
        <f>+Pedido!B$65</f>
        <v>0</v>
      </c>
      <c r="I273" s="86">
        <f>+Pedido!A$65</f>
        <v>0</v>
      </c>
    </row>
    <row r="274" spans="1:9" ht="12.75" customHeight="1" x14ac:dyDescent="0.2">
      <c r="A274" s="86"/>
      <c r="B274" s="86" t="s">
        <v>207</v>
      </c>
      <c r="C274" s="232">
        <f>IF(ISTEXT(Pedido!I65),0,Pedido!I65)</f>
        <v>0</v>
      </c>
      <c r="D274" s="231">
        <f t="shared" si="53"/>
        <v>0</v>
      </c>
      <c r="E274" s="86">
        <f>IF(ISTEXT(Pedido!I65),Pedido!I65,0)</f>
        <v>0</v>
      </c>
      <c r="F274" s="230" t="str">
        <f t="shared" si="1"/>
        <v>NO</v>
      </c>
      <c r="G274" s="86"/>
      <c r="H274" s="86">
        <f>+Pedido!B$65</f>
        <v>0</v>
      </c>
      <c r="I274" s="86">
        <f>+Pedido!A$65</f>
        <v>0</v>
      </c>
    </row>
    <row r="275" spans="1:9" ht="12.75" customHeight="1" x14ac:dyDescent="0.2">
      <c r="A275" s="86"/>
      <c r="B275" s="86" t="s">
        <v>208</v>
      </c>
      <c r="C275" s="232">
        <f>IF(ISTEXT(Pedido!G65),0,Pedido!G65)</f>
        <v>0</v>
      </c>
      <c r="D275" s="231">
        <f t="shared" si="53"/>
        <v>0</v>
      </c>
      <c r="E275" s="86">
        <f>IF(ISTEXT(Pedido!G65),Pedido!G65,0)</f>
        <v>0</v>
      </c>
      <c r="F275" s="230" t="str">
        <f t="shared" si="1"/>
        <v>NO</v>
      </c>
      <c r="G275" s="86"/>
      <c r="H275" s="86">
        <f>+Pedido!B$65</f>
        <v>0</v>
      </c>
      <c r="I275" s="86">
        <f>+Pedido!A$65</f>
        <v>0</v>
      </c>
    </row>
    <row r="276" spans="1:9" ht="12.75" customHeight="1" x14ac:dyDescent="0.2">
      <c r="A276" s="86"/>
      <c r="B276" s="86" t="s">
        <v>209</v>
      </c>
      <c r="C276" s="232">
        <f>IF(ISTEXT(Pedido!P65),0,Pedido!P65)</f>
        <v>0</v>
      </c>
      <c r="D276" s="231">
        <f t="shared" si="53"/>
        <v>0</v>
      </c>
      <c r="E276" s="86">
        <f>IF(ISTEXT(Pedido!P65),Pedido!P65,0)</f>
        <v>0</v>
      </c>
      <c r="F276" s="230" t="str">
        <f t="shared" si="1"/>
        <v>NO</v>
      </c>
      <c r="G276" s="86"/>
      <c r="H276" s="86">
        <f>+Pedido!B$65</f>
        <v>0</v>
      </c>
      <c r="I276" s="86">
        <f>+Pedido!A$65</f>
        <v>0</v>
      </c>
    </row>
    <row r="277" spans="1:9" ht="12.75" customHeight="1" x14ac:dyDescent="0.2">
      <c r="A277" s="86"/>
      <c r="B277" s="86" t="s">
        <v>210</v>
      </c>
      <c r="C277" s="232">
        <f>IF(ISTEXT(Pedido!O65),0,Pedido!O65)</f>
        <v>0</v>
      </c>
      <c r="D277" s="231">
        <f t="shared" si="53"/>
        <v>0</v>
      </c>
      <c r="E277" s="86">
        <f>IF(ISTEXT(Pedido!O65),Pedido!O65,0)</f>
        <v>0</v>
      </c>
      <c r="F277" s="230" t="str">
        <f t="shared" si="1"/>
        <v>NO</v>
      </c>
      <c r="G277" s="86"/>
      <c r="H277" s="86">
        <f>+Pedido!B$65</f>
        <v>0</v>
      </c>
      <c r="I277" s="86">
        <f>+Pedido!A$65</f>
        <v>0</v>
      </c>
    </row>
    <row r="278" spans="1:9" ht="12.75" customHeight="1" x14ac:dyDescent="0.2">
      <c r="A278" s="86"/>
      <c r="B278" s="86" t="s">
        <v>211</v>
      </c>
      <c r="C278" s="232">
        <f>IF(ISTEXT(Pedido!N65),0,Pedido!N65)</f>
        <v>0</v>
      </c>
      <c r="D278" s="231">
        <f t="shared" si="53"/>
        <v>0</v>
      </c>
      <c r="E278" s="86">
        <f>IF(ISTEXT(Pedido!N65),Pedido!N65,0)</f>
        <v>0</v>
      </c>
      <c r="F278" s="230" t="str">
        <f t="shared" si="1"/>
        <v>NO</v>
      </c>
      <c r="G278" s="86"/>
      <c r="H278" s="86">
        <f>+Pedido!B$65</f>
        <v>0</v>
      </c>
      <c r="I278" s="86">
        <f>+Pedido!A$65</f>
        <v>0</v>
      </c>
    </row>
    <row r="279" spans="1:9" ht="12.75" customHeight="1" x14ac:dyDescent="0.2">
      <c r="A279" s="86"/>
      <c r="B279" s="86" t="s">
        <v>212</v>
      </c>
      <c r="C279" s="232">
        <f>IF(ISTEXT(Pedido!J65),0,Pedido!J65)</f>
        <v>0</v>
      </c>
      <c r="D279" s="231">
        <f t="shared" si="53"/>
        <v>0</v>
      </c>
      <c r="E279" s="86">
        <f>IF(ISTEXT(Pedido!J99),Pedido!J799,0)</f>
        <v>0</v>
      </c>
      <c r="F279" s="230" t="str">
        <f t="shared" si="1"/>
        <v>NO</v>
      </c>
      <c r="G279" s="86"/>
      <c r="H279" s="86">
        <f>+Pedido!B$65</f>
        <v>0</v>
      </c>
      <c r="I279" s="86">
        <f>+Pedido!A$65</f>
        <v>0</v>
      </c>
    </row>
    <row r="280" spans="1:9" ht="12.75" customHeight="1" x14ac:dyDescent="0.2">
      <c r="A280" s="86"/>
      <c r="B280" s="86" t="s">
        <v>213</v>
      </c>
      <c r="C280" s="232">
        <f>IF(ISTEXT(Pedido!L65),0,Pedido!L65)</f>
        <v>0</v>
      </c>
      <c r="D280" s="231">
        <f t="shared" si="53"/>
        <v>0</v>
      </c>
      <c r="E280" s="86">
        <f>IF(ISTEXT(Pedido!L65),Pedido!L65,0)</f>
        <v>0</v>
      </c>
      <c r="F280" s="230" t="str">
        <f t="shared" si="1"/>
        <v>NO</v>
      </c>
      <c r="G280" s="86"/>
      <c r="H280" s="86">
        <f>+Pedido!B$65</f>
        <v>0</v>
      </c>
      <c r="I280" s="86">
        <f>+Pedido!A$65</f>
        <v>0</v>
      </c>
    </row>
    <row r="281" spans="1:9" ht="12.75" customHeight="1" x14ac:dyDescent="0.2">
      <c r="A281" s="86"/>
      <c r="B281" s="86" t="s">
        <v>214</v>
      </c>
      <c r="C281" s="232">
        <f>IF(ISTEXT(Pedido!M65),0,Pedido!M65)</f>
        <v>0</v>
      </c>
      <c r="D281" s="231">
        <f t="shared" si="53"/>
        <v>0</v>
      </c>
      <c r="E281" s="86">
        <f>IF(ISTEXT(Pedido!M65),Pedido!M65,0)</f>
        <v>0</v>
      </c>
      <c r="F281" s="230" t="str">
        <f t="shared" si="1"/>
        <v>NO</v>
      </c>
      <c r="G281" s="86"/>
      <c r="H281" s="86">
        <f>+Pedido!B$65</f>
        <v>0</v>
      </c>
      <c r="I281" s="86">
        <f>+Pedido!A$65</f>
        <v>0</v>
      </c>
    </row>
    <row r="282" spans="1:9" ht="12.75" customHeight="1" x14ac:dyDescent="0.2">
      <c r="A282" s="86"/>
      <c r="B282" s="86" t="s">
        <v>215</v>
      </c>
      <c r="C282" s="232">
        <f>IF(ISTEXT(Pedido!K65),0,Pedido!K65)</f>
        <v>0</v>
      </c>
      <c r="D282" s="231">
        <f t="shared" si="53"/>
        <v>0</v>
      </c>
      <c r="E282" s="86">
        <f>IF(ISTEXT(Pedido!K65),Pedido!K65,0)</f>
        <v>0</v>
      </c>
      <c r="F282" s="230" t="str">
        <f t="shared" si="1"/>
        <v>NO</v>
      </c>
      <c r="G282" s="86"/>
      <c r="H282" s="86">
        <f>+Pedido!B$65</f>
        <v>0</v>
      </c>
      <c r="I282" s="86">
        <f>+Pedido!A$65</f>
        <v>0</v>
      </c>
    </row>
    <row r="283" spans="1:9" ht="12.75" customHeight="1" x14ac:dyDescent="0.2">
      <c r="A283" s="86"/>
      <c r="B283" s="86" t="s">
        <v>216</v>
      </c>
      <c r="C283" s="232">
        <f>Pedido!Y65</f>
        <v>0</v>
      </c>
      <c r="D283" s="231"/>
      <c r="E283" s="86"/>
      <c r="F283" s="230" t="str">
        <f t="shared" si="1"/>
        <v>NO</v>
      </c>
      <c r="G283" s="86"/>
      <c r="H283" s="86">
        <f>+Pedido!B$65</f>
        <v>0</v>
      </c>
      <c r="I283" s="86">
        <f>+Pedido!A$65</f>
        <v>0</v>
      </c>
    </row>
    <row r="284" spans="1:9" ht="12.75" customHeight="1" x14ac:dyDescent="0.2">
      <c r="A284" s="86"/>
      <c r="B284" s="86" t="s">
        <v>217</v>
      </c>
      <c r="C284" s="232">
        <f>Pedido!Z65</f>
        <v>0</v>
      </c>
      <c r="D284" s="231"/>
      <c r="E284" s="86"/>
      <c r="F284" s="230" t="str">
        <f t="shared" si="1"/>
        <v>NO</v>
      </c>
      <c r="G284" s="86"/>
      <c r="H284" s="86">
        <f>+Pedido!B$65</f>
        <v>0</v>
      </c>
      <c r="I284" s="86">
        <f>+Pedido!A$65</f>
        <v>0</v>
      </c>
    </row>
    <row r="285" spans="1:9" ht="12.75" customHeight="1" x14ac:dyDescent="0.2">
      <c r="A285" s="86"/>
      <c r="B285" s="86" t="s">
        <v>218</v>
      </c>
      <c r="C285" s="232">
        <f>Pedido!AA65</f>
        <v>0</v>
      </c>
      <c r="D285" s="231"/>
      <c r="E285" s="86"/>
      <c r="F285" s="230" t="str">
        <f t="shared" si="1"/>
        <v>NO</v>
      </c>
      <c r="G285" s="86"/>
      <c r="H285" s="86">
        <f>+Pedido!B$65</f>
        <v>0</v>
      </c>
      <c r="I285" s="86">
        <f>+Pedido!A$65</f>
        <v>0</v>
      </c>
    </row>
    <row r="286" spans="1:9" ht="12.75" customHeight="1" x14ac:dyDescent="0.2">
      <c r="A286" s="86"/>
      <c r="B286" s="86" t="s">
        <v>200</v>
      </c>
      <c r="C286" s="231"/>
      <c r="D286" s="231"/>
      <c r="E286" s="231">
        <f>+Pedido!Q65</f>
        <v>0</v>
      </c>
      <c r="F286" s="230" t="str">
        <f t="shared" si="1"/>
        <v>NO</v>
      </c>
      <c r="G286" s="86"/>
      <c r="H286" s="86">
        <f>+Pedido!B$65</f>
        <v>0</v>
      </c>
      <c r="I286" s="86">
        <f>+Pedido!A$65</f>
        <v>0</v>
      </c>
    </row>
    <row r="287" spans="1:9" ht="12.75" customHeight="1" x14ac:dyDescent="0.2">
      <c r="A287" s="86"/>
      <c r="B287" s="86" t="s">
        <v>219</v>
      </c>
      <c r="C287" s="231">
        <f>IF(ISTEXT(Pedido!R65),0,Pedido!R65)</f>
        <v>0</v>
      </c>
      <c r="D287" s="231">
        <f t="shared" ref="D287:D288" si="54">IF(MOD(C287,12)=0,C287/12,"INCOMPLETO")</f>
        <v>0</v>
      </c>
      <c r="E287" s="231">
        <f>IF(ISTEXT(Pedido!R65),Pedido!R65,0)</f>
        <v>0</v>
      </c>
      <c r="F287" s="230" t="str">
        <f t="shared" si="1"/>
        <v>NO</v>
      </c>
      <c r="G287" s="86"/>
      <c r="H287" s="86">
        <f>+Pedido!B$65</f>
        <v>0</v>
      </c>
      <c r="I287" s="86">
        <f>+Pedido!A$65</f>
        <v>0</v>
      </c>
    </row>
    <row r="288" spans="1:9" ht="12.75" customHeight="1" x14ac:dyDescent="0.2">
      <c r="A288" s="86"/>
      <c r="B288" s="86" t="s">
        <v>220</v>
      </c>
      <c r="C288" s="231">
        <f>IF(ISTEXT(Pedido!S65),0,Pedido!S65)</f>
        <v>0</v>
      </c>
      <c r="D288" s="231">
        <f t="shared" si="54"/>
        <v>0</v>
      </c>
      <c r="E288" s="231">
        <f>IF(ISTEXT(Pedido!S65),Pedido!S65,0)</f>
        <v>0</v>
      </c>
      <c r="F288" s="230" t="str">
        <f t="shared" si="1"/>
        <v>NO</v>
      </c>
      <c r="G288" s="86"/>
      <c r="H288" s="86">
        <f>+Pedido!B$65</f>
        <v>0</v>
      </c>
      <c r="I288" s="86">
        <f>+Pedido!A$65</f>
        <v>0</v>
      </c>
    </row>
    <row r="289" spans="1:9" ht="12.75" customHeight="1" x14ac:dyDescent="0.2">
      <c r="A289" s="86"/>
      <c r="B289" s="86" t="s">
        <v>221</v>
      </c>
      <c r="C289" s="231">
        <f>IF(ISTEXT(Pedido!T65),0,Pedido!T65)</f>
        <v>0</v>
      </c>
      <c r="D289" s="231">
        <f>IF(MOD(C289,6)=0,C289/6,"INCOMPLETO")</f>
        <v>0</v>
      </c>
      <c r="E289" s="86">
        <f>IF(ISTEXT(Pedido!T65),Pedido!T65,0)</f>
        <v>0</v>
      </c>
      <c r="F289" s="230" t="str">
        <f t="shared" si="1"/>
        <v>NO</v>
      </c>
      <c r="G289" s="86"/>
      <c r="H289" s="86">
        <f>+Pedido!B$65</f>
        <v>0</v>
      </c>
      <c r="I289" s="86">
        <f>+Pedido!A$65</f>
        <v>0</v>
      </c>
    </row>
    <row r="290" spans="1:9" ht="12.75" customHeight="1" x14ac:dyDescent="0.2">
      <c r="A290" s="86"/>
      <c r="B290" s="86" t="s">
        <v>222</v>
      </c>
      <c r="C290" s="231">
        <f>+Pedido!C65</f>
        <v>0</v>
      </c>
      <c r="D290" s="231">
        <f t="shared" ref="D290:D303" si="55">IF(MOD(C290,12)=0,C290/12,"INCOMPLETO")</f>
        <v>0</v>
      </c>
      <c r="E290" s="231"/>
      <c r="F290" s="230" t="str">
        <f t="shared" si="1"/>
        <v>NO</v>
      </c>
      <c r="G290" s="86"/>
      <c r="H290" s="86">
        <f>+Pedido!B$65</f>
        <v>0</v>
      </c>
      <c r="I290" s="86">
        <f>+Pedido!A$65</f>
        <v>0</v>
      </c>
    </row>
    <row r="291" spans="1:9" ht="12.75" customHeight="1" x14ac:dyDescent="0.2">
      <c r="A291" s="86"/>
      <c r="B291" s="86" t="s">
        <v>223</v>
      </c>
      <c r="C291" s="231">
        <f>+Pedido!D65</f>
        <v>0</v>
      </c>
      <c r="D291" s="231">
        <f t="shared" si="55"/>
        <v>0</v>
      </c>
      <c r="E291" s="231"/>
      <c r="F291" s="230" t="str">
        <f t="shared" si="1"/>
        <v>NO</v>
      </c>
      <c r="G291" s="86"/>
      <c r="H291" s="86">
        <f>+Pedido!B$65</f>
        <v>0</v>
      </c>
      <c r="I291" s="86">
        <f>+Pedido!A$65</f>
        <v>0</v>
      </c>
    </row>
    <row r="292" spans="1:9" ht="12.75" customHeight="1" x14ac:dyDescent="0.2">
      <c r="A292" s="86"/>
      <c r="B292" s="86" t="s">
        <v>224</v>
      </c>
      <c r="C292" s="231">
        <f>+Pedido!E65</f>
        <v>0</v>
      </c>
      <c r="D292" s="231">
        <f t="shared" si="55"/>
        <v>0</v>
      </c>
      <c r="E292" s="231"/>
      <c r="F292" s="230" t="str">
        <f t="shared" si="1"/>
        <v>NO</v>
      </c>
      <c r="G292" s="86"/>
      <c r="H292" s="86">
        <f>+Pedido!B$65</f>
        <v>0</v>
      </c>
      <c r="I292" s="86">
        <f>+Pedido!A$65</f>
        <v>0</v>
      </c>
    </row>
    <row r="293" spans="1:9" ht="12.75" customHeight="1" x14ac:dyDescent="0.2">
      <c r="A293" s="86"/>
      <c r="B293" s="86" t="s">
        <v>205</v>
      </c>
      <c r="C293" s="232">
        <f>+Pedido!F66</f>
        <v>0</v>
      </c>
      <c r="D293" s="232">
        <f t="shared" si="55"/>
        <v>0</v>
      </c>
      <c r="E293" s="86">
        <f>IF(ISTEXT(Pedido!F134),Pedido!F134,0)</f>
        <v>0</v>
      </c>
      <c r="F293" s="86" t="str">
        <f t="shared" si="1"/>
        <v>NO</v>
      </c>
      <c r="G293" s="86"/>
      <c r="H293" s="86">
        <f>+Pedido!B66</f>
        <v>0</v>
      </c>
      <c r="I293" s="86">
        <f>+Pedido!A$66</f>
        <v>0</v>
      </c>
    </row>
    <row r="294" spans="1:9" ht="12.75" customHeight="1" x14ac:dyDescent="0.2">
      <c r="A294" s="86"/>
      <c r="B294" s="86" t="s">
        <v>206</v>
      </c>
      <c r="C294" s="232">
        <f>+Pedido!H66</f>
        <v>0</v>
      </c>
      <c r="D294" s="232">
        <f t="shared" si="55"/>
        <v>0</v>
      </c>
      <c r="E294" s="86">
        <f>IF(ISTEXT(Pedido!F135),Pedido!F135,0)</f>
        <v>0</v>
      </c>
      <c r="F294" s="86" t="str">
        <f t="shared" si="1"/>
        <v>NO</v>
      </c>
      <c r="G294" s="86"/>
      <c r="H294" s="86">
        <f t="shared" ref="H294:H313" si="56">+H$293</f>
        <v>0</v>
      </c>
      <c r="I294" s="86">
        <f>+Pedido!A$66</f>
        <v>0</v>
      </c>
    </row>
    <row r="295" spans="1:9" ht="12.75" customHeight="1" x14ac:dyDescent="0.2">
      <c r="A295" s="86"/>
      <c r="B295" s="86" t="s">
        <v>207</v>
      </c>
      <c r="C295" s="232">
        <f>+Pedido!I66</f>
        <v>0</v>
      </c>
      <c r="D295" s="232">
        <f t="shared" si="55"/>
        <v>0</v>
      </c>
      <c r="E295" s="86">
        <f>IF(ISTEXT(Pedido!F136),Pedido!F136,0)</f>
        <v>0</v>
      </c>
      <c r="F295" s="86" t="str">
        <f t="shared" si="1"/>
        <v>NO</v>
      </c>
      <c r="G295" s="86"/>
      <c r="H295" s="86">
        <f t="shared" si="56"/>
        <v>0</v>
      </c>
      <c r="I295" s="86">
        <f>+Pedido!A$66</f>
        <v>0</v>
      </c>
    </row>
    <row r="296" spans="1:9" ht="12.75" customHeight="1" x14ac:dyDescent="0.2">
      <c r="A296" s="86"/>
      <c r="B296" s="86" t="s">
        <v>208</v>
      </c>
      <c r="C296" s="234">
        <f>+Pedido!G66</f>
        <v>0</v>
      </c>
      <c r="D296" s="232">
        <f t="shared" si="55"/>
        <v>0</v>
      </c>
      <c r="E296" s="86">
        <f>IF(ISTEXT(Pedido!F137),Pedido!F137,0)</f>
        <v>0</v>
      </c>
      <c r="F296" s="86" t="str">
        <f t="shared" si="1"/>
        <v>NO</v>
      </c>
      <c r="G296" s="86"/>
      <c r="H296" s="86">
        <f t="shared" si="56"/>
        <v>0</v>
      </c>
      <c r="I296" s="86">
        <f>+Pedido!A$66</f>
        <v>0</v>
      </c>
    </row>
    <row r="297" spans="1:9" ht="12.75" customHeight="1" x14ac:dyDescent="0.2">
      <c r="A297" s="86"/>
      <c r="B297" s="86" t="s">
        <v>209</v>
      </c>
      <c r="C297" s="232">
        <f>+Pedido!P66</f>
        <v>0</v>
      </c>
      <c r="D297" s="232">
        <f t="shared" si="55"/>
        <v>0</v>
      </c>
      <c r="E297" s="86">
        <f>IF(ISTEXT(Pedido!F138),Pedido!F138,0)</f>
        <v>0</v>
      </c>
      <c r="F297" s="86" t="str">
        <f t="shared" si="1"/>
        <v>NO</v>
      </c>
      <c r="G297" s="86"/>
      <c r="H297" s="86">
        <f t="shared" si="56"/>
        <v>0</v>
      </c>
      <c r="I297" s="86">
        <f>+Pedido!A$66</f>
        <v>0</v>
      </c>
    </row>
    <row r="298" spans="1:9" ht="12.75" customHeight="1" x14ac:dyDescent="0.2">
      <c r="A298" s="86"/>
      <c r="B298" s="86" t="s">
        <v>210</v>
      </c>
      <c r="C298" s="232">
        <f>+Pedido!O66</f>
        <v>0</v>
      </c>
      <c r="D298" s="232">
        <f t="shared" si="55"/>
        <v>0</v>
      </c>
      <c r="E298" s="86">
        <f>IF(ISTEXT(Pedido!F139),Pedido!F139,0)</f>
        <v>0</v>
      </c>
      <c r="F298" s="86" t="str">
        <f t="shared" si="1"/>
        <v>NO</v>
      </c>
      <c r="G298" s="86"/>
      <c r="H298" s="86">
        <f t="shared" si="56"/>
        <v>0</v>
      </c>
      <c r="I298" s="86">
        <f>+Pedido!A$66</f>
        <v>0</v>
      </c>
    </row>
    <row r="299" spans="1:9" ht="12.75" customHeight="1" x14ac:dyDescent="0.2">
      <c r="A299" s="86"/>
      <c r="B299" s="86" t="s">
        <v>211</v>
      </c>
      <c r="C299" s="232">
        <f>+Pedido!N66</f>
        <v>0</v>
      </c>
      <c r="D299" s="232">
        <f t="shared" si="55"/>
        <v>0</v>
      </c>
      <c r="E299" s="86">
        <f>IF(ISTEXT(Pedido!F140),Pedido!F140,0)</f>
        <v>0</v>
      </c>
      <c r="F299" s="86" t="str">
        <f t="shared" si="1"/>
        <v>NO</v>
      </c>
      <c r="G299" s="86"/>
      <c r="H299" s="86">
        <f t="shared" si="56"/>
        <v>0</v>
      </c>
      <c r="I299" s="86">
        <f>+Pedido!A$66</f>
        <v>0</v>
      </c>
    </row>
    <row r="300" spans="1:9" ht="12.75" customHeight="1" x14ac:dyDescent="0.2">
      <c r="A300" s="86"/>
      <c r="B300" s="86" t="s">
        <v>212</v>
      </c>
      <c r="C300" s="232">
        <f>+Pedido!J66</f>
        <v>0</v>
      </c>
      <c r="D300" s="232">
        <f t="shared" si="55"/>
        <v>0</v>
      </c>
      <c r="E300" s="86">
        <f>IF(ISTEXT(Pedido!F141),Pedido!F141,0)</f>
        <v>0</v>
      </c>
      <c r="F300" s="86" t="str">
        <f t="shared" si="1"/>
        <v>NO</v>
      </c>
      <c r="G300" s="86"/>
      <c r="H300" s="86">
        <f t="shared" si="56"/>
        <v>0</v>
      </c>
      <c r="I300" s="86">
        <f>+Pedido!A$66</f>
        <v>0</v>
      </c>
    </row>
    <row r="301" spans="1:9" ht="12.75" customHeight="1" x14ac:dyDescent="0.2">
      <c r="A301" s="86"/>
      <c r="B301" s="86" t="s">
        <v>213</v>
      </c>
      <c r="C301" s="232">
        <f>+Pedido!L66</f>
        <v>0</v>
      </c>
      <c r="D301" s="232">
        <f t="shared" si="55"/>
        <v>0</v>
      </c>
      <c r="E301" s="86">
        <f>IF(ISTEXT(Pedido!F142),Pedido!F142,0)</f>
        <v>0</v>
      </c>
      <c r="F301" s="86" t="str">
        <f t="shared" si="1"/>
        <v>NO</v>
      </c>
      <c r="G301" s="86"/>
      <c r="H301" s="86">
        <f t="shared" si="56"/>
        <v>0</v>
      </c>
      <c r="I301" s="86">
        <f>+Pedido!A$66</f>
        <v>0</v>
      </c>
    </row>
    <row r="302" spans="1:9" ht="12.75" customHeight="1" x14ac:dyDescent="0.2">
      <c r="A302" s="86"/>
      <c r="B302" s="86" t="s">
        <v>214</v>
      </c>
      <c r="C302" s="232">
        <f>+Pedido!L66</f>
        <v>0</v>
      </c>
      <c r="D302" s="232">
        <f t="shared" si="55"/>
        <v>0</v>
      </c>
      <c r="E302" s="86">
        <f>IF(ISTEXT(Pedido!F143),Pedido!F143,0)</f>
        <v>0</v>
      </c>
      <c r="F302" s="86" t="str">
        <f t="shared" si="1"/>
        <v>NO</v>
      </c>
      <c r="G302" s="86"/>
      <c r="H302" s="86">
        <f t="shared" si="56"/>
        <v>0</v>
      </c>
      <c r="I302" s="86">
        <f>+Pedido!A$66</f>
        <v>0</v>
      </c>
    </row>
    <row r="303" spans="1:9" ht="12.75" customHeight="1" x14ac:dyDescent="0.2">
      <c r="A303" s="86"/>
      <c r="B303" s="86" t="s">
        <v>215</v>
      </c>
      <c r="C303" s="232">
        <f>+Pedido!K66</f>
        <v>0</v>
      </c>
      <c r="D303" s="232">
        <f t="shared" si="55"/>
        <v>0</v>
      </c>
      <c r="E303" s="86">
        <f>IF(ISTEXT(Pedido!F144),Pedido!F144,0)</f>
        <v>0</v>
      </c>
      <c r="F303" s="86" t="str">
        <f t="shared" si="1"/>
        <v>NO</v>
      </c>
      <c r="G303" s="86"/>
      <c r="H303" s="86">
        <f t="shared" si="56"/>
        <v>0</v>
      </c>
      <c r="I303" s="86">
        <f>+Pedido!A$66</f>
        <v>0</v>
      </c>
    </row>
    <row r="304" spans="1:9" ht="12.75" customHeight="1" x14ac:dyDescent="0.2">
      <c r="A304" s="86"/>
      <c r="B304" s="86" t="s">
        <v>216</v>
      </c>
      <c r="C304" s="232">
        <f>+Pedido!Y66</f>
        <v>0</v>
      </c>
      <c r="D304" s="86"/>
      <c r="E304" s="86"/>
      <c r="F304" s="86" t="str">
        <f t="shared" si="1"/>
        <v>NO</v>
      </c>
      <c r="G304" s="86"/>
      <c r="H304" s="86">
        <f t="shared" si="56"/>
        <v>0</v>
      </c>
      <c r="I304" s="86">
        <f>+Pedido!A$66</f>
        <v>0</v>
      </c>
    </row>
    <row r="305" spans="1:9" ht="12.75" customHeight="1" x14ac:dyDescent="0.2">
      <c r="A305" s="86"/>
      <c r="B305" s="86" t="s">
        <v>217</v>
      </c>
      <c r="C305" s="232">
        <f>+Pedido!Z66</f>
        <v>0</v>
      </c>
      <c r="D305" s="86"/>
      <c r="E305" s="86"/>
      <c r="F305" s="86" t="str">
        <f t="shared" si="1"/>
        <v>NO</v>
      </c>
      <c r="G305" s="86"/>
      <c r="H305" s="86">
        <f t="shared" si="56"/>
        <v>0</v>
      </c>
      <c r="I305" s="86">
        <f>+Pedido!A$66</f>
        <v>0</v>
      </c>
    </row>
    <row r="306" spans="1:9" ht="12.75" customHeight="1" x14ac:dyDescent="0.2">
      <c r="A306" s="86"/>
      <c r="B306" s="86" t="s">
        <v>218</v>
      </c>
      <c r="C306" s="232">
        <f>+Pedido!AA66</f>
        <v>0</v>
      </c>
      <c r="D306" s="86"/>
      <c r="E306" s="86"/>
      <c r="F306" s="86" t="str">
        <f t="shared" si="1"/>
        <v>NO</v>
      </c>
      <c r="G306" s="86"/>
      <c r="H306" s="86">
        <f t="shared" si="56"/>
        <v>0</v>
      </c>
      <c r="I306" s="86">
        <f>+Pedido!A$66</f>
        <v>0</v>
      </c>
    </row>
    <row r="307" spans="1:9" ht="12.75" customHeight="1" x14ac:dyDescent="0.2">
      <c r="A307" s="86"/>
      <c r="B307" s="86" t="s">
        <v>200</v>
      </c>
      <c r="C307" s="86"/>
      <c r="D307" s="86"/>
      <c r="E307" s="232">
        <f>+Pedido!Q66</f>
        <v>0</v>
      </c>
      <c r="F307" s="86" t="str">
        <f t="shared" si="1"/>
        <v>NO</v>
      </c>
      <c r="G307" s="86"/>
      <c r="H307" s="86">
        <f t="shared" si="56"/>
        <v>0</v>
      </c>
      <c r="I307" s="86">
        <f>+Pedido!A$66</f>
        <v>0</v>
      </c>
    </row>
    <row r="308" spans="1:9" ht="12.75" customHeight="1" x14ac:dyDescent="0.2">
      <c r="A308" s="86"/>
      <c r="B308" s="86" t="s">
        <v>219</v>
      </c>
      <c r="C308" s="231">
        <f>IF(ISTEXT(Pedido!R66),0,Pedido!R66)</f>
        <v>0</v>
      </c>
      <c r="D308" s="231">
        <f t="shared" ref="D308:D309" si="57">IF(MOD(C308,12)=0,C308/12,"INCOMPLETO")</f>
        <v>0</v>
      </c>
      <c r="E308" s="231">
        <f>IF(ISTEXT(Pedido!R66),Pedido!R66,0)</f>
        <v>0</v>
      </c>
      <c r="F308" s="230" t="str">
        <f t="shared" si="1"/>
        <v>NO</v>
      </c>
      <c r="G308" s="86"/>
      <c r="H308" s="86">
        <f t="shared" si="56"/>
        <v>0</v>
      </c>
      <c r="I308" s="86">
        <f>+Pedido!A$66</f>
        <v>0</v>
      </c>
    </row>
    <row r="309" spans="1:9" ht="12.75" customHeight="1" x14ac:dyDescent="0.2">
      <c r="A309" s="86"/>
      <c r="B309" s="86" t="s">
        <v>220</v>
      </c>
      <c r="C309" s="231">
        <f>IF(ISTEXT(Pedido!S66),0,Pedido!S66)</f>
        <v>0</v>
      </c>
      <c r="D309" s="231">
        <f t="shared" si="57"/>
        <v>0</v>
      </c>
      <c r="E309" s="231">
        <f>IF(ISTEXT(Pedido!S66),Pedido!S66,0)</f>
        <v>0</v>
      </c>
      <c r="F309" s="230" t="str">
        <f t="shared" si="1"/>
        <v>NO</v>
      </c>
      <c r="G309" s="86"/>
      <c r="H309" s="86">
        <f t="shared" si="56"/>
        <v>0</v>
      </c>
      <c r="I309" s="86">
        <f>+Pedido!A$66</f>
        <v>0</v>
      </c>
    </row>
    <row r="310" spans="1:9" ht="12.75" customHeight="1" x14ac:dyDescent="0.2">
      <c r="A310" s="86"/>
      <c r="B310" s="86" t="s">
        <v>221</v>
      </c>
      <c r="C310" s="231">
        <f>IF(ISTEXT(Pedido!T66),0,Pedido!T66)</f>
        <v>0</v>
      </c>
      <c r="D310" s="231">
        <f>IF(MOD(C310,6)=0,C310/6,"INCOMPLETO")</f>
        <v>0</v>
      </c>
      <c r="E310" s="86">
        <f>IF(ISTEXT(Pedido!T66),Pedido!T66,0)</f>
        <v>0</v>
      </c>
      <c r="F310" s="230" t="str">
        <f t="shared" si="1"/>
        <v>NO</v>
      </c>
      <c r="G310" s="86"/>
      <c r="H310" s="86">
        <f t="shared" si="56"/>
        <v>0</v>
      </c>
      <c r="I310" s="86">
        <f>+Pedido!A$66</f>
        <v>0</v>
      </c>
    </row>
    <row r="311" spans="1:9" ht="12.75" customHeight="1" x14ac:dyDescent="0.2">
      <c r="A311" s="86"/>
      <c r="B311" s="86" t="s">
        <v>222</v>
      </c>
      <c r="C311" s="232">
        <f>+Pedido!C66</f>
        <v>0</v>
      </c>
      <c r="D311" s="232">
        <f t="shared" ref="D311:D324" si="58">IF(MOD(C311,12)=0,C311/12,"INCOMPLETO")</f>
        <v>0</v>
      </c>
      <c r="E311" s="86"/>
      <c r="F311" s="86" t="str">
        <f t="shared" si="1"/>
        <v>NO</v>
      </c>
      <c r="G311" s="86"/>
      <c r="H311" s="86">
        <f t="shared" si="56"/>
        <v>0</v>
      </c>
      <c r="I311" s="86">
        <f>+Pedido!A$66</f>
        <v>0</v>
      </c>
    </row>
    <row r="312" spans="1:9" ht="12.75" customHeight="1" x14ac:dyDescent="0.2">
      <c r="A312" s="86"/>
      <c r="B312" s="86" t="s">
        <v>223</v>
      </c>
      <c r="C312" s="232">
        <f>+Pedido!D66</f>
        <v>0</v>
      </c>
      <c r="D312" s="232">
        <f t="shared" si="58"/>
        <v>0</v>
      </c>
      <c r="E312" s="86"/>
      <c r="F312" s="86" t="str">
        <f t="shared" si="1"/>
        <v>NO</v>
      </c>
      <c r="G312" s="86"/>
      <c r="H312" s="86">
        <f t="shared" si="56"/>
        <v>0</v>
      </c>
      <c r="I312" s="86">
        <f>+Pedido!A$66</f>
        <v>0</v>
      </c>
    </row>
    <row r="313" spans="1:9" ht="12.75" customHeight="1" x14ac:dyDescent="0.2">
      <c r="A313" s="86"/>
      <c r="B313" s="86" t="s">
        <v>224</v>
      </c>
      <c r="C313" s="232">
        <f>+Pedido!E66</f>
        <v>0</v>
      </c>
      <c r="D313" s="232">
        <f t="shared" si="58"/>
        <v>0</v>
      </c>
      <c r="E313" s="86"/>
      <c r="F313" s="86" t="str">
        <f t="shared" si="1"/>
        <v>NO</v>
      </c>
      <c r="G313" s="86"/>
      <c r="H313" s="86">
        <f t="shared" si="56"/>
        <v>0</v>
      </c>
      <c r="I313" s="86">
        <f>+Pedido!A$66</f>
        <v>0</v>
      </c>
    </row>
    <row r="314" spans="1:9" ht="12.75" customHeight="1" x14ac:dyDescent="0.2">
      <c r="A314" s="86"/>
      <c r="B314" s="86" t="s">
        <v>205</v>
      </c>
      <c r="C314" s="232">
        <f>+Pedido!F67</f>
        <v>0</v>
      </c>
      <c r="D314" s="232">
        <f t="shared" si="58"/>
        <v>0</v>
      </c>
      <c r="E314" s="86">
        <f>IF(ISTEXT(Pedido!F152),Pedido!F152,0)</f>
        <v>0</v>
      </c>
      <c r="F314" s="86" t="str">
        <f t="shared" si="1"/>
        <v>NO</v>
      </c>
      <c r="G314" s="86"/>
      <c r="H314" s="86">
        <f>+Pedido!B67</f>
        <v>0</v>
      </c>
      <c r="I314" s="86">
        <f>+Pedido!A$67</f>
        <v>0</v>
      </c>
    </row>
    <row r="315" spans="1:9" ht="12.75" customHeight="1" x14ac:dyDescent="0.2">
      <c r="A315" s="86"/>
      <c r="B315" s="86" t="s">
        <v>206</v>
      </c>
      <c r="C315" s="232">
        <f>+Pedido!H67</f>
        <v>0</v>
      </c>
      <c r="D315" s="232">
        <f t="shared" si="58"/>
        <v>0</v>
      </c>
      <c r="E315" s="86">
        <f>IF(ISTEXT(Pedido!F153),Pedido!F153,0)</f>
        <v>0</v>
      </c>
      <c r="F315" s="86" t="str">
        <f t="shared" si="1"/>
        <v>NO</v>
      </c>
      <c r="G315" s="86"/>
      <c r="H315" s="86">
        <f t="shared" ref="H315:I315" si="59">+H$314</f>
        <v>0</v>
      </c>
      <c r="I315" s="86">
        <f t="shared" si="59"/>
        <v>0</v>
      </c>
    </row>
    <row r="316" spans="1:9" ht="12.75" customHeight="1" x14ac:dyDescent="0.2">
      <c r="A316" s="86"/>
      <c r="B316" s="86" t="s">
        <v>207</v>
      </c>
      <c r="C316" s="232">
        <f>+Pedido!I67</f>
        <v>0</v>
      </c>
      <c r="D316" s="232">
        <f t="shared" si="58"/>
        <v>0</v>
      </c>
      <c r="E316" s="86">
        <f>IF(ISTEXT(Pedido!F154),Pedido!F154,0)</f>
        <v>0</v>
      </c>
      <c r="F316" s="86" t="str">
        <f t="shared" si="1"/>
        <v>NO</v>
      </c>
      <c r="G316" s="86"/>
      <c r="H316" s="86">
        <f t="shared" ref="H316:I316" si="60">+H$314</f>
        <v>0</v>
      </c>
      <c r="I316" s="86">
        <f t="shared" si="60"/>
        <v>0</v>
      </c>
    </row>
    <row r="317" spans="1:9" ht="12.75" customHeight="1" x14ac:dyDescent="0.2">
      <c r="A317" s="86"/>
      <c r="B317" s="86" t="s">
        <v>208</v>
      </c>
      <c r="C317" s="234">
        <f>+Pedido!G67</f>
        <v>0</v>
      </c>
      <c r="D317" s="232">
        <f t="shared" si="58"/>
        <v>0</v>
      </c>
      <c r="E317" s="86">
        <f>IF(ISTEXT(Pedido!F155),Pedido!F155,0)</f>
        <v>0</v>
      </c>
      <c r="F317" s="86" t="str">
        <f t="shared" si="1"/>
        <v>NO</v>
      </c>
      <c r="G317" s="86"/>
      <c r="H317" s="86">
        <f t="shared" ref="H317:I317" si="61">+H$314</f>
        <v>0</v>
      </c>
      <c r="I317" s="86">
        <f t="shared" si="61"/>
        <v>0</v>
      </c>
    </row>
    <row r="318" spans="1:9" ht="12.75" customHeight="1" x14ac:dyDescent="0.2">
      <c r="A318" s="86"/>
      <c r="B318" s="86" t="s">
        <v>209</v>
      </c>
      <c r="C318" s="232">
        <f>+Pedido!P67</f>
        <v>0</v>
      </c>
      <c r="D318" s="232">
        <f t="shared" si="58"/>
        <v>0</v>
      </c>
      <c r="E318" s="86">
        <f>IF(ISTEXT(Pedido!F156),Pedido!F156,0)</f>
        <v>0</v>
      </c>
      <c r="F318" s="86" t="str">
        <f t="shared" si="1"/>
        <v>NO</v>
      </c>
      <c r="G318" s="86"/>
      <c r="H318" s="86">
        <f t="shared" ref="H318:I318" si="62">+H$314</f>
        <v>0</v>
      </c>
      <c r="I318" s="86">
        <f t="shared" si="62"/>
        <v>0</v>
      </c>
    </row>
    <row r="319" spans="1:9" ht="12.75" customHeight="1" x14ac:dyDescent="0.2">
      <c r="A319" s="86"/>
      <c r="B319" s="86" t="s">
        <v>210</v>
      </c>
      <c r="C319" s="232">
        <f>++Pedido!O67</f>
        <v>0</v>
      </c>
      <c r="D319" s="232">
        <f t="shared" si="58"/>
        <v>0</v>
      </c>
      <c r="E319" s="86">
        <f>IF(ISTEXT(Pedido!F157),Pedido!F157,0)</f>
        <v>0</v>
      </c>
      <c r="F319" s="86" t="str">
        <f t="shared" si="1"/>
        <v>NO</v>
      </c>
      <c r="G319" s="86"/>
      <c r="H319" s="86">
        <f t="shared" ref="H319:I319" si="63">+H$314</f>
        <v>0</v>
      </c>
      <c r="I319" s="86">
        <f t="shared" si="63"/>
        <v>0</v>
      </c>
    </row>
    <row r="320" spans="1:9" ht="12.75" customHeight="1" x14ac:dyDescent="0.2">
      <c r="A320" s="86"/>
      <c r="B320" s="86" t="s">
        <v>211</v>
      </c>
      <c r="C320" s="232">
        <f>+Pedido!N67</f>
        <v>0</v>
      </c>
      <c r="D320" s="232">
        <f t="shared" si="58"/>
        <v>0</v>
      </c>
      <c r="E320" s="86">
        <f>IF(ISTEXT(Pedido!F158),Pedido!F158,0)</f>
        <v>0</v>
      </c>
      <c r="F320" s="86" t="str">
        <f t="shared" si="1"/>
        <v>NO</v>
      </c>
      <c r="G320" s="86"/>
      <c r="H320" s="86">
        <f t="shared" ref="H320:I320" si="64">+H$314</f>
        <v>0</v>
      </c>
      <c r="I320" s="86">
        <f t="shared" si="64"/>
        <v>0</v>
      </c>
    </row>
    <row r="321" spans="1:9" ht="12.75" customHeight="1" x14ac:dyDescent="0.2">
      <c r="A321" s="86"/>
      <c r="B321" s="86" t="s">
        <v>212</v>
      </c>
      <c r="C321" s="232">
        <f>+Pedido!J67</f>
        <v>0</v>
      </c>
      <c r="D321" s="232">
        <f t="shared" si="58"/>
        <v>0</v>
      </c>
      <c r="E321" s="86">
        <f>IF(ISTEXT(Pedido!F159),Pedido!F159,0)</f>
        <v>0</v>
      </c>
      <c r="F321" s="86" t="str">
        <f t="shared" si="1"/>
        <v>NO</v>
      </c>
      <c r="G321" s="86"/>
      <c r="H321" s="86">
        <f t="shared" ref="H321:I321" si="65">+H$314</f>
        <v>0</v>
      </c>
      <c r="I321" s="86">
        <f t="shared" si="65"/>
        <v>0</v>
      </c>
    </row>
    <row r="322" spans="1:9" ht="12.75" customHeight="1" x14ac:dyDescent="0.2">
      <c r="A322" s="86"/>
      <c r="B322" s="86" t="s">
        <v>213</v>
      </c>
      <c r="C322" s="232">
        <f>++Pedido!L67</f>
        <v>0</v>
      </c>
      <c r="D322" s="232">
        <f t="shared" si="58"/>
        <v>0</v>
      </c>
      <c r="E322" s="86">
        <f>IF(ISTEXT(Pedido!F160),Pedido!F160,0)</f>
        <v>0</v>
      </c>
      <c r="F322" s="86" t="str">
        <f t="shared" si="1"/>
        <v>NO</v>
      </c>
      <c r="G322" s="86"/>
      <c r="H322" s="86">
        <f t="shared" ref="H322:I322" si="66">+H$314</f>
        <v>0</v>
      </c>
      <c r="I322" s="86">
        <f t="shared" si="66"/>
        <v>0</v>
      </c>
    </row>
    <row r="323" spans="1:9" ht="12.75" customHeight="1" x14ac:dyDescent="0.2">
      <c r="A323" s="86"/>
      <c r="B323" s="86" t="s">
        <v>214</v>
      </c>
      <c r="C323" s="232">
        <f>++Pedido!L67</f>
        <v>0</v>
      </c>
      <c r="D323" s="232">
        <f t="shared" si="58"/>
        <v>0</v>
      </c>
      <c r="E323" s="86">
        <f>IF(ISTEXT(Pedido!F161),Pedido!F161,0)</f>
        <v>0</v>
      </c>
      <c r="F323" s="86" t="str">
        <f t="shared" si="1"/>
        <v>NO</v>
      </c>
      <c r="G323" s="86"/>
      <c r="H323" s="86">
        <f t="shared" ref="H323:I323" si="67">+H$314</f>
        <v>0</v>
      </c>
      <c r="I323" s="86">
        <f t="shared" si="67"/>
        <v>0</v>
      </c>
    </row>
    <row r="324" spans="1:9" ht="12.75" customHeight="1" x14ac:dyDescent="0.2">
      <c r="A324" s="86"/>
      <c r="B324" s="86" t="s">
        <v>215</v>
      </c>
      <c r="C324" s="232">
        <f>+Pedido!K67</f>
        <v>0</v>
      </c>
      <c r="D324" s="232">
        <f t="shared" si="58"/>
        <v>0</v>
      </c>
      <c r="E324" s="86">
        <f>IF(ISTEXT(Pedido!F162),Pedido!F162,0)</f>
        <v>0</v>
      </c>
      <c r="F324" s="86" t="str">
        <f t="shared" si="1"/>
        <v>NO</v>
      </c>
      <c r="G324" s="86"/>
      <c r="H324" s="86">
        <f t="shared" ref="H324:I324" si="68">+H$314</f>
        <v>0</v>
      </c>
      <c r="I324" s="86">
        <f t="shared" si="68"/>
        <v>0</v>
      </c>
    </row>
    <row r="325" spans="1:9" ht="12.75" customHeight="1" x14ac:dyDescent="0.2">
      <c r="A325" s="86"/>
      <c r="B325" s="86" t="s">
        <v>216</v>
      </c>
      <c r="C325" s="232">
        <f>+Pedido!Y67</f>
        <v>0</v>
      </c>
      <c r="D325" s="232"/>
      <c r="E325" s="86"/>
      <c r="F325" s="86" t="str">
        <f t="shared" si="1"/>
        <v>NO</v>
      </c>
      <c r="G325" s="86"/>
      <c r="H325" s="86">
        <f t="shared" ref="H325:I325" si="69">+H$314</f>
        <v>0</v>
      </c>
      <c r="I325" s="86">
        <f t="shared" si="69"/>
        <v>0</v>
      </c>
    </row>
    <row r="326" spans="1:9" ht="12.75" customHeight="1" x14ac:dyDescent="0.2">
      <c r="A326" s="86"/>
      <c r="B326" s="86" t="s">
        <v>217</v>
      </c>
      <c r="C326" s="232">
        <f>+Pedido!Z67</f>
        <v>0</v>
      </c>
      <c r="D326" s="232"/>
      <c r="E326" s="86"/>
      <c r="F326" s="86" t="str">
        <f t="shared" si="1"/>
        <v>NO</v>
      </c>
      <c r="G326" s="86"/>
      <c r="H326" s="86">
        <f t="shared" ref="H326:I326" si="70">+H$314</f>
        <v>0</v>
      </c>
      <c r="I326" s="86">
        <f t="shared" si="70"/>
        <v>0</v>
      </c>
    </row>
    <row r="327" spans="1:9" ht="12.75" customHeight="1" x14ac:dyDescent="0.2">
      <c r="A327" s="86"/>
      <c r="B327" s="86" t="s">
        <v>218</v>
      </c>
      <c r="C327" s="232">
        <f>+Pedido!AA67</f>
        <v>0</v>
      </c>
      <c r="D327" s="232"/>
      <c r="E327" s="86"/>
      <c r="F327" s="86" t="str">
        <f t="shared" si="1"/>
        <v>NO</v>
      </c>
      <c r="G327" s="86"/>
      <c r="H327" s="86">
        <f t="shared" ref="H327:I327" si="71">+H$314</f>
        <v>0</v>
      </c>
      <c r="I327" s="86">
        <f t="shared" si="71"/>
        <v>0</v>
      </c>
    </row>
    <row r="328" spans="1:9" ht="12.75" customHeight="1" x14ac:dyDescent="0.2">
      <c r="A328" s="86"/>
      <c r="B328" s="86" t="s">
        <v>200</v>
      </c>
      <c r="C328" s="86"/>
      <c r="D328" s="86"/>
      <c r="E328" s="232">
        <f>+Pedido!Q67</f>
        <v>0</v>
      </c>
      <c r="F328" s="86" t="str">
        <f t="shared" si="1"/>
        <v>NO</v>
      </c>
      <c r="G328" s="86"/>
      <c r="H328" s="86">
        <f t="shared" ref="H328:H334" si="72">+H$314</f>
        <v>0</v>
      </c>
      <c r="I328" s="86">
        <f t="shared" ref="I328:I331" si="73">+I327</f>
        <v>0</v>
      </c>
    </row>
    <row r="329" spans="1:9" ht="12.75" customHeight="1" x14ac:dyDescent="0.2">
      <c r="A329" s="86"/>
      <c r="B329" s="86" t="s">
        <v>219</v>
      </c>
      <c r="C329" s="231">
        <f>IF(ISTEXT(Pedido!R67),0,Pedido!R67)</f>
        <v>0</v>
      </c>
      <c r="D329" s="231">
        <f t="shared" ref="D329:D330" si="74">IF(MOD(C329,12)=0,C329/12,"INCOMPLETO")</f>
        <v>0</v>
      </c>
      <c r="E329" s="231">
        <f>IF(ISTEXT(Pedido!R67),Pedido!R67,0)</f>
        <v>0</v>
      </c>
      <c r="F329" s="230" t="str">
        <f t="shared" si="1"/>
        <v>NO</v>
      </c>
      <c r="G329" s="86"/>
      <c r="H329" s="86">
        <f t="shared" si="72"/>
        <v>0</v>
      </c>
      <c r="I329" s="86">
        <f t="shared" si="73"/>
        <v>0</v>
      </c>
    </row>
    <row r="330" spans="1:9" ht="12.75" customHeight="1" x14ac:dyDescent="0.2">
      <c r="A330" s="86"/>
      <c r="B330" s="86" t="s">
        <v>220</v>
      </c>
      <c r="C330" s="231">
        <f>IF(ISTEXT(Pedido!S67),0,Pedido!S67)</f>
        <v>0</v>
      </c>
      <c r="D330" s="231">
        <f t="shared" si="74"/>
        <v>0</v>
      </c>
      <c r="E330" s="231">
        <f>IF(ISTEXT(Pedido!S67),Pedido!S67,0)</f>
        <v>0</v>
      </c>
      <c r="F330" s="230" t="str">
        <f t="shared" si="1"/>
        <v>NO</v>
      </c>
      <c r="G330" s="86"/>
      <c r="H330" s="86">
        <f t="shared" si="72"/>
        <v>0</v>
      </c>
      <c r="I330" s="86">
        <f t="shared" si="73"/>
        <v>0</v>
      </c>
    </row>
    <row r="331" spans="1:9" ht="12.75" customHeight="1" x14ac:dyDescent="0.2">
      <c r="A331" s="86"/>
      <c r="B331" s="86" t="s">
        <v>221</v>
      </c>
      <c r="C331" s="231">
        <f>IF(ISTEXT(Pedido!T67),0,Pedido!T67)</f>
        <v>0</v>
      </c>
      <c r="D331" s="231">
        <f>IF(MOD(C331,6)=0,C331/6,"INCOMPLETO")</f>
        <v>0</v>
      </c>
      <c r="E331" s="86">
        <f>IF(ISTEXT(Pedido!T67),Pedido!T67,0)</f>
        <v>0</v>
      </c>
      <c r="F331" s="230" t="str">
        <f t="shared" si="1"/>
        <v>NO</v>
      </c>
      <c r="G331" s="86"/>
      <c r="H331" s="86">
        <f t="shared" si="72"/>
        <v>0</v>
      </c>
      <c r="I331" s="86">
        <f t="shared" si="73"/>
        <v>0</v>
      </c>
    </row>
    <row r="332" spans="1:9" ht="12.75" customHeight="1" x14ac:dyDescent="0.2">
      <c r="A332" s="86"/>
      <c r="B332" s="86" t="s">
        <v>222</v>
      </c>
      <c r="C332" s="232">
        <f>+Pedido!C67</f>
        <v>0</v>
      </c>
      <c r="D332" s="232">
        <f t="shared" ref="D332:D334" si="75">IF(MOD(C332,12)=0,C332/12,"INCOMPLETO")</f>
        <v>0</v>
      </c>
      <c r="E332" s="86"/>
      <c r="F332" s="86" t="str">
        <f t="shared" si="1"/>
        <v>NO</v>
      </c>
      <c r="G332" s="86"/>
      <c r="H332" s="86">
        <f t="shared" si="72"/>
        <v>0</v>
      </c>
      <c r="I332" s="86">
        <f>+I322</f>
        <v>0</v>
      </c>
    </row>
    <row r="333" spans="1:9" ht="12.75" customHeight="1" x14ac:dyDescent="0.2">
      <c r="A333" s="86"/>
      <c r="B333" s="86" t="s">
        <v>223</v>
      </c>
      <c r="C333" s="232">
        <f>+Pedido!D67</f>
        <v>0</v>
      </c>
      <c r="D333" s="232">
        <f t="shared" si="75"/>
        <v>0</v>
      </c>
      <c r="E333" s="86"/>
      <c r="F333" s="86" t="str">
        <f t="shared" si="1"/>
        <v>NO</v>
      </c>
      <c r="G333" s="86"/>
      <c r="H333" s="86">
        <f t="shared" si="72"/>
        <v>0</v>
      </c>
      <c r="I333" s="86">
        <f>+I320</f>
        <v>0</v>
      </c>
    </row>
    <row r="334" spans="1:9" ht="12.75" customHeight="1" x14ac:dyDescent="0.2">
      <c r="A334" s="86"/>
      <c r="B334" s="86" t="s">
        <v>224</v>
      </c>
      <c r="C334" s="232">
        <f>+Pedido!E67</f>
        <v>0</v>
      </c>
      <c r="D334" s="232">
        <f t="shared" si="75"/>
        <v>0</v>
      </c>
      <c r="E334" s="86"/>
      <c r="F334" s="86" t="str">
        <f t="shared" si="1"/>
        <v>NO</v>
      </c>
      <c r="G334" s="86"/>
      <c r="H334" s="86">
        <f t="shared" si="72"/>
        <v>0</v>
      </c>
      <c r="I334" s="86">
        <f>+I320</f>
        <v>0</v>
      </c>
    </row>
    <row r="335" spans="1:9" ht="12.75" customHeight="1" x14ac:dyDescent="0.2">
      <c r="A335" s="86"/>
      <c r="B335" s="86"/>
      <c r="C335" s="232"/>
      <c r="D335" s="232"/>
      <c r="E335" s="86"/>
      <c r="F335" s="86"/>
      <c r="G335" s="86"/>
      <c r="H335" s="86"/>
      <c r="I335" s="86"/>
    </row>
    <row r="336" spans="1:9" ht="12.75" customHeight="1" x14ac:dyDescent="0.2">
      <c r="A336" s="86"/>
      <c r="B336" s="86"/>
      <c r="C336" s="232"/>
      <c r="D336" s="232"/>
      <c r="E336" s="86"/>
      <c r="F336" s="86"/>
      <c r="G336" s="86"/>
      <c r="H336" s="86"/>
      <c r="I336" s="86"/>
    </row>
    <row r="337" spans="1:9" ht="12.75" customHeight="1" x14ac:dyDescent="0.2">
      <c r="A337" s="86"/>
      <c r="B337" s="86"/>
      <c r="C337" s="232"/>
      <c r="D337" s="232"/>
      <c r="E337" s="86"/>
      <c r="F337" s="86"/>
      <c r="G337" s="86"/>
      <c r="H337" s="86"/>
      <c r="I337" s="86"/>
    </row>
    <row r="338" spans="1:9" ht="12.75" customHeight="1" x14ac:dyDescent="0.2">
      <c r="A338" s="86"/>
      <c r="B338" s="86"/>
      <c r="C338" s="86"/>
      <c r="D338" s="232"/>
      <c r="E338" s="86"/>
      <c r="F338" s="86"/>
      <c r="G338" s="86"/>
      <c r="H338" s="86"/>
      <c r="I338" s="86"/>
    </row>
    <row r="339" spans="1:9" ht="12.75" customHeight="1" x14ac:dyDescent="0.2">
      <c r="A339" s="86"/>
      <c r="B339" s="86"/>
      <c r="C339" s="232"/>
      <c r="D339" s="232"/>
      <c r="E339" s="86"/>
      <c r="F339" s="86"/>
      <c r="G339" s="86"/>
      <c r="H339" s="86"/>
      <c r="I339" s="86"/>
    </row>
    <row r="340" spans="1:9" ht="12.75" customHeight="1" x14ac:dyDescent="0.2">
      <c r="A340" s="86"/>
      <c r="B340" s="86"/>
      <c r="C340" s="232"/>
      <c r="D340" s="232"/>
      <c r="E340" s="86"/>
      <c r="F340" s="86"/>
      <c r="G340" s="86"/>
      <c r="H340" s="86"/>
      <c r="I340" s="86"/>
    </row>
    <row r="341" spans="1:9" ht="12.75" customHeight="1" x14ac:dyDescent="0.2">
      <c r="A341" s="86"/>
      <c r="B341" s="86"/>
      <c r="C341" s="232"/>
      <c r="D341" s="232"/>
      <c r="E341" s="86"/>
      <c r="F341" s="86"/>
      <c r="G341" s="86"/>
      <c r="H341" s="86"/>
      <c r="I341" s="86"/>
    </row>
    <row r="342" spans="1:9" ht="12.75" customHeight="1" x14ac:dyDescent="0.2">
      <c r="A342" s="86"/>
      <c r="B342" s="86"/>
      <c r="C342" s="232"/>
      <c r="D342" s="232"/>
      <c r="E342" s="86"/>
      <c r="F342" s="86"/>
      <c r="G342" s="86"/>
      <c r="H342" s="86"/>
      <c r="I342" s="86"/>
    </row>
    <row r="343" spans="1:9" ht="12.75" customHeight="1" x14ac:dyDescent="0.2">
      <c r="A343" s="86"/>
      <c r="B343" s="86"/>
      <c r="C343" s="232"/>
      <c r="D343" s="232"/>
      <c r="E343" s="86"/>
      <c r="F343" s="86"/>
      <c r="G343" s="86"/>
      <c r="H343" s="86"/>
      <c r="I343" s="86"/>
    </row>
    <row r="344" spans="1:9" ht="12.75" customHeight="1" x14ac:dyDescent="0.2">
      <c r="A344" s="86"/>
      <c r="B344" s="86"/>
      <c r="C344" s="232"/>
      <c r="D344" s="232"/>
      <c r="E344" s="86"/>
      <c r="F344" s="86"/>
      <c r="G344" s="86"/>
      <c r="H344" s="86"/>
      <c r="I344" s="86"/>
    </row>
    <row r="345" spans="1:9" ht="12.75" customHeight="1" x14ac:dyDescent="0.2">
      <c r="A345" s="86"/>
      <c r="B345" s="86"/>
      <c r="C345" s="232"/>
      <c r="D345" s="232"/>
      <c r="E345" s="86"/>
      <c r="F345" s="86"/>
      <c r="G345" s="86"/>
      <c r="H345" s="86"/>
      <c r="I345" s="86"/>
    </row>
    <row r="346" spans="1:9" ht="12.75" customHeight="1" x14ac:dyDescent="0.2">
      <c r="A346" s="86"/>
      <c r="B346" s="86"/>
      <c r="C346" s="232"/>
      <c r="D346" s="86"/>
      <c r="E346" s="86"/>
      <c r="F346" s="86"/>
      <c r="G346" s="86"/>
      <c r="H346" s="86"/>
      <c r="I346" s="86"/>
    </row>
    <row r="347" spans="1:9" ht="12.75" customHeight="1" x14ac:dyDescent="0.2">
      <c r="A347" s="86"/>
      <c r="B347" s="86"/>
      <c r="C347" s="232"/>
      <c r="D347" s="86"/>
      <c r="E347" s="86"/>
      <c r="F347" s="86"/>
      <c r="G347" s="86"/>
      <c r="H347" s="86"/>
      <c r="I347" s="86"/>
    </row>
    <row r="348" spans="1:9" ht="12.75" customHeight="1" x14ac:dyDescent="0.2">
      <c r="A348" s="86"/>
      <c r="B348" s="86"/>
      <c r="C348" s="232"/>
      <c r="D348" s="86"/>
      <c r="E348" s="86"/>
      <c r="F348" s="86"/>
      <c r="G348" s="86"/>
      <c r="H348" s="86"/>
      <c r="I348" s="86"/>
    </row>
    <row r="349" spans="1:9" ht="12.75" customHeight="1" x14ac:dyDescent="0.2">
      <c r="A349" s="86"/>
      <c r="B349" s="86"/>
      <c r="C349" s="86"/>
      <c r="D349" s="86"/>
      <c r="E349" s="232"/>
      <c r="F349" s="86"/>
      <c r="G349" s="86"/>
      <c r="H349" s="86"/>
      <c r="I349" s="86"/>
    </row>
    <row r="350" spans="1:9" ht="12.75" customHeight="1" x14ac:dyDescent="0.2">
      <c r="A350" s="86"/>
      <c r="B350" s="86"/>
      <c r="C350" s="232"/>
      <c r="D350" s="232"/>
      <c r="E350" s="86"/>
      <c r="F350" s="86"/>
      <c r="G350" s="86"/>
      <c r="H350" s="86"/>
      <c r="I350" s="86"/>
    </row>
    <row r="351" spans="1:9" ht="12.75" customHeight="1" x14ac:dyDescent="0.2">
      <c r="A351" s="86"/>
      <c r="B351" s="86"/>
      <c r="C351" s="232"/>
      <c r="D351" s="232"/>
      <c r="E351" s="86"/>
      <c r="F351" s="86"/>
      <c r="G351" s="86"/>
      <c r="H351" s="86"/>
      <c r="I351" s="86"/>
    </row>
    <row r="352" spans="1:9" ht="12.75" customHeight="1" x14ac:dyDescent="0.2">
      <c r="A352" s="86"/>
      <c r="B352" s="86"/>
      <c r="C352" s="232"/>
      <c r="D352" s="232"/>
      <c r="E352" s="86"/>
      <c r="F352" s="86"/>
      <c r="G352" s="86"/>
      <c r="H352" s="86"/>
      <c r="I352" s="86"/>
    </row>
    <row r="353" spans="1:9" ht="12.75" customHeight="1" x14ac:dyDescent="0.2">
      <c r="A353" s="86"/>
      <c r="B353" s="86"/>
      <c r="C353" s="232"/>
      <c r="D353" s="232"/>
      <c r="E353" s="86"/>
      <c r="F353" s="86"/>
      <c r="G353" s="86"/>
      <c r="H353" s="86"/>
      <c r="I353" s="86"/>
    </row>
    <row r="354" spans="1:9" ht="12.75" customHeight="1" x14ac:dyDescent="0.2">
      <c r="A354" s="86"/>
      <c r="B354" s="86"/>
      <c r="C354" s="86"/>
      <c r="D354" s="232"/>
      <c r="E354" s="86"/>
      <c r="F354" s="86"/>
      <c r="G354" s="86"/>
      <c r="H354" s="86"/>
      <c r="I354" s="86"/>
    </row>
    <row r="355" spans="1:9" ht="12.75" customHeight="1" x14ac:dyDescent="0.2">
      <c r="A355" s="86"/>
      <c r="B355" s="86"/>
      <c r="C355" s="86"/>
      <c r="D355" s="232"/>
      <c r="E355" s="86"/>
      <c r="F355" s="86"/>
      <c r="G355" s="86"/>
      <c r="H355" s="86"/>
      <c r="I355" s="86"/>
    </row>
    <row r="356" spans="1:9" ht="12.75" customHeight="1" x14ac:dyDescent="0.2">
      <c r="A356" s="86"/>
      <c r="B356" s="86"/>
      <c r="C356" s="86"/>
      <c r="D356" s="232"/>
      <c r="E356" s="86"/>
      <c r="F356" s="86"/>
      <c r="G356" s="86"/>
      <c r="H356" s="86"/>
      <c r="I356" s="86"/>
    </row>
    <row r="357" spans="1:9" ht="12.75" customHeight="1" x14ac:dyDescent="0.2">
      <c r="A357" s="86"/>
      <c r="B357" s="86"/>
      <c r="C357" s="86"/>
      <c r="D357" s="232"/>
      <c r="E357" s="86"/>
      <c r="F357" s="86"/>
      <c r="G357" s="86"/>
      <c r="H357" s="86"/>
      <c r="I357" s="86"/>
    </row>
    <row r="358" spans="1:9" ht="12.75" customHeight="1" x14ac:dyDescent="0.2">
      <c r="A358" s="86"/>
      <c r="B358" s="86"/>
      <c r="C358" s="86"/>
      <c r="D358" s="232"/>
      <c r="E358" s="86"/>
      <c r="F358" s="86"/>
      <c r="G358" s="86"/>
      <c r="H358" s="86"/>
      <c r="I358" s="86"/>
    </row>
    <row r="359" spans="1:9" ht="12.75" customHeight="1" x14ac:dyDescent="0.2">
      <c r="A359" s="86"/>
      <c r="B359" s="86"/>
      <c r="C359" s="86"/>
      <c r="D359" s="232"/>
      <c r="E359" s="86"/>
      <c r="F359" s="86"/>
      <c r="G359" s="86"/>
      <c r="H359" s="86"/>
      <c r="I359" s="86"/>
    </row>
    <row r="360" spans="1:9" ht="12.75" customHeight="1" x14ac:dyDescent="0.2">
      <c r="A360" s="86"/>
      <c r="B360" s="86"/>
      <c r="C360" s="86"/>
      <c r="D360" s="232"/>
      <c r="E360" s="86"/>
      <c r="F360" s="86"/>
      <c r="G360" s="86"/>
      <c r="H360" s="86"/>
      <c r="I360" s="86"/>
    </row>
    <row r="361" spans="1:9" ht="12.75" customHeight="1" x14ac:dyDescent="0.2">
      <c r="A361" s="86"/>
      <c r="B361" s="86"/>
      <c r="C361" s="86"/>
      <c r="D361" s="232"/>
      <c r="E361" s="86"/>
      <c r="F361" s="86"/>
      <c r="G361" s="86"/>
      <c r="H361" s="86"/>
      <c r="I361" s="86"/>
    </row>
    <row r="362" spans="1:9" ht="12.75" customHeight="1" x14ac:dyDescent="0.2">
      <c r="A362" s="86"/>
      <c r="B362" s="86"/>
      <c r="C362" s="86"/>
      <c r="D362" s="232"/>
      <c r="E362" s="86"/>
      <c r="F362" s="86"/>
      <c r="G362" s="86"/>
      <c r="H362" s="86"/>
      <c r="I362" s="86"/>
    </row>
    <row r="363" spans="1:9" ht="12.75" customHeight="1" x14ac:dyDescent="0.2">
      <c r="A363" s="86"/>
      <c r="B363" s="86"/>
      <c r="C363" s="86"/>
      <c r="D363" s="232"/>
      <c r="E363" s="86"/>
      <c r="F363" s="86"/>
      <c r="G363" s="86"/>
      <c r="H363" s="86"/>
      <c r="I363" s="86"/>
    </row>
    <row r="364" spans="1:9" ht="12.75" customHeight="1" x14ac:dyDescent="0.2">
      <c r="A364" s="86"/>
      <c r="B364" s="86"/>
      <c r="C364" s="86"/>
      <c r="D364" s="86"/>
      <c r="E364" s="86"/>
      <c r="F364" s="86"/>
      <c r="G364" s="86"/>
      <c r="H364" s="86"/>
      <c r="I364" s="86"/>
    </row>
    <row r="365" spans="1:9" ht="12.75" customHeight="1" x14ac:dyDescent="0.2">
      <c r="A365" s="86"/>
      <c r="B365" s="86"/>
      <c r="C365" s="86"/>
      <c r="D365" s="86"/>
      <c r="E365" s="86"/>
      <c r="F365" s="86"/>
      <c r="G365" s="86"/>
      <c r="H365" s="86"/>
      <c r="I365" s="86"/>
    </row>
    <row r="366" spans="1:9" ht="12.75" customHeight="1" x14ac:dyDescent="0.2">
      <c r="A366" s="86"/>
      <c r="B366" s="86"/>
      <c r="C366" s="86"/>
      <c r="D366" s="86"/>
      <c r="E366" s="86"/>
      <c r="F366" s="86"/>
      <c r="G366" s="86"/>
      <c r="H366" s="86"/>
      <c r="I366" s="86"/>
    </row>
    <row r="367" spans="1:9" ht="12.75" customHeight="1" x14ac:dyDescent="0.2">
      <c r="A367" s="86"/>
      <c r="B367" s="86"/>
      <c r="C367" s="86"/>
      <c r="D367" s="86"/>
      <c r="E367" s="86"/>
      <c r="F367" s="86"/>
      <c r="G367" s="86"/>
      <c r="H367" s="86"/>
      <c r="I367" s="86"/>
    </row>
    <row r="368" spans="1:9" ht="12.75" customHeight="1" x14ac:dyDescent="0.2">
      <c r="A368" s="86"/>
      <c r="B368" s="86"/>
      <c r="C368" s="232"/>
      <c r="D368" s="232"/>
      <c r="E368" s="86"/>
      <c r="F368" s="86"/>
      <c r="G368" s="86"/>
      <c r="H368" s="86"/>
      <c r="I368" s="86"/>
    </row>
    <row r="369" spans="1:9" ht="12.75" customHeight="1" x14ac:dyDescent="0.2">
      <c r="A369" s="86"/>
      <c r="B369" s="86"/>
      <c r="C369" s="232"/>
      <c r="D369" s="232"/>
      <c r="E369" s="86"/>
      <c r="F369" s="86"/>
      <c r="G369" s="86"/>
      <c r="H369" s="86"/>
      <c r="I369" s="86"/>
    </row>
    <row r="370" spans="1:9" ht="12.75" customHeight="1" x14ac:dyDescent="0.2">
      <c r="A370" s="86"/>
      <c r="B370" s="86"/>
      <c r="C370" s="232"/>
      <c r="D370" s="232"/>
      <c r="E370" s="86"/>
      <c r="F370" s="86"/>
      <c r="G370" s="86"/>
      <c r="H370" s="86"/>
      <c r="I370" s="86"/>
    </row>
    <row r="371" spans="1:9" ht="15" customHeight="1" x14ac:dyDescent="0.25">
      <c r="A371" s="86"/>
      <c r="B371" s="86"/>
      <c r="C371" s="86"/>
      <c r="D371" s="86"/>
      <c r="E371" s="86"/>
      <c r="F371" s="86"/>
      <c r="G371" s="86"/>
      <c r="H371" s="85"/>
      <c r="I371" s="86"/>
    </row>
    <row r="372" spans="1:9" ht="15" customHeight="1" x14ac:dyDescent="0.25">
      <c r="A372" s="86"/>
      <c r="B372" s="86"/>
      <c r="C372" s="86"/>
      <c r="D372" s="86"/>
      <c r="E372" s="86"/>
      <c r="F372" s="86"/>
      <c r="G372" s="86"/>
      <c r="H372" s="85"/>
      <c r="I372" s="86"/>
    </row>
    <row r="373" spans="1:9" ht="12.75" customHeight="1" x14ac:dyDescent="0.2">
      <c r="A373" s="86"/>
      <c r="B373" s="86"/>
      <c r="C373" s="86"/>
      <c r="D373" s="86"/>
      <c r="E373" s="86"/>
      <c r="F373" s="86"/>
      <c r="G373" s="86"/>
      <c r="H373" s="86"/>
      <c r="I373" s="86"/>
    </row>
    <row r="374" spans="1:9" ht="12.75" customHeight="1" x14ac:dyDescent="0.2">
      <c r="B374" s="230"/>
    </row>
    <row r="375" spans="1:9" ht="12.75" customHeight="1" x14ac:dyDescent="0.2">
      <c r="B375" s="86"/>
    </row>
    <row r="376" spans="1:9" ht="12.75" customHeight="1" x14ac:dyDescent="0.2">
      <c r="B376" s="86"/>
    </row>
    <row r="377" spans="1:9" ht="12.75" customHeight="1" x14ac:dyDescent="0.2">
      <c r="B377" s="86" t="s">
        <v>211</v>
      </c>
    </row>
    <row r="378" spans="1:9" ht="12.75" customHeight="1" x14ac:dyDescent="0.2">
      <c r="B378" s="86" t="s">
        <v>212</v>
      </c>
    </row>
    <row r="379" spans="1:9" ht="12.75" customHeight="1" x14ac:dyDescent="0.2">
      <c r="B379" s="86" t="s">
        <v>213</v>
      </c>
    </row>
    <row r="380" spans="1:9" ht="12.75" customHeight="1" x14ac:dyDescent="0.2">
      <c r="B380" s="86" t="s">
        <v>214</v>
      </c>
    </row>
    <row r="381" spans="1:9" ht="12.75" customHeight="1" x14ac:dyDescent="0.2">
      <c r="B381" s="86" t="s">
        <v>215</v>
      </c>
    </row>
    <row r="382" spans="1:9" ht="12.75" customHeight="1" x14ac:dyDescent="0.2">
      <c r="B382" s="86" t="s">
        <v>216</v>
      </c>
    </row>
    <row r="383" spans="1:9" ht="12.75" customHeight="1" x14ac:dyDescent="0.2">
      <c r="B383" s="86" t="s">
        <v>217</v>
      </c>
    </row>
    <row r="384" spans="1:9" ht="12.75" customHeight="1" x14ac:dyDescent="0.2">
      <c r="B384" s="86" t="s">
        <v>218</v>
      </c>
    </row>
    <row r="385" spans="2:2" ht="12.75" customHeight="1" x14ac:dyDescent="0.2">
      <c r="B385" s="86" t="s">
        <v>200</v>
      </c>
    </row>
    <row r="386" spans="2:2" ht="12.75" customHeight="1" x14ac:dyDescent="0.2">
      <c r="B386" s="86" t="s">
        <v>222</v>
      </c>
    </row>
    <row r="387" spans="2:2" ht="12.75" customHeight="1" x14ac:dyDescent="0.2">
      <c r="B387" s="86" t="s">
        <v>223</v>
      </c>
    </row>
    <row r="388" spans="2:2" ht="12.75" customHeight="1" x14ac:dyDescent="0.2">
      <c r="B388" s="86" t="s">
        <v>224</v>
      </c>
    </row>
    <row r="389" spans="2:2" ht="12.75" customHeight="1" x14ac:dyDescent="0.2">
      <c r="B389" s="86" t="s">
        <v>205</v>
      </c>
    </row>
    <row r="390" spans="2:2" ht="12.75" customHeight="1" x14ac:dyDescent="0.2">
      <c r="B390" s="86" t="s">
        <v>206</v>
      </c>
    </row>
    <row r="391" spans="2:2" ht="12.75" customHeight="1" x14ac:dyDescent="0.2">
      <c r="B391" s="86" t="s">
        <v>207</v>
      </c>
    </row>
    <row r="392" spans="2:2" ht="12.75" customHeight="1" x14ac:dyDescent="0.2">
      <c r="B392" s="86" t="s">
        <v>208</v>
      </c>
    </row>
    <row r="393" spans="2:2" ht="12.75" customHeight="1" x14ac:dyDescent="0.2">
      <c r="B393" s="86" t="s">
        <v>209</v>
      </c>
    </row>
    <row r="394" spans="2:2" ht="12.75" customHeight="1" x14ac:dyDescent="0.2">
      <c r="B394" s="86" t="s">
        <v>210</v>
      </c>
    </row>
    <row r="395" spans="2:2" ht="12.75" customHeight="1" x14ac:dyDescent="0.2">
      <c r="B395" s="86" t="s">
        <v>211</v>
      </c>
    </row>
    <row r="396" spans="2:2" ht="12.75" customHeight="1" x14ac:dyDescent="0.2">
      <c r="B396" s="86" t="s">
        <v>212</v>
      </c>
    </row>
    <row r="397" spans="2:2" ht="12.75" customHeight="1" x14ac:dyDescent="0.2">
      <c r="B397" s="86" t="s">
        <v>213</v>
      </c>
    </row>
    <row r="398" spans="2:2" ht="12.75" customHeight="1" x14ac:dyDescent="0.2">
      <c r="B398" s="86" t="s">
        <v>214</v>
      </c>
    </row>
    <row r="399" spans="2:2" ht="12.75" customHeight="1" x14ac:dyDescent="0.2">
      <c r="B399" s="86" t="s">
        <v>215</v>
      </c>
    </row>
    <row r="400" spans="2:2" ht="12.75" customHeight="1" x14ac:dyDescent="0.2">
      <c r="B400" s="86" t="s">
        <v>216</v>
      </c>
    </row>
    <row r="401" spans="2:2" ht="12.75" customHeight="1" x14ac:dyDescent="0.2">
      <c r="B401" s="86" t="s">
        <v>217</v>
      </c>
    </row>
    <row r="402" spans="2:2" ht="12.75" customHeight="1" x14ac:dyDescent="0.2">
      <c r="B402" s="86" t="s">
        <v>218</v>
      </c>
    </row>
    <row r="403" spans="2:2" ht="12.75" customHeight="1" x14ac:dyDescent="0.2">
      <c r="B403" s="86" t="s">
        <v>200</v>
      </c>
    </row>
    <row r="404" spans="2:2" ht="12.75" customHeight="1" x14ac:dyDescent="0.2">
      <c r="B404" s="86" t="s">
        <v>222</v>
      </c>
    </row>
    <row r="405" spans="2:2" ht="12.75" customHeight="1" x14ac:dyDescent="0.2">
      <c r="B405" s="86" t="s">
        <v>223</v>
      </c>
    </row>
    <row r="406" spans="2:2" ht="12.75" customHeight="1" x14ac:dyDescent="0.2">
      <c r="B406" s="86" t="s">
        <v>224</v>
      </c>
    </row>
    <row r="407" spans="2:2" ht="12.75" customHeight="1" x14ac:dyDescent="0.2">
      <c r="B407" s="86" t="s">
        <v>205</v>
      </c>
    </row>
    <row r="408" spans="2:2" ht="12.75" customHeight="1" x14ac:dyDescent="0.2">
      <c r="B408" s="86" t="s">
        <v>206</v>
      </c>
    </row>
    <row r="409" spans="2:2" ht="12.75" customHeight="1" x14ac:dyDescent="0.2">
      <c r="B409" s="86" t="s">
        <v>207</v>
      </c>
    </row>
    <row r="410" spans="2:2" ht="12.75" customHeight="1" x14ac:dyDescent="0.2">
      <c r="B410" s="86" t="s">
        <v>208</v>
      </c>
    </row>
    <row r="411" spans="2:2" ht="12.75" customHeight="1" x14ac:dyDescent="0.2">
      <c r="B411" s="86" t="s">
        <v>209</v>
      </c>
    </row>
    <row r="412" spans="2:2" ht="12.75" customHeight="1" x14ac:dyDescent="0.2">
      <c r="B412" s="86" t="s">
        <v>210</v>
      </c>
    </row>
    <row r="413" spans="2:2" ht="12.75" customHeight="1" x14ac:dyDescent="0.2">
      <c r="B413" s="86" t="s">
        <v>211</v>
      </c>
    </row>
    <row r="414" spans="2:2" ht="12.75" customHeight="1" x14ac:dyDescent="0.2">
      <c r="B414" s="86" t="s">
        <v>212</v>
      </c>
    </row>
    <row r="415" spans="2:2" ht="12.75" customHeight="1" x14ac:dyDescent="0.2">
      <c r="B415" s="86" t="s">
        <v>213</v>
      </c>
    </row>
    <row r="416" spans="2:2" ht="12.75" customHeight="1" x14ac:dyDescent="0.2">
      <c r="B416" s="86" t="s">
        <v>214</v>
      </c>
    </row>
    <row r="417" spans="1:9" ht="12.75" customHeight="1" x14ac:dyDescent="0.2">
      <c r="B417" s="86" t="s">
        <v>215</v>
      </c>
    </row>
    <row r="418" spans="1:9" ht="12.75" customHeight="1" x14ac:dyDescent="0.2">
      <c r="B418" s="86" t="s">
        <v>216</v>
      </c>
    </row>
    <row r="419" spans="1:9" ht="12.75" customHeight="1" x14ac:dyDescent="0.2">
      <c r="B419" s="86" t="s">
        <v>217</v>
      </c>
    </row>
    <row r="420" spans="1:9" ht="12.75" customHeight="1" x14ac:dyDescent="0.2">
      <c r="B420" s="86" t="s">
        <v>218</v>
      </c>
    </row>
    <row r="421" spans="1:9" ht="12.75" customHeight="1" x14ac:dyDescent="0.2">
      <c r="B421" s="86" t="s">
        <v>200</v>
      </c>
    </row>
    <row r="422" spans="1:9" ht="12.75" customHeight="1" x14ac:dyDescent="0.2">
      <c r="B422" s="86" t="s">
        <v>222</v>
      </c>
    </row>
    <row r="423" spans="1:9" ht="12.75" customHeight="1" x14ac:dyDescent="0.2">
      <c r="B423" s="86" t="s">
        <v>223</v>
      </c>
    </row>
    <row r="424" spans="1:9" ht="12.75" customHeight="1" x14ac:dyDescent="0.2">
      <c r="B424" s="233" t="s">
        <v>224</v>
      </c>
    </row>
    <row r="425" spans="1:9" ht="12.75" customHeight="1" x14ac:dyDescent="0.2">
      <c r="A425" s="86"/>
      <c r="B425" s="86"/>
      <c r="C425" s="86"/>
      <c r="D425" s="86"/>
      <c r="E425" s="86"/>
      <c r="F425" s="86"/>
      <c r="G425" s="86"/>
      <c r="H425" s="86"/>
      <c r="I425" s="86"/>
    </row>
    <row r="426" spans="1:9" ht="12.75" customHeight="1" x14ac:dyDescent="0.2"/>
    <row r="427" spans="1:9" ht="12.75" customHeight="1" x14ac:dyDescent="0.2"/>
    <row r="428" spans="1:9" ht="12.75" customHeight="1" x14ac:dyDescent="0.2"/>
    <row r="429" spans="1:9" ht="12.75" customHeight="1" x14ac:dyDescent="0.2"/>
    <row r="430" spans="1:9" ht="12.75" customHeight="1" x14ac:dyDescent="0.2"/>
    <row r="431" spans="1:9" ht="12.75" customHeight="1" x14ac:dyDescent="0.2"/>
    <row r="432" spans="1:9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 x14ac:dyDescent="0.2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 x14ac:dyDescent="0.2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9.5" customHeight="1" x14ac:dyDescent="0.2">
      <c r="A2" s="235"/>
      <c r="B2" s="224" t="s">
        <v>15</v>
      </c>
      <c r="C2" s="225" t="s">
        <v>20</v>
      </c>
      <c r="D2" s="225" t="s">
        <v>21</v>
      </c>
      <c r="E2" s="228" t="s">
        <v>225</v>
      </c>
      <c r="F2" s="236" t="s">
        <v>226</v>
      </c>
      <c r="G2" s="236" t="s">
        <v>227</v>
      </c>
      <c r="H2" s="237" t="s">
        <v>228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9.5" customHeight="1" x14ac:dyDescent="0.2">
      <c r="A3" s="235"/>
      <c r="B3" s="238"/>
      <c r="C3" s="230"/>
      <c r="D3" s="230"/>
      <c r="E3" s="239"/>
      <c r="F3" s="240"/>
      <c r="G3" s="240"/>
      <c r="H3" s="86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9.5" customHeight="1" x14ac:dyDescent="0.2">
      <c r="A4" s="235"/>
      <c r="B4" s="241"/>
      <c r="C4" s="86"/>
      <c r="D4" s="86"/>
      <c r="E4" s="242"/>
      <c r="F4" s="240"/>
      <c r="G4" s="240"/>
      <c r="H4" s="86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9.5" customHeight="1" x14ac:dyDescent="0.2">
      <c r="A5" s="235"/>
      <c r="B5" s="241"/>
      <c r="C5" s="86"/>
      <c r="D5" s="86"/>
      <c r="E5" s="242"/>
      <c r="F5" s="240"/>
      <c r="G5" s="240"/>
      <c r="H5" s="86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9.5" customHeight="1" x14ac:dyDescent="0.2">
      <c r="A6" s="235"/>
      <c r="B6" s="241"/>
      <c r="C6" s="86"/>
      <c r="D6" s="86"/>
      <c r="E6" s="242"/>
      <c r="F6" s="240"/>
      <c r="G6" s="240"/>
      <c r="H6" s="86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9.5" customHeight="1" x14ac:dyDescent="0.2">
      <c r="A7" s="235"/>
      <c r="B7" s="241"/>
      <c r="C7" s="86"/>
      <c r="D7" s="86"/>
      <c r="E7" s="242"/>
      <c r="F7" s="240"/>
      <c r="G7" s="240"/>
      <c r="H7" s="86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9.5" customHeight="1" x14ac:dyDescent="0.2">
      <c r="A8" s="235"/>
      <c r="B8" s="241"/>
      <c r="C8" s="86"/>
      <c r="D8" s="86"/>
      <c r="E8" s="242"/>
      <c r="F8" s="240"/>
      <c r="G8" s="240"/>
      <c r="H8" s="86"/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9.5" customHeight="1" x14ac:dyDescent="0.2">
      <c r="A9" s="235"/>
      <c r="B9" s="241"/>
      <c r="C9" s="86"/>
      <c r="D9" s="86"/>
      <c r="E9" s="242"/>
      <c r="F9" s="240"/>
      <c r="G9" s="240"/>
      <c r="H9" s="86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9.5" customHeight="1" x14ac:dyDescent="0.2">
      <c r="A10" s="235"/>
      <c r="B10" s="241"/>
      <c r="C10" s="86"/>
      <c r="D10" s="86"/>
      <c r="E10" s="242"/>
      <c r="F10" s="240"/>
      <c r="G10" s="240"/>
      <c r="H10" s="86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9.5" customHeight="1" x14ac:dyDescent="0.2">
      <c r="A11" s="235"/>
      <c r="B11" s="241"/>
      <c r="C11" s="86"/>
      <c r="D11" s="86"/>
      <c r="E11" s="242"/>
      <c r="F11" s="240"/>
      <c r="G11" s="240"/>
      <c r="H11" s="86"/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spans="1:26" ht="19.5" customHeight="1" x14ac:dyDescent="0.2">
      <c r="A12" s="235"/>
      <c r="B12" s="241"/>
      <c r="C12" s="86"/>
      <c r="D12" s="86"/>
      <c r="E12" s="242"/>
      <c r="F12" s="240"/>
      <c r="G12" s="240"/>
      <c r="H12" s="86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spans="1:26" ht="19.5" customHeight="1" x14ac:dyDescent="0.2">
      <c r="A13" s="235"/>
      <c r="B13" s="241"/>
      <c r="C13" s="86"/>
      <c r="D13" s="86"/>
      <c r="E13" s="242"/>
      <c r="F13" s="240"/>
      <c r="G13" s="240"/>
      <c r="H13" s="86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spans="1:26" ht="19.5" customHeight="1" x14ac:dyDescent="0.2">
      <c r="A14" s="235"/>
      <c r="B14" s="241"/>
      <c r="C14" s="86"/>
      <c r="D14" s="86"/>
      <c r="E14" s="242"/>
      <c r="F14" s="240"/>
      <c r="G14" s="240"/>
      <c r="H14" s="86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spans="1:26" ht="19.5" customHeight="1" x14ac:dyDescent="0.2">
      <c r="A15" s="235"/>
      <c r="B15" s="241"/>
      <c r="C15" s="86"/>
      <c r="D15" s="86"/>
      <c r="E15" s="242"/>
      <c r="F15" s="240"/>
      <c r="G15" s="240"/>
      <c r="H15" s="86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spans="1:26" ht="19.5" customHeight="1" x14ac:dyDescent="0.2">
      <c r="A16" s="235"/>
      <c r="B16" s="241"/>
      <c r="C16" s="86"/>
      <c r="D16" s="86"/>
      <c r="E16" s="242"/>
      <c r="F16" s="240"/>
      <c r="G16" s="240"/>
      <c r="H16" s="86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spans="1:26" ht="19.5" customHeight="1" x14ac:dyDescent="0.2">
      <c r="A17" s="235"/>
      <c r="B17" s="241"/>
      <c r="C17" s="86"/>
      <c r="D17" s="86"/>
      <c r="E17" s="242"/>
      <c r="F17" s="240"/>
      <c r="G17" s="240"/>
      <c r="H17" s="86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spans="1:26" ht="19.5" customHeight="1" x14ac:dyDescent="0.2">
      <c r="A18" s="235"/>
      <c r="B18" s="241"/>
      <c r="C18" s="86"/>
      <c r="D18" s="86"/>
      <c r="E18" s="242"/>
      <c r="F18" s="240"/>
      <c r="G18" s="240"/>
      <c r="H18" s="86"/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spans="1:26" ht="19.5" customHeight="1" x14ac:dyDescent="0.2">
      <c r="A19" s="235"/>
      <c r="B19" s="241"/>
      <c r="C19" s="86"/>
      <c r="D19" s="86"/>
      <c r="E19" s="242"/>
      <c r="F19" s="240"/>
      <c r="G19" s="240"/>
      <c r="H19" s="86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spans="1:26" ht="19.5" customHeight="1" x14ac:dyDescent="0.2">
      <c r="A20" s="235"/>
      <c r="B20" s="241"/>
      <c r="C20" s="86"/>
      <c r="D20" s="86"/>
      <c r="E20" s="242"/>
      <c r="F20" s="240"/>
      <c r="G20" s="240"/>
      <c r="H20" s="86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spans="1:26" ht="19.5" customHeight="1" x14ac:dyDescent="0.2">
      <c r="A21" s="235"/>
      <c r="B21" s="241"/>
      <c r="C21" s="86"/>
      <c r="D21" s="86"/>
      <c r="E21" s="242"/>
      <c r="F21" s="240"/>
      <c r="G21" s="240"/>
      <c r="H21" s="86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spans="1:26" ht="19.5" customHeight="1" x14ac:dyDescent="0.2">
      <c r="A22" s="235"/>
      <c r="B22" s="241"/>
      <c r="C22" s="86"/>
      <c r="D22" s="86"/>
      <c r="E22" s="242"/>
      <c r="F22" s="240"/>
      <c r="G22" s="240"/>
      <c r="H22" s="86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spans="1:26" ht="19.5" customHeight="1" x14ac:dyDescent="0.2">
      <c r="A23" s="235"/>
      <c r="B23" s="241"/>
      <c r="C23" s="86"/>
      <c r="D23" s="86"/>
      <c r="E23" s="242"/>
      <c r="F23" s="240"/>
      <c r="G23" s="240"/>
      <c r="H23" s="86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spans="1:26" ht="19.5" customHeight="1" x14ac:dyDescent="0.2">
      <c r="A24" s="235"/>
      <c r="B24" s="241"/>
      <c r="C24" s="86"/>
      <c r="D24" s="86"/>
      <c r="E24" s="242"/>
      <c r="F24" s="240"/>
      <c r="G24" s="240"/>
      <c r="H24" s="86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spans="1:26" ht="19.5" customHeight="1" x14ac:dyDescent="0.2">
      <c r="A25" s="235"/>
      <c r="B25" s="241"/>
      <c r="C25" s="86"/>
      <c r="D25" s="86"/>
      <c r="E25" s="242"/>
      <c r="F25" s="240"/>
      <c r="G25" s="240"/>
      <c r="H25" s="86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spans="1:26" ht="19.5" customHeight="1" x14ac:dyDescent="0.2">
      <c r="A26" s="235"/>
      <c r="B26" s="241"/>
      <c r="C26" s="86"/>
      <c r="D26" s="86"/>
      <c r="E26" s="242"/>
      <c r="F26" s="240"/>
      <c r="G26" s="240"/>
      <c r="H26" s="86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spans="1:26" ht="19.5" customHeight="1" x14ac:dyDescent="0.2">
      <c r="A27" s="235"/>
      <c r="B27" s="241"/>
      <c r="C27" s="86"/>
      <c r="D27" s="86"/>
      <c r="E27" s="242"/>
      <c r="F27" s="240"/>
      <c r="G27" s="240"/>
      <c r="H27" s="86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spans="1:26" ht="19.5" customHeight="1" x14ac:dyDescent="0.2">
      <c r="A28" s="235"/>
      <c r="B28" s="241"/>
      <c r="C28" s="86"/>
      <c r="D28" s="86"/>
      <c r="E28" s="242"/>
      <c r="F28" s="240"/>
      <c r="G28" s="240"/>
      <c r="H28" s="86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spans="1:26" ht="19.5" customHeight="1" x14ac:dyDescent="0.2">
      <c r="A29" s="235"/>
      <c r="B29" s="241"/>
      <c r="C29" s="86"/>
      <c r="D29" s="86"/>
      <c r="E29" s="242"/>
      <c r="F29" s="240"/>
      <c r="G29" s="240"/>
      <c r="H29" s="86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spans="1:26" ht="19.5" customHeight="1" x14ac:dyDescent="0.2">
      <c r="A30" s="235"/>
      <c r="B30" s="241"/>
      <c r="C30" s="86"/>
      <c r="D30" s="86"/>
      <c r="E30" s="242"/>
      <c r="F30" s="240"/>
      <c r="G30" s="240"/>
      <c r="H30" s="86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spans="1:26" ht="19.5" customHeight="1" x14ac:dyDescent="0.2">
      <c r="A31" s="235"/>
      <c r="B31" s="241"/>
      <c r="C31" s="86"/>
      <c r="D31" s="86"/>
      <c r="E31" s="242"/>
      <c r="F31" s="240"/>
      <c r="G31" s="240"/>
      <c r="H31" s="86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9.5" customHeight="1" x14ac:dyDescent="0.2">
      <c r="A32" s="235"/>
      <c r="B32" s="241"/>
      <c r="C32" s="86"/>
      <c r="D32" s="86"/>
      <c r="E32" s="242"/>
      <c r="F32" s="240"/>
      <c r="G32" s="240"/>
      <c r="H32" s="86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9.5" customHeight="1" x14ac:dyDescent="0.2">
      <c r="A33" s="235"/>
      <c r="B33" s="241"/>
      <c r="C33" s="86"/>
      <c r="D33" s="86"/>
      <c r="E33" s="242"/>
      <c r="F33" s="240"/>
      <c r="G33" s="240"/>
      <c r="H33" s="86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9.5" customHeight="1" x14ac:dyDescent="0.2">
      <c r="A34" s="235"/>
      <c r="B34" s="241"/>
      <c r="C34" s="86"/>
      <c r="D34" s="86"/>
      <c r="E34" s="242"/>
      <c r="F34" s="240"/>
      <c r="G34" s="240"/>
      <c r="H34" s="86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9.5" customHeight="1" x14ac:dyDescent="0.2">
      <c r="A35" s="235"/>
      <c r="B35" s="241"/>
      <c r="C35" s="86"/>
      <c r="D35" s="86"/>
      <c r="E35" s="242"/>
      <c r="F35" s="240"/>
      <c r="G35" s="240"/>
      <c r="H35" s="86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9.5" customHeight="1" x14ac:dyDescent="0.2">
      <c r="A36" s="235"/>
      <c r="B36" s="241"/>
      <c r="C36" s="86"/>
      <c r="D36" s="86"/>
      <c r="E36" s="242"/>
      <c r="F36" s="240"/>
      <c r="G36" s="240"/>
      <c r="H36" s="86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9.5" customHeight="1" x14ac:dyDescent="0.2">
      <c r="A37" s="235"/>
      <c r="B37" s="241"/>
      <c r="C37" s="86"/>
      <c r="D37" s="86"/>
      <c r="E37" s="242"/>
      <c r="F37" s="240"/>
      <c r="G37" s="240"/>
      <c r="H37" s="86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9.5" customHeight="1" x14ac:dyDescent="0.2">
      <c r="A38" s="235"/>
      <c r="B38" s="241"/>
      <c r="C38" s="86"/>
      <c r="D38" s="86"/>
      <c r="E38" s="242"/>
      <c r="F38" s="240"/>
      <c r="G38" s="240"/>
      <c r="H38" s="86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9.5" customHeight="1" x14ac:dyDescent="0.2">
      <c r="A39" s="235"/>
      <c r="B39" s="241"/>
      <c r="C39" s="86"/>
      <c r="D39" s="86"/>
      <c r="E39" s="242"/>
      <c r="F39" s="240"/>
      <c r="G39" s="240"/>
      <c r="H39" s="86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9.5" customHeight="1" x14ac:dyDescent="0.2">
      <c r="A40" s="235"/>
      <c r="B40" s="243"/>
      <c r="C40" s="244"/>
      <c r="D40" s="244"/>
      <c r="E40" s="245"/>
      <c r="F40" s="246"/>
      <c r="G40" s="246"/>
      <c r="H40" s="86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2.75" customHeight="1" x14ac:dyDescent="0.2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2.75" customHeight="1" x14ac:dyDescent="0.2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2.75" customHeight="1" x14ac:dyDescent="0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2.75" customHeight="1" x14ac:dyDescent="0.2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2.75" customHeight="1" x14ac:dyDescent="0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2.75" customHeight="1" x14ac:dyDescent="0.2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2.75" customHeight="1" x14ac:dyDescent="0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2.75" customHeight="1" x14ac:dyDescent="0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2.75" customHeight="1" x14ac:dyDescent="0.2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2.75" customHeight="1" x14ac:dyDescent="0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2.75" customHeight="1" x14ac:dyDescent="0.2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2.75" customHeight="1" x14ac:dyDescent="0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2.75" customHeight="1" x14ac:dyDescent="0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2.75" customHeight="1" x14ac:dyDescent="0.2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2.75" customHeight="1" x14ac:dyDescent="0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spans="1:26" ht="12.75" customHeight="1" x14ac:dyDescent="0.2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spans="1:26" ht="12.75" customHeight="1" x14ac:dyDescent="0.2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spans="1:26" ht="12.75" customHeight="1" x14ac:dyDescent="0.2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spans="1:26" ht="12.75" customHeight="1" x14ac:dyDescent="0.2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spans="1:26" ht="12.75" customHeight="1" x14ac:dyDescent="0.2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spans="1:26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spans="1:26" ht="12.75" customHeight="1" x14ac:dyDescent="0.2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spans="1:26" ht="12.75" customHeight="1" x14ac:dyDescent="0.2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spans="1:26" ht="12.75" customHeight="1" x14ac:dyDescent="0.2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spans="1:26" ht="12.75" customHeight="1" x14ac:dyDescent="0.2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spans="1:26" ht="12.75" customHeight="1" x14ac:dyDescent="0.2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spans="1:26" ht="12.75" customHeight="1" x14ac:dyDescent="0.2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spans="1:26" ht="12.75" customHeight="1" x14ac:dyDescent="0.2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spans="1:26" ht="12.75" customHeight="1" x14ac:dyDescent="0.2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spans="1:26" ht="12.75" customHeight="1" x14ac:dyDescent="0.2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spans="1:26" ht="12.75" customHeight="1" x14ac:dyDescent="0.2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spans="1:26" ht="12.75" customHeight="1" x14ac:dyDescent="0.2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spans="1:26" ht="12.75" customHeight="1" x14ac:dyDescent="0.2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spans="1:26" ht="12.75" customHeight="1" x14ac:dyDescent="0.2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spans="1:26" ht="12.75" customHeight="1" x14ac:dyDescent="0.2">
      <c r="A75" s="235"/>
      <c r="B75" s="235"/>
      <c r="C75" s="235"/>
      <c r="D75" s="235"/>
      <c r="E75" s="235"/>
      <c r="F75" s="235"/>
      <c r="G75" s="235"/>
      <c r="H75" s="235"/>
      <c r="I75" s="235"/>
      <c r="J75" s="23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spans="1:26" ht="12.75" customHeight="1" x14ac:dyDescent="0.2">
      <c r="A76" s="235"/>
      <c r="B76" s="235"/>
      <c r="C76" s="235"/>
      <c r="D76" s="235"/>
      <c r="E76" s="235"/>
      <c r="F76" s="235"/>
      <c r="G76" s="235"/>
      <c r="H76" s="235"/>
      <c r="I76" s="235"/>
      <c r="J76" s="23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spans="1:26" ht="12.75" customHeight="1" x14ac:dyDescent="0.2">
      <c r="A77" s="235"/>
      <c r="B77" s="235"/>
      <c r="C77" s="235"/>
      <c r="D77" s="235"/>
      <c r="E77" s="235"/>
      <c r="F77" s="235"/>
      <c r="G77" s="235"/>
      <c r="H77" s="235"/>
      <c r="I77" s="235"/>
      <c r="J77" s="23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spans="1:26" ht="12.75" customHeight="1" x14ac:dyDescent="0.2">
      <c r="A78" s="235"/>
      <c r="B78" s="235"/>
      <c r="C78" s="235"/>
      <c r="D78" s="235"/>
      <c r="E78" s="235"/>
      <c r="F78" s="235"/>
      <c r="G78" s="235"/>
      <c r="H78" s="235"/>
      <c r="I78" s="235"/>
      <c r="J78" s="23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spans="1:26" ht="12.75" customHeight="1" x14ac:dyDescent="0.2">
      <c r="A79" s="235"/>
      <c r="B79" s="235"/>
      <c r="C79" s="235"/>
      <c r="D79" s="235"/>
      <c r="E79" s="235"/>
      <c r="F79" s="235"/>
      <c r="G79" s="235"/>
      <c r="H79" s="235"/>
      <c r="I79" s="235"/>
      <c r="J79" s="23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spans="1:26" ht="12.75" customHeight="1" x14ac:dyDescent="0.2">
      <c r="A80" s="235"/>
      <c r="B80" s="235"/>
      <c r="C80" s="235"/>
      <c r="D80" s="235"/>
      <c r="E80" s="235"/>
      <c r="F80" s="235"/>
      <c r="G80" s="235"/>
      <c r="H80" s="235"/>
      <c r="I80" s="235"/>
      <c r="J80" s="23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spans="1:26" ht="12.75" customHeight="1" x14ac:dyDescent="0.2">
      <c r="A81" s="235"/>
      <c r="B81" s="235"/>
      <c r="C81" s="235"/>
      <c r="D81" s="235"/>
      <c r="E81" s="235"/>
      <c r="F81" s="235"/>
      <c r="G81" s="235"/>
      <c r="H81" s="235"/>
      <c r="I81" s="235"/>
      <c r="J81" s="23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spans="1:26" ht="12.75" customHeight="1" x14ac:dyDescent="0.2">
      <c r="A82" s="235"/>
      <c r="B82" s="235"/>
      <c r="C82" s="235"/>
      <c r="D82" s="235"/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spans="1:26" ht="12.75" customHeight="1" x14ac:dyDescent="0.2">
      <c r="A83" s="235"/>
      <c r="B83" s="235"/>
      <c r="C83" s="235"/>
      <c r="D83" s="235"/>
      <c r="E83" s="235"/>
      <c r="F83" s="235"/>
      <c r="G83" s="235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spans="1:26" ht="12.75" customHeight="1" x14ac:dyDescent="0.2">
      <c r="A84" s="235"/>
      <c r="B84" s="235"/>
      <c r="C84" s="235"/>
      <c r="D84" s="235"/>
      <c r="E84" s="235"/>
      <c r="F84" s="235"/>
      <c r="G84" s="235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spans="1:26" ht="12.75" customHeight="1" x14ac:dyDescent="0.2">
      <c r="A85" s="235"/>
      <c r="B85" s="235"/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spans="1:26" ht="12.75" customHeight="1" x14ac:dyDescent="0.2">
      <c r="A86" s="235"/>
      <c r="B86" s="235"/>
      <c r="C86" s="235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spans="1:26" ht="12.75" customHeight="1" x14ac:dyDescent="0.2">
      <c r="A87" s="235"/>
      <c r="B87" s="235"/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spans="1:26" ht="12.75" customHeight="1" x14ac:dyDescent="0.2">
      <c r="A88" s="235"/>
      <c r="B88" s="235"/>
      <c r="C88" s="235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spans="1:26" ht="12.75" customHeight="1" x14ac:dyDescent="0.2">
      <c r="A89" s="235"/>
      <c r="B89" s="235"/>
      <c r="C89" s="235"/>
      <c r="D89" s="235"/>
      <c r="E89" s="235"/>
      <c r="F89" s="235"/>
      <c r="G89" s="235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spans="1:26" ht="12.75" customHeight="1" x14ac:dyDescent="0.2">
      <c r="A90" s="235"/>
      <c r="B90" s="235"/>
      <c r="C90" s="235"/>
      <c r="D90" s="235"/>
      <c r="E90" s="235"/>
      <c r="F90" s="235"/>
      <c r="G90" s="235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spans="1:26" ht="12.75" customHeight="1" x14ac:dyDescent="0.2">
      <c r="A91" s="235"/>
      <c r="B91" s="235"/>
      <c r="C91" s="235"/>
      <c r="D91" s="235"/>
      <c r="E91" s="235"/>
      <c r="F91" s="235"/>
      <c r="G91" s="235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spans="1:26" ht="12.75" customHeight="1" x14ac:dyDescent="0.2">
      <c r="A92" s="235"/>
      <c r="B92" s="235"/>
      <c r="C92" s="235"/>
      <c r="D92" s="235"/>
      <c r="E92" s="235"/>
      <c r="F92" s="235"/>
      <c r="G92" s="235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spans="1:26" ht="12.75" customHeight="1" x14ac:dyDescent="0.2">
      <c r="A93" s="235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spans="1:26" ht="12.75" customHeight="1" x14ac:dyDescent="0.2">
      <c r="A94" s="235"/>
      <c r="B94" s="235"/>
      <c r="C94" s="235"/>
      <c r="D94" s="235"/>
      <c r="E94" s="235"/>
      <c r="F94" s="235"/>
      <c r="G94" s="235"/>
      <c r="H94" s="235"/>
      <c r="I94" s="235"/>
      <c r="J94" s="23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spans="1:26" ht="12.75" customHeight="1" x14ac:dyDescent="0.2">
      <c r="A95" s="235"/>
      <c r="B95" s="235"/>
      <c r="C95" s="235"/>
      <c r="D95" s="235"/>
      <c r="E95" s="235"/>
      <c r="F95" s="235"/>
      <c r="G95" s="235"/>
      <c r="H95" s="235"/>
      <c r="I95" s="235"/>
      <c r="J95" s="23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spans="1:26" ht="12.75" customHeight="1" x14ac:dyDescent="0.2">
      <c r="A96" s="235"/>
      <c r="B96" s="235"/>
      <c r="C96" s="235"/>
      <c r="D96" s="235"/>
      <c r="E96" s="235"/>
      <c r="F96" s="235"/>
      <c r="G96" s="235"/>
      <c r="H96" s="235"/>
      <c r="I96" s="235"/>
      <c r="J96" s="23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spans="1:26" ht="12.75" customHeight="1" x14ac:dyDescent="0.2">
      <c r="A97" s="235"/>
      <c r="B97" s="235"/>
      <c r="C97" s="235"/>
      <c r="D97" s="235"/>
      <c r="E97" s="235"/>
      <c r="F97" s="235"/>
      <c r="G97" s="235"/>
      <c r="H97" s="235"/>
      <c r="I97" s="235"/>
      <c r="J97" s="23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spans="1:26" ht="12.75" customHeight="1" x14ac:dyDescent="0.2">
      <c r="A98" s="235"/>
      <c r="B98" s="235"/>
      <c r="C98" s="235"/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spans="1:26" ht="12.75" customHeight="1" x14ac:dyDescent="0.2">
      <c r="A99" s="235"/>
      <c r="B99" s="235"/>
      <c r="C99" s="235"/>
      <c r="D99" s="235"/>
      <c r="E99" s="235"/>
      <c r="F99" s="235"/>
      <c r="G99" s="235"/>
      <c r="H99" s="235"/>
      <c r="I99" s="235"/>
      <c r="J99" s="23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spans="1:26" ht="12.75" customHeight="1" x14ac:dyDescent="0.2">
      <c r="A100" s="235"/>
      <c r="B100" s="235"/>
      <c r="C100" s="235"/>
      <c r="D100" s="235"/>
      <c r="E100" s="235"/>
      <c r="F100" s="235"/>
      <c r="G100" s="235"/>
      <c r="H100" s="235"/>
      <c r="I100" s="235"/>
      <c r="J100" s="23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spans="1:26" ht="12.75" customHeight="1" x14ac:dyDescent="0.2">
      <c r="A101" s="235"/>
      <c r="B101" s="235"/>
      <c r="C101" s="235"/>
      <c r="D101" s="235"/>
      <c r="E101" s="235"/>
      <c r="F101" s="235"/>
      <c r="G101" s="235"/>
      <c r="H101" s="235"/>
      <c r="I101" s="235"/>
      <c r="J101" s="23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spans="1:26" ht="12.75" customHeight="1" x14ac:dyDescent="0.2">
      <c r="A102" s="235"/>
      <c r="B102" s="235"/>
      <c r="C102" s="235"/>
      <c r="D102" s="235"/>
      <c r="E102" s="235"/>
      <c r="F102" s="235"/>
      <c r="G102" s="235"/>
      <c r="H102" s="235"/>
      <c r="I102" s="235"/>
      <c r="J102" s="23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spans="1:26" ht="12.75" customHeight="1" x14ac:dyDescent="0.2">
      <c r="A103" s="235"/>
      <c r="B103" s="235"/>
      <c r="C103" s="235"/>
      <c r="D103" s="235"/>
      <c r="E103" s="235"/>
      <c r="F103" s="235"/>
      <c r="G103" s="235"/>
      <c r="H103" s="235"/>
      <c r="I103" s="235"/>
      <c r="J103" s="23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spans="1:26" ht="12.75" customHeight="1" x14ac:dyDescent="0.2">
      <c r="A104" s="235"/>
      <c r="B104" s="235"/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spans="1:26" ht="12.75" customHeight="1" x14ac:dyDescent="0.2">
      <c r="A105" s="235"/>
      <c r="B105" s="235"/>
      <c r="C105" s="235"/>
      <c r="D105" s="235"/>
      <c r="E105" s="235"/>
      <c r="F105" s="235"/>
      <c r="G105" s="235"/>
      <c r="H105" s="235"/>
      <c r="I105" s="235"/>
      <c r="J105" s="23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spans="1:26" ht="12.75" customHeight="1" x14ac:dyDescent="0.2">
      <c r="A106" s="235"/>
      <c r="B106" s="235"/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spans="1:26" ht="12.75" customHeight="1" x14ac:dyDescent="0.2">
      <c r="A107" s="235"/>
      <c r="B107" s="235"/>
      <c r="C107" s="235"/>
      <c r="D107" s="235"/>
      <c r="E107" s="235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spans="1:26" ht="12.75" customHeight="1" x14ac:dyDescent="0.2">
      <c r="A108" s="235"/>
      <c r="B108" s="235"/>
      <c r="C108" s="235"/>
      <c r="D108" s="235"/>
      <c r="E108" s="235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spans="1:26" ht="12.75" customHeight="1" x14ac:dyDescent="0.2">
      <c r="A109" s="235"/>
      <c r="B109" s="235"/>
      <c r="C109" s="235"/>
      <c r="D109" s="235"/>
      <c r="E109" s="235"/>
      <c r="F109" s="235"/>
      <c r="G109" s="235"/>
      <c r="H109" s="235"/>
      <c r="I109" s="235"/>
      <c r="J109" s="23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spans="1:26" ht="12.75" customHeight="1" x14ac:dyDescent="0.2">
      <c r="A110" s="235"/>
      <c r="B110" s="235"/>
      <c r="C110" s="235"/>
      <c r="D110" s="235"/>
      <c r="E110" s="235"/>
      <c r="F110" s="235"/>
      <c r="G110" s="235"/>
      <c r="H110" s="235"/>
      <c r="I110" s="235"/>
      <c r="J110" s="23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spans="1:26" ht="12.75" customHeight="1" x14ac:dyDescent="0.2">
      <c r="A111" s="235"/>
      <c r="B111" s="235"/>
      <c r="C111" s="235"/>
      <c r="D111" s="235"/>
      <c r="E111" s="235"/>
      <c r="F111" s="235"/>
      <c r="G111" s="235"/>
      <c r="H111" s="235"/>
      <c r="I111" s="235"/>
      <c r="J111" s="23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spans="1:26" ht="12.75" customHeight="1" x14ac:dyDescent="0.2">
      <c r="A112" s="235"/>
      <c r="B112" s="235"/>
      <c r="C112" s="235"/>
      <c r="D112" s="235"/>
      <c r="E112" s="235"/>
      <c r="F112" s="235"/>
      <c r="G112" s="235"/>
      <c r="H112" s="235"/>
      <c r="I112" s="235"/>
      <c r="J112" s="23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spans="1:26" ht="12.75" customHeight="1" x14ac:dyDescent="0.2">
      <c r="A113" s="235"/>
      <c r="B113" s="235"/>
      <c r="C113" s="235"/>
      <c r="D113" s="235"/>
      <c r="E113" s="235"/>
      <c r="F113" s="235"/>
      <c r="G113" s="235"/>
      <c r="H113" s="235"/>
      <c r="I113" s="235"/>
      <c r="J113" s="23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spans="1:26" ht="12.75" customHeight="1" x14ac:dyDescent="0.2">
      <c r="A114" s="235"/>
      <c r="B114" s="235"/>
      <c r="C114" s="235"/>
      <c r="D114" s="235"/>
      <c r="E114" s="235"/>
      <c r="F114" s="235"/>
      <c r="G114" s="235"/>
      <c r="H114" s="235"/>
      <c r="I114" s="235"/>
      <c r="J114" s="23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spans="1:26" ht="12.75" customHeight="1" x14ac:dyDescent="0.2">
      <c r="A115" s="235"/>
      <c r="B115" s="235"/>
      <c r="C115" s="235"/>
      <c r="D115" s="235"/>
      <c r="E115" s="235"/>
      <c r="F115" s="235"/>
      <c r="G115" s="235"/>
      <c r="H115" s="235"/>
      <c r="I115" s="235"/>
      <c r="J115" s="23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spans="1:26" ht="12.75" customHeight="1" x14ac:dyDescent="0.2">
      <c r="A116" s="235"/>
      <c r="B116" s="235"/>
      <c r="C116" s="235"/>
      <c r="D116" s="235"/>
      <c r="E116" s="235"/>
      <c r="F116" s="235"/>
      <c r="G116" s="235"/>
      <c r="H116" s="235"/>
      <c r="I116" s="235"/>
      <c r="J116" s="23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spans="1:26" ht="12.75" customHeight="1" x14ac:dyDescent="0.2">
      <c r="A117" s="235"/>
      <c r="B117" s="235"/>
      <c r="C117" s="235"/>
      <c r="D117" s="235"/>
      <c r="E117" s="235"/>
      <c r="F117" s="235"/>
      <c r="G117" s="235"/>
      <c r="H117" s="235"/>
      <c r="I117" s="235"/>
      <c r="J117" s="23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spans="1:26" ht="12.75" customHeight="1" x14ac:dyDescent="0.2">
      <c r="A118" s="235"/>
      <c r="B118" s="235"/>
      <c r="C118" s="235"/>
      <c r="D118" s="235"/>
      <c r="E118" s="235"/>
      <c r="F118" s="235"/>
      <c r="G118" s="235"/>
      <c r="H118" s="235"/>
      <c r="I118" s="235"/>
      <c r="J118" s="23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spans="1:26" ht="12.75" customHeight="1" x14ac:dyDescent="0.2">
      <c r="A119" s="235"/>
      <c r="B119" s="235"/>
      <c r="C119" s="235"/>
      <c r="D119" s="235"/>
      <c r="E119" s="235"/>
      <c r="F119" s="235"/>
      <c r="G119" s="235"/>
      <c r="H119" s="235"/>
      <c r="I119" s="235"/>
      <c r="J119" s="23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spans="1:26" ht="12.75" customHeight="1" x14ac:dyDescent="0.2">
      <c r="A120" s="235"/>
      <c r="B120" s="235"/>
      <c r="C120" s="235"/>
      <c r="D120" s="235"/>
      <c r="E120" s="235"/>
      <c r="F120" s="235"/>
      <c r="G120" s="235"/>
      <c r="H120" s="235"/>
      <c r="I120" s="235"/>
      <c r="J120" s="23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spans="1:26" ht="12.75" customHeight="1" x14ac:dyDescent="0.2">
      <c r="A121" s="235"/>
      <c r="B121" s="235"/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spans="1:26" ht="12.75" customHeight="1" x14ac:dyDescent="0.2">
      <c r="A122" s="235"/>
      <c r="B122" s="235"/>
      <c r="C122" s="235"/>
      <c r="D122" s="235"/>
      <c r="E122" s="235"/>
      <c r="F122" s="235"/>
      <c r="G122" s="235"/>
      <c r="H122" s="235"/>
      <c r="I122" s="235"/>
      <c r="J122" s="23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spans="1:26" ht="12.75" customHeight="1" x14ac:dyDescent="0.2">
      <c r="A123" s="235"/>
      <c r="B123" s="235"/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spans="1:26" ht="12.75" customHeight="1" x14ac:dyDescent="0.2">
      <c r="A124" s="235"/>
      <c r="B124" s="235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spans="1:26" ht="12.75" customHeight="1" x14ac:dyDescent="0.2">
      <c r="A125" s="235"/>
      <c r="B125" s="235"/>
      <c r="C125" s="235"/>
      <c r="D125" s="235"/>
      <c r="E125" s="235"/>
      <c r="F125" s="235"/>
      <c r="G125" s="235"/>
      <c r="H125" s="235"/>
      <c r="I125" s="235"/>
      <c r="J125" s="23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spans="1:26" ht="12.75" customHeight="1" x14ac:dyDescent="0.2">
      <c r="A126" s="235"/>
      <c r="B126" s="235"/>
      <c r="C126" s="235"/>
      <c r="D126" s="235"/>
      <c r="E126" s="235"/>
      <c r="F126" s="235"/>
      <c r="G126" s="235"/>
      <c r="H126" s="235"/>
      <c r="I126" s="235"/>
      <c r="J126" s="23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spans="1:26" ht="12.75" customHeight="1" x14ac:dyDescent="0.2">
      <c r="A127" s="235"/>
      <c r="B127" s="235"/>
      <c r="C127" s="235"/>
      <c r="D127" s="235"/>
      <c r="E127" s="235"/>
      <c r="F127" s="235"/>
      <c r="G127" s="235"/>
      <c r="H127" s="235"/>
      <c r="I127" s="235"/>
      <c r="J127" s="23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spans="1:26" ht="12.75" customHeight="1" x14ac:dyDescent="0.2">
      <c r="A128" s="235"/>
      <c r="B128" s="235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spans="1:26" ht="12.75" customHeight="1" x14ac:dyDescent="0.2">
      <c r="A129" s="235"/>
      <c r="B129" s="235"/>
      <c r="C129" s="235"/>
      <c r="D129" s="235"/>
      <c r="E129" s="235"/>
      <c r="F129" s="235"/>
      <c r="G129" s="235"/>
      <c r="H129" s="235"/>
      <c r="I129" s="235"/>
      <c r="J129" s="23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spans="1:26" ht="12.75" customHeight="1" x14ac:dyDescent="0.2">
      <c r="A130" s="235"/>
      <c r="B130" s="235"/>
      <c r="C130" s="235"/>
      <c r="D130" s="235"/>
      <c r="E130" s="235"/>
      <c r="F130" s="235"/>
      <c r="G130" s="235"/>
      <c r="H130" s="235"/>
      <c r="I130" s="235"/>
      <c r="J130" s="23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spans="1:26" ht="12.75" customHeight="1" x14ac:dyDescent="0.2">
      <c r="A131" s="235"/>
      <c r="B131" s="235"/>
      <c r="C131" s="235"/>
      <c r="D131" s="235"/>
      <c r="E131" s="235"/>
      <c r="F131" s="235"/>
      <c r="G131" s="235"/>
      <c r="H131" s="235"/>
      <c r="I131" s="235"/>
      <c r="J131" s="23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spans="1:26" ht="12.75" customHeight="1" x14ac:dyDescent="0.2">
      <c r="A132" s="235"/>
      <c r="B132" s="235"/>
      <c r="C132" s="235"/>
      <c r="D132" s="235"/>
      <c r="E132" s="235"/>
      <c r="F132" s="235"/>
      <c r="G132" s="235"/>
      <c r="H132" s="235"/>
      <c r="I132" s="235"/>
      <c r="J132" s="23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spans="1:26" ht="12.75" customHeight="1" x14ac:dyDescent="0.2">
      <c r="A133" s="235"/>
      <c r="B133" s="235"/>
      <c r="C133" s="235"/>
      <c r="D133" s="235"/>
      <c r="E133" s="235"/>
      <c r="F133" s="235"/>
      <c r="G133" s="235"/>
      <c r="H133" s="235"/>
      <c r="I133" s="235"/>
      <c r="J133" s="23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spans="1:26" ht="12.75" customHeight="1" x14ac:dyDescent="0.2">
      <c r="A134" s="235"/>
      <c r="B134" s="235"/>
      <c r="C134" s="235"/>
      <c r="D134" s="235"/>
      <c r="E134" s="235"/>
      <c r="F134" s="235"/>
      <c r="G134" s="235"/>
      <c r="H134" s="235"/>
      <c r="I134" s="235"/>
      <c r="J134" s="23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spans="1:26" ht="12.75" customHeight="1" x14ac:dyDescent="0.2">
      <c r="A135" s="235"/>
      <c r="B135" s="235"/>
      <c r="C135" s="235"/>
      <c r="D135" s="235"/>
      <c r="E135" s="235"/>
      <c r="F135" s="235"/>
      <c r="G135" s="235"/>
      <c r="H135" s="235"/>
      <c r="I135" s="235"/>
      <c r="J135" s="23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spans="1:26" ht="12.75" customHeight="1" x14ac:dyDescent="0.2">
      <c r="A136" s="235"/>
      <c r="B136" s="235"/>
      <c r="C136" s="235"/>
      <c r="D136" s="235"/>
      <c r="E136" s="235"/>
      <c r="F136" s="235"/>
      <c r="G136" s="235"/>
      <c r="H136" s="235"/>
      <c r="I136" s="235"/>
      <c r="J136" s="23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spans="1:26" ht="12.75" customHeight="1" x14ac:dyDescent="0.2">
      <c r="A137" s="235"/>
      <c r="B137" s="235"/>
      <c r="C137" s="235"/>
      <c r="D137" s="235"/>
      <c r="E137" s="235"/>
      <c r="F137" s="235"/>
      <c r="G137" s="235"/>
      <c r="H137" s="235"/>
      <c r="I137" s="235"/>
      <c r="J137" s="23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spans="1:26" ht="12.75" customHeight="1" x14ac:dyDescent="0.2">
      <c r="A138" s="235"/>
      <c r="B138" s="235"/>
      <c r="C138" s="235"/>
      <c r="D138" s="235"/>
      <c r="E138" s="235"/>
      <c r="F138" s="235"/>
      <c r="G138" s="235"/>
      <c r="H138" s="235"/>
      <c r="I138" s="235"/>
      <c r="J138" s="23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spans="1:26" ht="12.75" customHeight="1" x14ac:dyDescent="0.2">
      <c r="A139" s="235"/>
      <c r="B139" s="235"/>
      <c r="C139" s="235"/>
      <c r="D139" s="235"/>
      <c r="E139" s="235"/>
      <c r="F139" s="235"/>
      <c r="G139" s="235"/>
      <c r="H139" s="235"/>
      <c r="I139" s="235"/>
      <c r="J139" s="23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spans="1:26" ht="12.75" customHeight="1" x14ac:dyDescent="0.2">
      <c r="A140" s="235"/>
      <c r="B140" s="235"/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spans="1:26" ht="12.75" customHeight="1" x14ac:dyDescent="0.2">
      <c r="A141" s="235"/>
      <c r="B141" s="235"/>
      <c r="C141" s="235"/>
      <c r="D141" s="235"/>
      <c r="E141" s="235"/>
      <c r="F141" s="235"/>
      <c r="G141" s="235"/>
      <c r="H141" s="235"/>
      <c r="I141" s="235"/>
      <c r="J141" s="23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spans="1:26" ht="12.75" customHeight="1" x14ac:dyDescent="0.2">
      <c r="A142" s="235"/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spans="1:26" ht="12.75" customHeight="1" x14ac:dyDescent="0.2">
      <c r="A143" s="235"/>
      <c r="B143" s="235"/>
      <c r="C143" s="235"/>
      <c r="D143" s="235"/>
      <c r="E143" s="235"/>
      <c r="F143" s="235"/>
      <c r="G143" s="235"/>
      <c r="H143" s="235"/>
      <c r="I143" s="235"/>
      <c r="J143" s="23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spans="1:26" ht="12.75" customHeight="1" x14ac:dyDescent="0.2">
      <c r="A144" s="235"/>
      <c r="B144" s="235"/>
      <c r="C144" s="235"/>
      <c r="D144" s="235"/>
      <c r="E144" s="235"/>
      <c r="F144" s="235"/>
      <c r="G144" s="235"/>
      <c r="H144" s="235"/>
      <c r="I144" s="235"/>
      <c r="J144" s="23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spans="1:26" ht="12.75" customHeight="1" x14ac:dyDescent="0.2">
      <c r="A145" s="235"/>
      <c r="B145" s="235"/>
      <c r="C145" s="235"/>
      <c r="D145" s="235"/>
      <c r="E145" s="235"/>
      <c r="F145" s="235"/>
      <c r="G145" s="235"/>
      <c r="H145" s="235"/>
      <c r="I145" s="235"/>
      <c r="J145" s="23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spans="1:26" ht="12.75" customHeight="1" x14ac:dyDescent="0.2">
      <c r="A146" s="235"/>
      <c r="B146" s="235"/>
      <c r="C146" s="235"/>
      <c r="D146" s="235"/>
      <c r="E146" s="235"/>
      <c r="F146" s="235"/>
      <c r="G146" s="235"/>
      <c r="H146" s="235"/>
      <c r="I146" s="235"/>
      <c r="J146" s="23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spans="1:26" ht="12.75" customHeight="1" x14ac:dyDescent="0.2">
      <c r="A147" s="235"/>
      <c r="B147" s="235"/>
      <c r="C147" s="235"/>
      <c r="D147" s="235"/>
      <c r="E147" s="235"/>
      <c r="F147" s="235"/>
      <c r="G147" s="235"/>
      <c r="H147" s="235"/>
      <c r="I147" s="235"/>
      <c r="J147" s="23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spans="1:26" ht="12.75" customHeight="1" x14ac:dyDescent="0.2">
      <c r="A148" s="235"/>
      <c r="B148" s="235"/>
      <c r="C148" s="235"/>
      <c r="D148" s="235"/>
      <c r="E148" s="235"/>
      <c r="F148" s="235"/>
      <c r="G148" s="235"/>
      <c r="H148" s="235"/>
      <c r="I148" s="235"/>
      <c r="J148" s="23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spans="1:26" ht="12.75" customHeight="1" x14ac:dyDescent="0.2">
      <c r="A149" s="235"/>
      <c r="B149" s="235"/>
      <c r="C149" s="235"/>
      <c r="D149" s="235"/>
      <c r="E149" s="235"/>
      <c r="F149" s="235"/>
      <c r="G149" s="235"/>
      <c r="H149" s="235"/>
      <c r="I149" s="235"/>
      <c r="J149" s="23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spans="1:26" ht="12.75" customHeight="1" x14ac:dyDescent="0.2">
      <c r="A150" s="235"/>
      <c r="B150" s="235"/>
      <c r="C150" s="235"/>
      <c r="D150" s="235"/>
      <c r="E150" s="235"/>
      <c r="F150" s="235"/>
      <c r="G150" s="235"/>
      <c r="H150" s="235"/>
      <c r="I150" s="235"/>
      <c r="J150" s="23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spans="1:26" ht="12.75" customHeight="1" x14ac:dyDescent="0.2">
      <c r="A151" s="235"/>
      <c r="B151" s="235"/>
      <c r="C151" s="235"/>
      <c r="D151" s="235"/>
      <c r="E151" s="235"/>
      <c r="F151" s="235"/>
      <c r="G151" s="235"/>
      <c r="H151" s="235"/>
      <c r="I151" s="235"/>
      <c r="J151" s="23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spans="1:26" ht="12.75" customHeight="1" x14ac:dyDescent="0.2">
      <c r="A152" s="235"/>
      <c r="B152" s="235"/>
      <c r="C152" s="235"/>
      <c r="D152" s="235"/>
      <c r="E152" s="235"/>
      <c r="F152" s="235"/>
      <c r="G152" s="235"/>
      <c r="H152" s="235"/>
      <c r="I152" s="235"/>
      <c r="J152" s="23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spans="1:26" ht="12.75" customHeight="1" x14ac:dyDescent="0.2">
      <c r="A153" s="235"/>
      <c r="B153" s="235"/>
      <c r="C153" s="235"/>
      <c r="D153" s="235"/>
      <c r="E153" s="235"/>
      <c r="F153" s="235"/>
      <c r="G153" s="235"/>
      <c r="H153" s="235"/>
      <c r="I153" s="235"/>
      <c r="J153" s="23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spans="1:26" ht="12.75" customHeight="1" x14ac:dyDescent="0.2">
      <c r="A154" s="235"/>
      <c r="B154" s="235"/>
      <c r="C154" s="235"/>
      <c r="D154" s="235"/>
      <c r="E154" s="235"/>
      <c r="F154" s="235"/>
      <c r="G154" s="235"/>
      <c r="H154" s="235"/>
      <c r="I154" s="235"/>
      <c r="J154" s="23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spans="1:26" ht="12.75" customHeight="1" x14ac:dyDescent="0.2">
      <c r="A155" s="235"/>
      <c r="B155" s="235"/>
      <c r="C155" s="235"/>
      <c r="D155" s="235"/>
      <c r="E155" s="235"/>
      <c r="F155" s="235"/>
      <c r="G155" s="235"/>
      <c r="H155" s="235"/>
      <c r="I155" s="235"/>
      <c r="J155" s="23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spans="1:26" ht="12.75" customHeight="1" x14ac:dyDescent="0.2">
      <c r="A156" s="235"/>
      <c r="B156" s="235"/>
      <c r="C156" s="235"/>
      <c r="D156" s="235"/>
      <c r="E156" s="235"/>
      <c r="F156" s="235"/>
      <c r="G156" s="235"/>
      <c r="H156" s="235"/>
      <c r="I156" s="235"/>
      <c r="J156" s="23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spans="1:26" ht="12.75" customHeight="1" x14ac:dyDescent="0.2">
      <c r="A157" s="235"/>
      <c r="B157" s="235"/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spans="1:26" ht="12.75" customHeight="1" x14ac:dyDescent="0.2">
      <c r="A158" s="235"/>
      <c r="B158" s="235"/>
      <c r="C158" s="235"/>
      <c r="D158" s="235"/>
      <c r="E158" s="235"/>
      <c r="F158" s="235"/>
      <c r="G158" s="235"/>
      <c r="H158" s="235"/>
      <c r="I158" s="235"/>
      <c r="J158" s="23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spans="1:26" ht="12.75" customHeight="1" x14ac:dyDescent="0.2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spans="1:26" ht="12.75" customHeight="1" x14ac:dyDescent="0.2">
      <c r="A160" s="235"/>
      <c r="B160" s="235"/>
      <c r="C160" s="235"/>
      <c r="D160" s="235"/>
      <c r="E160" s="235"/>
      <c r="F160" s="235"/>
      <c r="G160" s="235"/>
      <c r="H160" s="235"/>
      <c r="I160" s="235"/>
      <c r="J160" s="23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spans="1:26" ht="12.75" customHeight="1" x14ac:dyDescent="0.2">
      <c r="A161" s="235"/>
      <c r="B161" s="235"/>
      <c r="C161" s="235"/>
      <c r="D161" s="235"/>
      <c r="E161" s="235"/>
      <c r="F161" s="235"/>
      <c r="G161" s="235"/>
      <c r="H161" s="235"/>
      <c r="I161" s="235"/>
      <c r="J161" s="23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spans="1:26" ht="12.75" customHeight="1" x14ac:dyDescent="0.2">
      <c r="A162" s="235"/>
      <c r="B162" s="235"/>
      <c r="C162" s="235"/>
      <c r="D162" s="235"/>
      <c r="E162" s="235"/>
      <c r="F162" s="235"/>
      <c r="G162" s="235"/>
      <c r="H162" s="235"/>
      <c r="I162" s="235"/>
      <c r="J162" s="23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spans="1:26" ht="12.75" customHeight="1" x14ac:dyDescent="0.2">
      <c r="A163" s="235"/>
      <c r="B163" s="235"/>
      <c r="C163" s="235"/>
      <c r="D163" s="235"/>
      <c r="E163" s="235"/>
      <c r="F163" s="235"/>
      <c r="G163" s="235"/>
      <c r="H163" s="235"/>
      <c r="I163" s="235"/>
      <c r="J163" s="23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spans="1:26" ht="12.75" customHeight="1" x14ac:dyDescent="0.2">
      <c r="A164" s="235"/>
      <c r="B164" s="235"/>
      <c r="C164" s="235"/>
      <c r="D164" s="235"/>
      <c r="E164" s="235"/>
      <c r="F164" s="235"/>
      <c r="G164" s="235"/>
      <c r="H164" s="235"/>
      <c r="I164" s="235"/>
      <c r="J164" s="23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spans="1:26" ht="12.75" customHeight="1" x14ac:dyDescent="0.2">
      <c r="A165" s="235"/>
      <c r="B165" s="235"/>
      <c r="C165" s="235"/>
      <c r="D165" s="235"/>
      <c r="E165" s="235"/>
      <c r="F165" s="235"/>
      <c r="G165" s="235"/>
      <c r="H165" s="235"/>
      <c r="I165" s="235"/>
      <c r="J165" s="23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spans="1:26" ht="12.75" customHeight="1" x14ac:dyDescent="0.2">
      <c r="A166" s="235"/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spans="1:26" ht="12.75" customHeight="1" x14ac:dyDescent="0.2">
      <c r="A167" s="235"/>
      <c r="B167" s="235"/>
      <c r="C167" s="235"/>
      <c r="D167" s="235"/>
      <c r="E167" s="235"/>
      <c r="F167" s="235"/>
      <c r="G167" s="235"/>
      <c r="H167" s="235"/>
      <c r="I167" s="235"/>
      <c r="J167" s="23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spans="1:26" ht="12.75" customHeight="1" x14ac:dyDescent="0.2">
      <c r="A168" s="235"/>
      <c r="B168" s="235"/>
      <c r="C168" s="235"/>
      <c r="D168" s="235"/>
      <c r="E168" s="235"/>
      <c r="F168" s="235"/>
      <c r="G168" s="235"/>
      <c r="H168" s="235"/>
      <c r="I168" s="235"/>
      <c r="J168" s="23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spans="1:26" ht="12.75" customHeight="1" x14ac:dyDescent="0.2">
      <c r="A169" s="235"/>
      <c r="B169" s="235"/>
      <c r="C169" s="235"/>
      <c r="D169" s="235"/>
      <c r="E169" s="235"/>
      <c r="F169" s="235"/>
      <c r="G169" s="235"/>
      <c r="H169" s="235"/>
      <c r="I169" s="235"/>
      <c r="J169" s="23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spans="1:26" ht="12.75" customHeight="1" x14ac:dyDescent="0.2">
      <c r="A170" s="235"/>
      <c r="B170" s="235"/>
      <c r="C170" s="235"/>
      <c r="D170" s="235"/>
      <c r="E170" s="235"/>
      <c r="F170" s="235"/>
      <c r="G170" s="235"/>
      <c r="H170" s="235"/>
      <c r="I170" s="235"/>
      <c r="J170" s="23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spans="1:26" ht="12.75" customHeight="1" x14ac:dyDescent="0.2">
      <c r="A171" s="235"/>
      <c r="B171" s="235"/>
      <c r="C171" s="235"/>
      <c r="D171" s="235"/>
      <c r="E171" s="235"/>
      <c r="F171" s="235"/>
      <c r="G171" s="235"/>
      <c r="H171" s="235"/>
      <c r="I171" s="235"/>
      <c r="J171" s="23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spans="1:26" ht="12.75" customHeight="1" x14ac:dyDescent="0.2">
      <c r="A172" s="235"/>
      <c r="B172" s="235"/>
      <c r="C172" s="235"/>
      <c r="D172" s="235"/>
      <c r="E172" s="235"/>
      <c r="F172" s="235"/>
      <c r="G172" s="235"/>
      <c r="H172" s="235"/>
      <c r="I172" s="235"/>
      <c r="J172" s="23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spans="1:26" ht="12.75" customHeight="1" x14ac:dyDescent="0.2">
      <c r="A173" s="235"/>
      <c r="B173" s="235"/>
      <c r="C173" s="235"/>
      <c r="D173" s="235"/>
      <c r="E173" s="235"/>
      <c r="F173" s="235"/>
      <c r="G173" s="235"/>
      <c r="H173" s="235"/>
      <c r="I173" s="235"/>
      <c r="J173" s="23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spans="1:26" ht="12.75" customHeight="1" x14ac:dyDescent="0.2">
      <c r="A174" s="235"/>
      <c r="B174" s="235"/>
      <c r="C174" s="235"/>
      <c r="D174" s="235"/>
      <c r="E174" s="235"/>
      <c r="F174" s="235"/>
      <c r="G174" s="235"/>
      <c r="H174" s="235"/>
      <c r="I174" s="235"/>
      <c r="J174" s="23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spans="1:26" ht="12.75" customHeight="1" x14ac:dyDescent="0.2">
      <c r="A175" s="235"/>
      <c r="B175" s="235"/>
      <c r="C175" s="235"/>
      <c r="D175" s="235"/>
      <c r="E175" s="235"/>
      <c r="F175" s="235"/>
      <c r="G175" s="235"/>
      <c r="H175" s="235"/>
      <c r="I175" s="235"/>
      <c r="J175" s="23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spans="1:26" ht="12.75" customHeight="1" x14ac:dyDescent="0.2">
      <c r="A176" s="235"/>
      <c r="B176" s="235"/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spans="1:26" ht="12.75" customHeight="1" x14ac:dyDescent="0.2">
      <c r="A177" s="235"/>
      <c r="B177" s="235"/>
      <c r="C177" s="235"/>
      <c r="D177" s="235"/>
      <c r="E177" s="235"/>
      <c r="F177" s="235"/>
      <c r="G177" s="235"/>
      <c r="H177" s="235"/>
      <c r="I177" s="235"/>
      <c r="J177" s="23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spans="1:26" ht="12.75" customHeight="1" x14ac:dyDescent="0.2">
      <c r="A178" s="235"/>
      <c r="B178" s="235"/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spans="1:26" ht="12.75" customHeight="1" x14ac:dyDescent="0.2">
      <c r="A179" s="235"/>
      <c r="B179" s="235"/>
      <c r="C179" s="235"/>
      <c r="D179" s="235"/>
      <c r="E179" s="235"/>
      <c r="F179" s="235"/>
      <c r="G179" s="235"/>
      <c r="H179" s="235"/>
      <c r="I179" s="235"/>
      <c r="J179" s="23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spans="1:26" ht="12.75" customHeight="1" x14ac:dyDescent="0.2">
      <c r="A180" s="235"/>
      <c r="B180" s="235"/>
      <c r="C180" s="235"/>
      <c r="D180" s="235"/>
      <c r="E180" s="235"/>
      <c r="F180" s="235"/>
      <c r="G180" s="235"/>
      <c r="H180" s="235"/>
      <c r="I180" s="235"/>
      <c r="J180" s="23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spans="1:26" ht="12.75" customHeight="1" x14ac:dyDescent="0.2">
      <c r="A181" s="235"/>
      <c r="B181" s="235"/>
      <c r="C181" s="235"/>
      <c r="D181" s="235"/>
      <c r="E181" s="235"/>
      <c r="F181" s="235"/>
      <c r="G181" s="235"/>
      <c r="H181" s="235"/>
      <c r="I181" s="235"/>
      <c r="J181" s="23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spans="1:26" ht="12.75" customHeight="1" x14ac:dyDescent="0.2">
      <c r="A182" s="235"/>
      <c r="B182" s="235"/>
      <c r="C182" s="235"/>
      <c r="D182" s="235"/>
      <c r="E182" s="235"/>
      <c r="F182" s="235"/>
      <c r="G182" s="235"/>
      <c r="H182" s="235"/>
      <c r="I182" s="235"/>
      <c r="J182" s="23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spans="1:26" ht="12.75" customHeight="1" x14ac:dyDescent="0.2">
      <c r="A183" s="235"/>
      <c r="B183" s="235"/>
      <c r="C183" s="235"/>
      <c r="D183" s="235"/>
      <c r="E183" s="235"/>
      <c r="F183" s="235"/>
      <c r="G183" s="235"/>
      <c r="H183" s="235"/>
      <c r="I183" s="235"/>
      <c r="J183" s="23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spans="1:26" ht="12.75" customHeight="1" x14ac:dyDescent="0.2">
      <c r="A184" s="235"/>
      <c r="B184" s="235"/>
      <c r="C184" s="235"/>
      <c r="D184" s="235"/>
      <c r="E184" s="235"/>
      <c r="F184" s="235"/>
      <c r="G184" s="235"/>
      <c r="H184" s="235"/>
      <c r="I184" s="235"/>
      <c r="J184" s="23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spans="1:26" ht="12.75" customHeight="1" x14ac:dyDescent="0.2">
      <c r="A185" s="235"/>
      <c r="B185" s="235"/>
      <c r="C185" s="235"/>
      <c r="D185" s="235"/>
      <c r="E185" s="235"/>
      <c r="F185" s="235"/>
      <c r="G185" s="235"/>
      <c r="H185" s="235"/>
      <c r="I185" s="235"/>
      <c r="J185" s="23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spans="1:26" ht="12.75" customHeight="1" x14ac:dyDescent="0.2">
      <c r="A186" s="235"/>
      <c r="B186" s="235"/>
      <c r="C186" s="235"/>
      <c r="D186" s="235"/>
      <c r="E186" s="235"/>
      <c r="F186" s="235"/>
      <c r="G186" s="235"/>
      <c r="H186" s="235"/>
      <c r="I186" s="235"/>
      <c r="J186" s="23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spans="1:26" ht="12.75" customHeight="1" x14ac:dyDescent="0.2">
      <c r="A187" s="235"/>
      <c r="B187" s="235"/>
      <c r="C187" s="235"/>
      <c r="D187" s="235"/>
      <c r="E187" s="235"/>
      <c r="F187" s="235"/>
      <c r="G187" s="235"/>
      <c r="H187" s="235"/>
      <c r="I187" s="235"/>
      <c r="J187" s="23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spans="1:26" ht="12.75" customHeight="1" x14ac:dyDescent="0.2">
      <c r="A188" s="235"/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spans="1:26" ht="12.75" customHeight="1" x14ac:dyDescent="0.2">
      <c r="A189" s="235"/>
      <c r="B189" s="235"/>
      <c r="C189" s="235"/>
      <c r="D189" s="235"/>
      <c r="E189" s="235"/>
      <c r="F189" s="235"/>
      <c r="G189" s="235"/>
      <c r="H189" s="235"/>
      <c r="I189" s="235"/>
      <c r="J189" s="23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spans="1:26" ht="12.75" customHeight="1" x14ac:dyDescent="0.2">
      <c r="A190" s="235"/>
      <c r="B190" s="235"/>
      <c r="C190" s="235"/>
      <c r="D190" s="235"/>
      <c r="E190" s="235"/>
      <c r="F190" s="235"/>
      <c r="G190" s="235"/>
      <c r="H190" s="235"/>
      <c r="I190" s="235"/>
      <c r="J190" s="23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spans="1:26" ht="12.75" customHeight="1" x14ac:dyDescent="0.2">
      <c r="A191" s="235"/>
      <c r="B191" s="235"/>
      <c r="C191" s="235"/>
      <c r="D191" s="235"/>
      <c r="E191" s="235"/>
      <c r="F191" s="235"/>
      <c r="G191" s="235"/>
      <c r="H191" s="235"/>
      <c r="I191" s="235"/>
      <c r="J191" s="23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spans="1:26" ht="12.75" customHeight="1" x14ac:dyDescent="0.2">
      <c r="A192" s="235"/>
      <c r="B192" s="235"/>
      <c r="C192" s="235"/>
      <c r="D192" s="235"/>
      <c r="E192" s="235"/>
      <c r="F192" s="235"/>
      <c r="G192" s="235"/>
      <c r="H192" s="235"/>
      <c r="I192" s="235"/>
      <c r="J192" s="23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spans="1:26" ht="12.75" customHeight="1" x14ac:dyDescent="0.2">
      <c r="A193" s="235"/>
      <c r="B193" s="235"/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spans="1:26" ht="12.75" customHeight="1" x14ac:dyDescent="0.2">
      <c r="A194" s="235"/>
      <c r="B194" s="235"/>
      <c r="C194" s="235"/>
      <c r="D194" s="235"/>
      <c r="E194" s="235"/>
      <c r="F194" s="235"/>
      <c r="G194" s="235"/>
      <c r="H194" s="235"/>
      <c r="I194" s="235"/>
      <c r="J194" s="23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spans="1:26" ht="12.75" customHeight="1" x14ac:dyDescent="0.2">
      <c r="A195" s="235"/>
      <c r="B195" s="235"/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spans="1:26" ht="12.75" customHeight="1" x14ac:dyDescent="0.2">
      <c r="A196" s="235"/>
      <c r="B196" s="235"/>
      <c r="C196" s="235"/>
      <c r="D196" s="235"/>
      <c r="E196" s="235"/>
      <c r="F196" s="235"/>
      <c r="G196" s="235"/>
      <c r="H196" s="235"/>
      <c r="I196" s="235"/>
      <c r="J196" s="23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spans="1:26" ht="12.75" customHeight="1" x14ac:dyDescent="0.2">
      <c r="A197" s="235"/>
      <c r="B197" s="235"/>
      <c r="C197" s="235"/>
      <c r="D197" s="235"/>
      <c r="E197" s="235"/>
      <c r="F197" s="235"/>
      <c r="G197" s="235"/>
      <c r="H197" s="235"/>
      <c r="I197" s="235"/>
      <c r="J197" s="23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spans="1:26" ht="12.75" customHeight="1" x14ac:dyDescent="0.2">
      <c r="A198" s="235"/>
      <c r="B198" s="235"/>
      <c r="C198" s="235"/>
      <c r="D198" s="235"/>
      <c r="E198" s="235"/>
      <c r="F198" s="235"/>
      <c r="G198" s="235"/>
      <c r="H198" s="235"/>
      <c r="I198" s="235"/>
      <c r="J198" s="23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spans="1:26" ht="12.75" customHeight="1" x14ac:dyDescent="0.2">
      <c r="A199" s="235"/>
      <c r="B199" s="235"/>
      <c r="C199" s="235"/>
      <c r="D199" s="235"/>
      <c r="E199" s="235"/>
      <c r="F199" s="235"/>
      <c r="G199" s="235"/>
      <c r="H199" s="235"/>
      <c r="I199" s="235"/>
      <c r="J199" s="23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spans="1:26" ht="12.75" customHeight="1" x14ac:dyDescent="0.2">
      <c r="A200" s="235"/>
      <c r="B200" s="235"/>
      <c r="C200" s="235"/>
      <c r="D200" s="235"/>
      <c r="E200" s="235"/>
      <c r="F200" s="235"/>
      <c r="G200" s="235"/>
      <c r="H200" s="235"/>
      <c r="I200" s="235"/>
      <c r="J200" s="23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spans="1:26" ht="12.75" customHeight="1" x14ac:dyDescent="0.2">
      <c r="A201" s="235"/>
      <c r="B201" s="235"/>
      <c r="C201" s="235"/>
      <c r="D201" s="235"/>
      <c r="E201" s="235"/>
      <c r="F201" s="235"/>
      <c r="G201" s="235"/>
      <c r="H201" s="235"/>
      <c r="I201" s="235"/>
      <c r="J201" s="23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spans="1:26" ht="12.75" customHeight="1" x14ac:dyDescent="0.2">
      <c r="A202" s="235"/>
      <c r="B202" s="235"/>
      <c r="C202" s="235"/>
      <c r="D202" s="235"/>
      <c r="E202" s="235"/>
      <c r="F202" s="235"/>
      <c r="G202" s="235"/>
      <c r="H202" s="235"/>
      <c r="I202" s="235"/>
      <c r="J202" s="23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spans="1:26" ht="12.75" customHeight="1" x14ac:dyDescent="0.2">
      <c r="A203" s="235"/>
      <c r="B203" s="235"/>
      <c r="C203" s="235"/>
      <c r="D203" s="235"/>
      <c r="E203" s="235"/>
      <c r="F203" s="235"/>
      <c r="G203" s="235"/>
      <c r="H203" s="235"/>
      <c r="I203" s="235"/>
      <c r="J203" s="23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spans="1:26" ht="12.75" customHeight="1" x14ac:dyDescent="0.2">
      <c r="A204" s="235"/>
      <c r="B204" s="235"/>
      <c r="C204" s="235"/>
      <c r="D204" s="235"/>
      <c r="E204" s="235"/>
      <c r="F204" s="235"/>
      <c r="G204" s="235"/>
      <c r="H204" s="235"/>
      <c r="I204" s="235"/>
      <c r="J204" s="23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spans="1:26" ht="12.75" customHeight="1" x14ac:dyDescent="0.2">
      <c r="A205" s="235"/>
      <c r="B205" s="235"/>
      <c r="C205" s="235"/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spans="1:26" ht="12.75" customHeight="1" x14ac:dyDescent="0.2">
      <c r="A206" s="235"/>
      <c r="B206" s="235"/>
      <c r="C206" s="235"/>
      <c r="D206" s="235"/>
      <c r="E206" s="235"/>
      <c r="F206" s="235"/>
      <c r="G206" s="235"/>
      <c r="H206" s="235"/>
      <c r="I206" s="235"/>
      <c r="J206" s="23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spans="1:26" ht="12.75" customHeight="1" x14ac:dyDescent="0.2">
      <c r="A207" s="235"/>
      <c r="B207" s="235"/>
      <c r="C207" s="235"/>
      <c r="D207" s="235"/>
      <c r="E207" s="235"/>
      <c r="F207" s="235"/>
      <c r="G207" s="235"/>
      <c r="H207" s="235"/>
      <c r="I207" s="235"/>
      <c r="J207" s="23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spans="1:26" ht="12.75" customHeight="1" x14ac:dyDescent="0.2">
      <c r="A208" s="235"/>
      <c r="B208" s="235"/>
      <c r="C208" s="235"/>
      <c r="D208" s="235"/>
      <c r="E208" s="235"/>
      <c r="F208" s="235"/>
      <c r="G208" s="235"/>
      <c r="H208" s="235"/>
      <c r="I208" s="235"/>
      <c r="J208" s="23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spans="1:26" ht="12.75" customHeight="1" x14ac:dyDescent="0.2">
      <c r="A209" s="235"/>
      <c r="B209" s="235"/>
      <c r="C209" s="235"/>
      <c r="D209" s="235"/>
      <c r="E209" s="235"/>
      <c r="F209" s="235"/>
      <c r="G209" s="235"/>
      <c r="H209" s="235"/>
      <c r="I209" s="235"/>
      <c r="J209" s="23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spans="1:26" ht="12.75" customHeight="1" x14ac:dyDescent="0.2">
      <c r="A210" s="235"/>
      <c r="B210" s="235"/>
      <c r="C210" s="235"/>
      <c r="D210" s="235"/>
      <c r="E210" s="235"/>
      <c r="F210" s="235"/>
      <c r="G210" s="235"/>
      <c r="H210" s="235"/>
      <c r="I210" s="235"/>
      <c r="J210" s="23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spans="1:26" ht="12.75" customHeight="1" x14ac:dyDescent="0.2">
      <c r="A211" s="235"/>
      <c r="B211" s="235"/>
      <c r="C211" s="235"/>
      <c r="D211" s="235"/>
      <c r="E211" s="235"/>
      <c r="F211" s="235"/>
      <c r="G211" s="235"/>
      <c r="H211" s="235"/>
      <c r="I211" s="235"/>
      <c r="J211" s="23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spans="1:26" ht="12.75" customHeight="1" x14ac:dyDescent="0.2">
      <c r="A212" s="235"/>
      <c r="B212" s="235"/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spans="1:26" ht="12.75" customHeight="1" x14ac:dyDescent="0.2">
      <c r="A213" s="235"/>
      <c r="B213" s="235"/>
      <c r="C213" s="235"/>
      <c r="D213" s="235"/>
      <c r="E213" s="235"/>
      <c r="F213" s="235"/>
      <c r="G213" s="235"/>
      <c r="H213" s="235"/>
      <c r="I213" s="235"/>
      <c r="J213" s="23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spans="1:26" ht="12.75" customHeight="1" x14ac:dyDescent="0.2">
      <c r="A214" s="235"/>
      <c r="B214" s="235"/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spans="1:26" ht="12.75" customHeight="1" x14ac:dyDescent="0.2">
      <c r="A215" s="235"/>
      <c r="B215" s="235"/>
      <c r="C215" s="235"/>
      <c r="D215" s="235"/>
      <c r="E215" s="235"/>
      <c r="F215" s="235"/>
      <c r="G215" s="235"/>
      <c r="H215" s="235"/>
      <c r="I215" s="235"/>
      <c r="J215" s="23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spans="1:26" ht="12.75" customHeight="1" x14ac:dyDescent="0.2">
      <c r="A216" s="235"/>
      <c r="B216" s="235"/>
      <c r="C216" s="235"/>
      <c r="D216" s="235"/>
      <c r="E216" s="235"/>
      <c r="F216" s="235"/>
      <c r="G216" s="235"/>
      <c r="H216" s="235"/>
      <c r="I216" s="235"/>
      <c r="J216" s="23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spans="1:26" ht="12.75" customHeight="1" x14ac:dyDescent="0.2">
      <c r="A217" s="235"/>
      <c r="B217" s="235"/>
      <c r="C217" s="235"/>
      <c r="D217" s="235"/>
      <c r="E217" s="235"/>
      <c r="F217" s="235"/>
      <c r="G217" s="235"/>
      <c r="H217" s="235"/>
      <c r="I217" s="235"/>
      <c r="J217" s="23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spans="1:26" ht="12.75" customHeight="1" x14ac:dyDescent="0.2">
      <c r="A218" s="235"/>
      <c r="B218" s="235"/>
      <c r="C218" s="235"/>
      <c r="D218" s="235"/>
      <c r="E218" s="235"/>
      <c r="F218" s="235"/>
      <c r="G218" s="235"/>
      <c r="H218" s="235"/>
      <c r="I218" s="235"/>
      <c r="J218" s="23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spans="1:26" ht="12.75" customHeight="1" x14ac:dyDescent="0.2">
      <c r="A219" s="235"/>
      <c r="B219" s="235"/>
      <c r="C219" s="235"/>
      <c r="D219" s="235"/>
      <c r="E219" s="235"/>
      <c r="F219" s="235"/>
      <c r="G219" s="235"/>
      <c r="H219" s="235"/>
      <c r="I219" s="235"/>
      <c r="J219" s="23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spans="1:26" ht="12.75" customHeight="1" x14ac:dyDescent="0.2">
      <c r="A220" s="235"/>
      <c r="B220" s="235"/>
      <c r="C220" s="235"/>
      <c r="D220" s="235"/>
      <c r="E220" s="235"/>
      <c r="F220" s="235"/>
      <c r="G220" s="235"/>
      <c r="H220" s="235"/>
      <c r="I220" s="235"/>
      <c r="J220" s="23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spans="1:26" ht="12.75" customHeight="1" x14ac:dyDescent="0.2">
      <c r="A221" s="235"/>
      <c r="B221" s="235"/>
      <c r="C221" s="235"/>
      <c r="D221" s="235"/>
      <c r="E221" s="235"/>
      <c r="F221" s="235"/>
      <c r="G221" s="235"/>
      <c r="H221" s="235"/>
      <c r="I221" s="235"/>
      <c r="J221" s="23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spans="1:26" ht="12.75" customHeight="1" x14ac:dyDescent="0.2">
      <c r="A222" s="235"/>
      <c r="B222" s="235"/>
      <c r="C222" s="235"/>
      <c r="D222" s="235"/>
      <c r="E222" s="235"/>
      <c r="F222" s="235"/>
      <c r="G222" s="235"/>
      <c r="H222" s="235"/>
      <c r="I222" s="235"/>
      <c r="J222" s="23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spans="1:26" ht="12.75" customHeight="1" x14ac:dyDescent="0.2">
      <c r="A223" s="235"/>
      <c r="B223" s="235"/>
      <c r="C223" s="235"/>
      <c r="D223" s="235"/>
      <c r="E223" s="235"/>
      <c r="F223" s="235"/>
      <c r="G223" s="235"/>
      <c r="H223" s="235"/>
      <c r="I223" s="235"/>
      <c r="J223" s="23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spans="1:26" ht="12.75" customHeight="1" x14ac:dyDescent="0.2">
      <c r="A224" s="235"/>
      <c r="B224" s="235"/>
      <c r="C224" s="235"/>
      <c r="D224" s="235"/>
      <c r="E224" s="235"/>
      <c r="F224" s="235"/>
      <c r="G224" s="235"/>
      <c r="H224" s="235"/>
      <c r="I224" s="235"/>
      <c r="J224" s="23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spans="1:26" ht="12.75" customHeight="1" x14ac:dyDescent="0.2">
      <c r="A225" s="235"/>
      <c r="B225" s="235"/>
      <c r="C225" s="235"/>
      <c r="D225" s="235"/>
      <c r="E225" s="235"/>
      <c r="F225" s="235"/>
      <c r="G225" s="235"/>
      <c r="H225" s="235"/>
      <c r="I225" s="235"/>
      <c r="J225" s="23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spans="1:26" ht="12.75" customHeight="1" x14ac:dyDescent="0.2">
      <c r="A226" s="235"/>
      <c r="B226" s="235"/>
      <c r="C226" s="235"/>
      <c r="D226" s="235"/>
      <c r="E226" s="235"/>
      <c r="F226" s="235"/>
      <c r="G226" s="235"/>
      <c r="H226" s="235"/>
      <c r="I226" s="235"/>
      <c r="J226" s="23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</row>
    <row r="227" spans="1:26" ht="12.75" customHeight="1" x14ac:dyDescent="0.2">
      <c r="A227" s="235"/>
      <c r="B227" s="235"/>
      <c r="C227" s="235"/>
      <c r="D227" s="235"/>
      <c r="E227" s="235"/>
      <c r="F227" s="235"/>
      <c r="G227" s="235"/>
      <c r="H227" s="235"/>
      <c r="I227" s="235"/>
      <c r="J227" s="23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</row>
    <row r="228" spans="1:26" ht="12.75" customHeight="1" x14ac:dyDescent="0.2">
      <c r="A228" s="235"/>
      <c r="B228" s="235"/>
      <c r="C228" s="235"/>
      <c r="D228" s="235"/>
      <c r="E228" s="235"/>
      <c r="F228" s="235"/>
      <c r="G228" s="235"/>
      <c r="H228" s="235"/>
      <c r="I228" s="235"/>
      <c r="J228" s="23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</row>
    <row r="229" spans="1:26" ht="12.75" customHeight="1" x14ac:dyDescent="0.2">
      <c r="A229" s="235"/>
      <c r="B229" s="235"/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</row>
    <row r="230" spans="1:26" ht="12.75" customHeight="1" x14ac:dyDescent="0.2">
      <c r="A230" s="235"/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</row>
    <row r="231" spans="1:26" ht="12.75" customHeight="1" x14ac:dyDescent="0.2">
      <c r="A231" s="235"/>
      <c r="B231" s="235"/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</row>
    <row r="232" spans="1:26" ht="12.75" customHeight="1" x14ac:dyDescent="0.2">
      <c r="A232" s="235"/>
      <c r="B232" s="235"/>
      <c r="C232" s="235"/>
      <c r="D232" s="235"/>
      <c r="E232" s="235"/>
      <c r="F232" s="235"/>
      <c r="G232" s="235"/>
      <c r="H232" s="235"/>
      <c r="I232" s="235"/>
      <c r="J232" s="23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</row>
    <row r="233" spans="1:26" ht="12.75" customHeight="1" x14ac:dyDescent="0.2">
      <c r="A233" s="235"/>
      <c r="B233" s="235"/>
      <c r="C233" s="235"/>
      <c r="D233" s="235"/>
      <c r="E233" s="235"/>
      <c r="F233" s="235"/>
      <c r="G233" s="235"/>
      <c r="H233" s="235"/>
      <c r="I233" s="235"/>
      <c r="J233" s="23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</row>
    <row r="234" spans="1:26" ht="12.75" customHeight="1" x14ac:dyDescent="0.2">
      <c r="A234" s="235"/>
      <c r="B234" s="235"/>
      <c r="C234" s="235"/>
      <c r="D234" s="235"/>
      <c r="E234" s="235"/>
      <c r="F234" s="235"/>
      <c r="G234" s="235"/>
      <c r="H234" s="235"/>
      <c r="I234" s="235"/>
      <c r="J234" s="23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</row>
    <row r="235" spans="1:26" ht="12.75" customHeight="1" x14ac:dyDescent="0.2">
      <c r="A235" s="235"/>
      <c r="B235" s="235"/>
      <c r="C235" s="235"/>
      <c r="D235" s="235"/>
      <c r="E235" s="235"/>
      <c r="F235" s="235"/>
      <c r="G235" s="235"/>
      <c r="H235" s="235"/>
      <c r="I235" s="235"/>
      <c r="J235" s="23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</row>
    <row r="236" spans="1:26" ht="12.75" customHeight="1" x14ac:dyDescent="0.2">
      <c r="A236" s="235"/>
      <c r="B236" s="235"/>
      <c r="C236" s="235"/>
      <c r="D236" s="235"/>
      <c r="E236" s="235"/>
      <c r="F236" s="235"/>
      <c r="G236" s="235"/>
      <c r="H236" s="235"/>
      <c r="I236" s="235"/>
      <c r="J236" s="23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</row>
    <row r="237" spans="1:26" ht="12.75" customHeight="1" x14ac:dyDescent="0.2">
      <c r="A237" s="235"/>
      <c r="B237" s="235"/>
      <c r="C237" s="235"/>
      <c r="D237" s="235"/>
      <c r="E237" s="235"/>
      <c r="F237" s="235"/>
      <c r="G237" s="235"/>
      <c r="H237" s="235"/>
      <c r="I237" s="235"/>
      <c r="J237" s="23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</row>
    <row r="238" spans="1:26" ht="12.75" customHeight="1" x14ac:dyDescent="0.2">
      <c r="A238" s="235"/>
      <c r="B238" s="235"/>
      <c r="C238" s="235"/>
      <c r="D238" s="235"/>
      <c r="E238" s="235"/>
      <c r="F238" s="235"/>
      <c r="G238" s="235"/>
      <c r="H238" s="235"/>
      <c r="I238" s="235"/>
      <c r="J238" s="23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</row>
    <row r="239" spans="1:26" ht="12.75" customHeight="1" x14ac:dyDescent="0.2">
      <c r="A239" s="235"/>
      <c r="B239" s="235"/>
      <c r="C239" s="235"/>
      <c r="D239" s="235"/>
      <c r="E239" s="235"/>
      <c r="F239" s="235"/>
      <c r="G239" s="235"/>
      <c r="H239" s="235"/>
      <c r="I239" s="235"/>
      <c r="J239" s="23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</row>
    <row r="240" spans="1:26" ht="12.75" customHeight="1" x14ac:dyDescent="0.2">
      <c r="A240" s="235"/>
      <c r="B240" s="235"/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</row>
    <row r="241" spans="1:26" ht="12.75" customHeight="1" x14ac:dyDescent="0.2">
      <c r="A241" s="235"/>
      <c r="B241" s="235"/>
      <c r="C241" s="235"/>
      <c r="D241" s="235"/>
      <c r="E241" s="235"/>
      <c r="F241" s="235"/>
      <c r="G241" s="235"/>
      <c r="H241" s="235"/>
      <c r="I241" s="235"/>
      <c r="J241" s="23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</row>
    <row r="242" spans="1:26" ht="12.75" customHeight="1" x14ac:dyDescent="0.2">
      <c r="A242" s="235"/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</row>
    <row r="243" spans="1:26" ht="12.75" customHeight="1" x14ac:dyDescent="0.2">
      <c r="A243" s="235"/>
      <c r="B243" s="235"/>
      <c r="C243" s="235"/>
      <c r="D243" s="235"/>
      <c r="E243" s="235"/>
      <c r="F243" s="235"/>
      <c r="G243" s="235"/>
      <c r="H243" s="235"/>
      <c r="I243" s="235"/>
      <c r="J243" s="23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</row>
    <row r="244" spans="1:26" ht="12.75" customHeight="1" x14ac:dyDescent="0.2">
      <c r="A244" s="235"/>
      <c r="B244" s="235"/>
      <c r="C244" s="235"/>
      <c r="D244" s="235"/>
      <c r="E244" s="235"/>
      <c r="F244" s="235"/>
      <c r="G244" s="235"/>
      <c r="H244" s="235"/>
      <c r="I244" s="235"/>
      <c r="J244" s="23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</row>
    <row r="245" spans="1:26" ht="12.75" customHeight="1" x14ac:dyDescent="0.2">
      <c r="A245" s="235"/>
      <c r="B245" s="235"/>
      <c r="C245" s="235"/>
      <c r="D245" s="235"/>
      <c r="E245" s="235"/>
      <c r="F245" s="235"/>
      <c r="G245" s="235"/>
      <c r="H245" s="235"/>
      <c r="I245" s="235"/>
      <c r="J245" s="23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</row>
    <row r="246" spans="1:26" ht="12.75" customHeight="1" x14ac:dyDescent="0.2">
      <c r="A246" s="235"/>
      <c r="B246" s="235"/>
      <c r="C246" s="235"/>
      <c r="D246" s="235"/>
      <c r="E246" s="235"/>
      <c r="F246" s="235"/>
      <c r="G246" s="235"/>
      <c r="H246" s="235"/>
      <c r="I246" s="235"/>
      <c r="J246" s="23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</row>
    <row r="247" spans="1:26" ht="12.75" customHeight="1" x14ac:dyDescent="0.2">
      <c r="A247" s="235"/>
      <c r="B247" s="235"/>
      <c r="C247" s="235"/>
      <c r="D247" s="235"/>
      <c r="E247" s="235"/>
      <c r="F247" s="235"/>
      <c r="G247" s="235"/>
      <c r="H247" s="235"/>
      <c r="I247" s="235"/>
      <c r="J247" s="23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</row>
    <row r="248" spans="1:26" ht="12.75" customHeight="1" x14ac:dyDescent="0.2">
      <c r="A248" s="235"/>
      <c r="B248" s="235"/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</row>
    <row r="249" spans="1:26" ht="12.75" customHeight="1" x14ac:dyDescent="0.2">
      <c r="A249" s="235"/>
      <c r="B249" s="235"/>
      <c r="C249" s="235"/>
      <c r="D249" s="235"/>
      <c r="E249" s="235"/>
      <c r="F249" s="235"/>
      <c r="G249" s="235"/>
      <c r="H249" s="235"/>
      <c r="I249" s="235"/>
      <c r="J249" s="23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</row>
    <row r="250" spans="1:26" ht="12.75" customHeight="1" x14ac:dyDescent="0.2">
      <c r="A250" s="235"/>
      <c r="B250" s="235"/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</row>
    <row r="251" spans="1:26" ht="12.75" customHeight="1" x14ac:dyDescent="0.2">
      <c r="A251" s="235"/>
      <c r="B251" s="235"/>
      <c r="C251" s="235"/>
      <c r="D251" s="235"/>
      <c r="E251" s="235"/>
      <c r="F251" s="235"/>
      <c r="G251" s="235"/>
      <c r="H251" s="235"/>
      <c r="I251" s="235"/>
      <c r="J251" s="23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</row>
    <row r="252" spans="1:26" ht="12.75" customHeight="1" x14ac:dyDescent="0.2">
      <c r="A252" s="235"/>
      <c r="B252" s="235"/>
      <c r="C252" s="235"/>
      <c r="D252" s="235"/>
      <c r="E252" s="235"/>
      <c r="F252" s="235"/>
      <c r="G252" s="235"/>
      <c r="H252" s="235"/>
      <c r="I252" s="235"/>
      <c r="J252" s="23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</row>
    <row r="253" spans="1:26" ht="12.75" customHeight="1" x14ac:dyDescent="0.2">
      <c r="A253" s="235"/>
      <c r="B253" s="235"/>
      <c r="C253" s="235"/>
      <c r="D253" s="235"/>
      <c r="E253" s="235"/>
      <c r="F253" s="235"/>
      <c r="G253" s="235"/>
      <c r="H253" s="235"/>
      <c r="I253" s="235"/>
      <c r="J253" s="23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</row>
    <row r="254" spans="1:26" ht="12.75" customHeight="1" x14ac:dyDescent="0.2">
      <c r="A254" s="235"/>
      <c r="B254" s="235"/>
      <c r="C254" s="235"/>
      <c r="D254" s="235"/>
      <c r="E254" s="235"/>
      <c r="F254" s="235"/>
      <c r="G254" s="235"/>
      <c r="H254" s="235"/>
      <c r="I254" s="235"/>
      <c r="J254" s="23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</row>
    <row r="255" spans="1:26" ht="12.75" customHeight="1" x14ac:dyDescent="0.2">
      <c r="A255" s="235"/>
      <c r="B255" s="235"/>
      <c r="C255" s="235"/>
      <c r="D255" s="235"/>
      <c r="E255" s="235"/>
      <c r="F255" s="235"/>
      <c r="G255" s="235"/>
      <c r="H255" s="235"/>
      <c r="I255" s="235"/>
      <c r="J255" s="23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</row>
    <row r="256" spans="1:26" ht="12.75" customHeight="1" x14ac:dyDescent="0.2">
      <c r="A256" s="235"/>
      <c r="B256" s="235"/>
      <c r="C256" s="235"/>
      <c r="D256" s="235"/>
      <c r="E256" s="235"/>
      <c r="F256" s="235"/>
      <c r="G256" s="235"/>
      <c r="H256" s="235"/>
      <c r="I256" s="235"/>
      <c r="J256" s="23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</row>
    <row r="257" spans="1:26" ht="12.75" customHeight="1" x14ac:dyDescent="0.2">
      <c r="A257" s="235"/>
      <c r="B257" s="235"/>
      <c r="C257" s="235"/>
      <c r="D257" s="235"/>
      <c r="E257" s="235"/>
      <c r="F257" s="235"/>
      <c r="G257" s="235"/>
      <c r="H257" s="235"/>
      <c r="I257" s="235"/>
      <c r="J257" s="23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</row>
    <row r="258" spans="1:26" ht="12.75" customHeight="1" x14ac:dyDescent="0.2">
      <c r="A258" s="235"/>
      <c r="B258" s="235"/>
      <c r="C258" s="235"/>
      <c r="D258" s="235"/>
      <c r="E258" s="235"/>
      <c r="F258" s="235"/>
      <c r="G258" s="235"/>
      <c r="H258" s="235"/>
      <c r="I258" s="235"/>
      <c r="J258" s="23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</row>
    <row r="259" spans="1:26" ht="12.75" customHeight="1" x14ac:dyDescent="0.2">
      <c r="A259" s="235"/>
      <c r="B259" s="235"/>
      <c r="C259" s="235"/>
      <c r="D259" s="235"/>
      <c r="E259" s="235"/>
      <c r="F259" s="235"/>
      <c r="G259" s="235"/>
      <c r="H259" s="235"/>
      <c r="I259" s="235"/>
      <c r="J259" s="23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</row>
    <row r="260" spans="1:26" ht="12.75" customHeight="1" x14ac:dyDescent="0.2">
      <c r="A260" s="235"/>
      <c r="B260" s="235"/>
      <c r="C260" s="235"/>
      <c r="D260" s="235"/>
      <c r="E260" s="235"/>
      <c r="F260" s="235"/>
      <c r="G260" s="235"/>
      <c r="H260" s="235"/>
      <c r="I260" s="235"/>
      <c r="J260" s="23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</row>
    <row r="261" spans="1:26" ht="12.75" customHeight="1" x14ac:dyDescent="0.2">
      <c r="A261" s="235"/>
      <c r="B261" s="235"/>
      <c r="C261" s="235"/>
      <c r="D261" s="235"/>
      <c r="E261" s="235"/>
      <c r="F261" s="235"/>
      <c r="G261" s="235"/>
      <c r="H261" s="235"/>
      <c r="I261" s="235"/>
      <c r="J261" s="23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</row>
    <row r="262" spans="1:26" ht="12.75" customHeight="1" x14ac:dyDescent="0.2">
      <c r="A262" s="235"/>
      <c r="B262" s="235"/>
      <c r="C262" s="235"/>
      <c r="D262" s="235"/>
      <c r="E262" s="235"/>
      <c r="F262" s="235"/>
      <c r="G262" s="235"/>
      <c r="H262" s="235"/>
      <c r="I262" s="235"/>
      <c r="J262" s="23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</row>
    <row r="263" spans="1:26" ht="12.75" customHeight="1" x14ac:dyDescent="0.2">
      <c r="A263" s="235"/>
      <c r="B263" s="235"/>
      <c r="C263" s="235"/>
      <c r="D263" s="235"/>
      <c r="E263" s="235"/>
      <c r="F263" s="235"/>
      <c r="G263" s="235"/>
      <c r="H263" s="235"/>
      <c r="I263" s="235"/>
      <c r="J263" s="23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</row>
    <row r="264" spans="1:26" ht="12.75" customHeight="1" x14ac:dyDescent="0.2">
      <c r="A264" s="235"/>
      <c r="B264" s="235"/>
      <c r="C264" s="235"/>
      <c r="D264" s="235"/>
      <c r="E264" s="235"/>
      <c r="F264" s="235"/>
      <c r="G264" s="235"/>
      <c r="H264" s="235"/>
      <c r="I264" s="235"/>
      <c r="J264" s="23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</row>
    <row r="265" spans="1:26" ht="12.75" customHeight="1" x14ac:dyDescent="0.2">
      <c r="A265" s="235"/>
      <c r="B265" s="235"/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</row>
    <row r="266" spans="1:26" ht="12.75" customHeight="1" x14ac:dyDescent="0.2">
      <c r="A266" s="235"/>
      <c r="B266" s="235"/>
      <c r="C266" s="235"/>
      <c r="D266" s="235"/>
      <c r="E266" s="235"/>
      <c r="F266" s="235"/>
      <c r="G266" s="235"/>
      <c r="H266" s="235"/>
      <c r="I266" s="235"/>
      <c r="J266" s="23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</row>
    <row r="267" spans="1:26" ht="12.75" customHeight="1" x14ac:dyDescent="0.2">
      <c r="A267" s="235"/>
      <c r="B267" s="235"/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</row>
    <row r="268" spans="1:26" ht="12.75" customHeight="1" x14ac:dyDescent="0.2">
      <c r="A268" s="235"/>
      <c r="B268" s="235"/>
      <c r="C268" s="235"/>
      <c r="D268" s="235"/>
      <c r="E268" s="235"/>
      <c r="F268" s="235"/>
      <c r="G268" s="235"/>
      <c r="H268" s="235"/>
      <c r="I268" s="235"/>
      <c r="J268" s="23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</row>
    <row r="269" spans="1:26" ht="12.75" customHeight="1" x14ac:dyDescent="0.2">
      <c r="A269" s="235"/>
      <c r="B269" s="235"/>
      <c r="C269" s="235"/>
      <c r="D269" s="235"/>
      <c r="E269" s="235"/>
      <c r="F269" s="235"/>
      <c r="G269" s="235"/>
      <c r="H269" s="235"/>
      <c r="I269" s="235"/>
      <c r="J269" s="23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</row>
    <row r="270" spans="1:26" ht="12.75" customHeight="1" x14ac:dyDescent="0.2">
      <c r="A270" s="235"/>
      <c r="B270" s="235"/>
      <c r="C270" s="235"/>
      <c r="D270" s="235"/>
      <c r="E270" s="235"/>
      <c r="F270" s="235"/>
      <c r="G270" s="235"/>
      <c r="H270" s="235"/>
      <c r="I270" s="235"/>
      <c r="J270" s="23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</row>
    <row r="271" spans="1:26" ht="12.75" customHeight="1" x14ac:dyDescent="0.2">
      <c r="A271" s="235"/>
      <c r="B271" s="235"/>
      <c r="C271" s="235"/>
      <c r="D271" s="235"/>
      <c r="E271" s="235"/>
      <c r="F271" s="235"/>
      <c r="G271" s="235"/>
      <c r="H271" s="235"/>
      <c r="I271" s="235"/>
      <c r="J271" s="23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</row>
    <row r="272" spans="1:26" ht="12.75" customHeight="1" x14ac:dyDescent="0.2">
      <c r="A272" s="235"/>
      <c r="B272" s="235"/>
      <c r="C272" s="235"/>
      <c r="D272" s="235"/>
      <c r="E272" s="235"/>
      <c r="F272" s="235"/>
      <c r="G272" s="235"/>
      <c r="H272" s="235"/>
      <c r="I272" s="235"/>
      <c r="J272" s="23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</row>
    <row r="273" spans="1:26" ht="12.75" customHeight="1" x14ac:dyDescent="0.2">
      <c r="A273" s="235"/>
      <c r="B273" s="235"/>
      <c r="C273" s="235"/>
      <c r="D273" s="235"/>
      <c r="E273" s="235"/>
      <c r="F273" s="235"/>
      <c r="G273" s="235"/>
      <c r="H273" s="235"/>
      <c r="I273" s="235"/>
      <c r="J273" s="23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</row>
    <row r="274" spans="1:26" ht="12.75" customHeight="1" x14ac:dyDescent="0.2">
      <c r="A274" s="235"/>
      <c r="B274" s="235"/>
      <c r="C274" s="235"/>
      <c r="D274" s="235"/>
      <c r="E274" s="235"/>
      <c r="F274" s="235"/>
      <c r="G274" s="235"/>
      <c r="H274" s="235"/>
      <c r="I274" s="235"/>
      <c r="J274" s="23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</row>
    <row r="275" spans="1:26" ht="12.75" customHeight="1" x14ac:dyDescent="0.2">
      <c r="A275" s="235"/>
      <c r="B275" s="235"/>
      <c r="C275" s="235"/>
      <c r="D275" s="235"/>
      <c r="E275" s="235"/>
      <c r="F275" s="235"/>
      <c r="G275" s="235"/>
      <c r="H275" s="235"/>
      <c r="I275" s="235"/>
      <c r="J275" s="23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</row>
    <row r="276" spans="1:26" ht="12.75" customHeight="1" x14ac:dyDescent="0.2">
      <c r="A276" s="235"/>
      <c r="B276" s="235"/>
      <c r="C276" s="235"/>
      <c r="D276" s="235"/>
      <c r="E276" s="235"/>
      <c r="F276" s="235"/>
      <c r="G276" s="235"/>
      <c r="H276" s="235"/>
      <c r="I276" s="235"/>
      <c r="J276" s="23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</row>
    <row r="277" spans="1:26" ht="12.75" customHeight="1" x14ac:dyDescent="0.2">
      <c r="A277" s="235"/>
      <c r="B277" s="235"/>
      <c r="C277" s="235"/>
      <c r="D277" s="235"/>
      <c r="E277" s="235"/>
      <c r="F277" s="235"/>
      <c r="G277" s="235"/>
      <c r="H277" s="235"/>
      <c r="I277" s="235"/>
      <c r="J277" s="23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</row>
    <row r="278" spans="1:26" ht="12.75" customHeight="1" x14ac:dyDescent="0.2">
      <c r="A278" s="235"/>
      <c r="B278" s="235"/>
      <c r="C278" s="235"/>
      <c r="D278" s="235"/>
      <c r="E278" s="235"/>
      <c r="F278" s="235"/>
      <c r="G278" s="235"/>
      <c r="H278" s="235"/>
      <c r="I278" s="235"/>
      <c r="J278" s="23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</row>
    <row r="279" spans="1:26" ht="12.75" customHeight="1" x14ac:dyDescent="0.2">
      <c r="A279" s="235"/>
      <c r="B279" s="235"/>
      <c r="C279" s="235"/>
      <c r="D279" s="235"/>
      <c r="E279" s="235"/>
      <c r="F279" s="235"/>
      <c r="G279" s="235"/>
      <c r="H279" s="235"/>
      <c r="I279" s="235"/>
      <c r="J279" s="23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</row>
    <row r="280" spans="1:26" ht="12.75" customHeight="1" x14ac:dyDescent="0.2">
      <c r="A280" s="235"/>
      <c r="B280" s="235"/>
      <c r="C280" s="235"/>
      <c r="D280" s="235"/>
      <c r="E280" s="235"/>
      <c r="F280" s="235"/>
      <c r="G280" s="235"/>
      <c r="H280" s="235"/>
      <c r="I280" s="235"/>
      <c r="J280" s="23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</row>
    <row r="281" spans="1:26" ht="12.75" customHeight="1" x14ac:dyDescent="0.2">
      <c r="A281" s="235"/>
      <c r="B281" s="235"/>
      <c r="C281" s="235"/>
      <c r="D281" s="235"/>
      <c r="E281" s="235"/>
      <c r="F281" s="235"/>
      <c r="G281" s="235"/>
      <c r="H281" s="235"/>
      <c r="I281" s="235"/>
      <c r="J281" s="23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</row>
    <row r="282" spans="1:26" ht="12.75" customHeight="1" x14ac:dyDescent="0.2">
      <c r="A282" s="235"/>
      <c r="B282" s="235"/>
      <c r="C282" s="235"/>
      <c r="D282" s="235"/>
      <c r="E282" s="235"/>
      <c r="F282" s="235"/>
      <c r="G282" s="235"/>
      <c r="H282" s="235"/>
      <c r="I282" s="235"/>
      <c r="J282" s="23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</row>
    <row r="283" spans="1:26" ht="12.75" customHeight="1" x14ac:dyDescent="0.2">
      <c r="A283" s="235"/>
      <c r="B283" s="235"/>
      <c r="C283" s="235"/>
      <c r="D283" s="235"/>
      <c r="E283" s="235"/>
      <c r="F283" s="235"/>
      <c r="G283" s="235"/>
      <c r="H283" s="235"/>
      <c r="I283" s="235"/>
      <c r="J283" s="23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</row>
    <row r="284" spans="1:26" ht="12.75" customHeight="1" x14ac:dyDescent="0.2">
      <c r="A284" s="235"/>
      <c r="B284" s="235"/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</row>
    <row r="285" spans="1:26" ht="12.75" customHeight="1" x14ac:dyDescent="0.2">
      <c r="A285" s="235"/>
      <c r="B285" s="235"/>
      <c r="C285" s="235"/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</row>
    <row r="286" spans="1:26" ht="12.75" customHeight="1" x14ac:dyDescent="0.2">
      <c r="A286" s="235"/>
      <c r="B286" s="235"/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</row>
    <row r="287" spans="1:26" ht="12.75" customHeight="1" x14ac:dyDescent="0.2">
      <c r="A287" s="235"/>
      <c r="B287" s="235"/>
      <c r="C287" s="235"/>
      <c r="D287" s="235"/>
      <c r="E287" s="235"/>
      <c r="F287" s="235"/>
      <c r="G287" s="235"/>
      <c r="H287" s="235"/>
      <c r="I287" s="235"/>
      <c r="J287" s="23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</row>
    <row r="288" spans="1:26" ht="12.75" customHeight="1" x14ac:dyDescent="0.2">
      <c r="A288" s="235"/>
      <c r="B288" s="235"/>
      <c r="C288" s="235"/>
      <c r="D288" s="235"/>
      <c r="E288" s="235"/>
      <c r="F288" s="235"/>
      <c r="G288" s="235"/>
      <c r="H288" s="235"/>
      <c r="I288" s="235"/>
      <c r="J288" s="23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</row>
    <row r="289" spans="1:26" ht="12.75" customHeight="1" x14ac:dyDescent="0.2">
      <c r="A289" s="235"/>
      <c r="B289" s="235"/>
      <c r="C289" s="235"/>
      <c r="D289" s="235"/>
      <c r="E289" s="235"/>
      <c r="F289" s="235"/>
      <c r="G289" s="235"/>
      <c r="H289" s="235"/>
      <c r="I289" s="235"/>
      <c r="J289" s="23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</row>
    <row r="290" spans="1:26" ht="12.75" customHeight="1" x14ac:dyDescent="0.2">
      <c r="A290" s="235"/>
      <c r="B290" s="235"/>
      <c r="C290" s="235"/>
      <c r="D290" s="235"/>
      <c r="E290" s="235"/>
      <c r="F290" s="235"/>
      <c r="G290" s="235"/>
      <c r="H290" s="235"/>
      <c r="I290" s="235"/>
      <c r="J290" s="23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</row>
    <row r="291" spans="1:26" ht="12.75" customHeight="1" x14ac:dyDescent="0.2">
      <c r="A291" s="235"/>
      <c r="B291" s="235"/>
      <c r="C291" s="235"/>
      <c r="D291" s="235"/>
      <c r="E291" s="235"/>
      <c r="F291" s="235"/>
      <c r="G291" s="235"/>
      <c r="H291" s="235"/>
      <c r="I291" s="235"/>
      <c r="J291" s="23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</row>
    <row r="292" spans="1:26" ht="12.75" customHeight="1" x14ac:dyDescent="0.2">
      <c r="A292" s="235"/>
      <c r="B292" s="235"/>
      <c r="C292" s="235"/>
      <c r="D292" s="235"/>
      <c r="E292" s="235"/>
      <c r="F292" s="235"/>
      <c r="G292" s="235"/>
      <c r="H292" s="235"/>
      <c r="I292" s="235"/>
      <c r="J292" s="23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</row>
    <row r="293" spans="1:26" ht="12.75" customHeight="1" x14ac:dyDescent="0.2">
      <c r="A293" s="235"/>
      <c r="B293" s="235"/>
      <c r="C293" s="235"/>
      <c r="D293" s="235"/>
      <c r="E293" s="235"/>
      <c r="F293" s="235"/>
      <c r="G293" s="235"/>
      <c r="H293" s="235"/>
      <c r="I293" s="235"/>
      <c r="J293" s="23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</row>
    <row r="294" spans="1:26" ht="12.75" customHeight="1" x14ac:dyDescent="0.2">
      <c r="A294" s="235"/>
      <c r="B294" s="235"/>
      <c r="C294" s="235"/>
      <c r="D294" s="235"/>
      <c r="E294" s="235"/>
      <c r="F294" s="235"/>
      <c r="G294" s="235"/>
      <c r="H294" s="235"/>
      <c r="I294" s="235"/>
      <c r="J294" s="23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</row>
    <row r="295" spans="1:26" ht="12.75" customHeight="1" x14ac:dyDescent="0.2">
      <c r="A295" s="235"/>
      <c r="B295" s="235"/>
      <c r="C295" s="235"/>
      <c r="D295" s="235"/>
      <c r="E295" s="235"/>
      <c r="F295" s="235"/>
      <c r="G295" s="235"/>
      <c r="H295" s="235"/>
      <c r="I295" s="235"/>
      <c r="J295" s="23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</row>
    <row r="296" spans="1:26" ht="12.75" customHeight="1" x14ac:dyDescent="0.2">
      <c r="A296" s="235"/>
      <c r="B296" s="235"/>
      <c r="C296" s="235"/>
      <c r="D296" s="235"/>
      <c r="E296" s="235"/>
      <c r="F296" s="235"/>
      <c r="G296" s="235"/>
      <c r="H296" s="235"/>
      <c r="I296" s="235"/>
      <c r="J296" s="23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</row>
    <row r="297" spans="1:26" ht="12.75" customHeight="1" x14ac:dyDescent="0.2">
      <c r="A297" s="235"/>
      <c r="B297" s="235"/>
      <c r="C297" s="235"/>
      <c r="D297" s="235"/>
      <c r="E297" s="235"/>
      <c r="F297" s="235"/>
      <c r="G297" s="235"/>
      <c r="H297" s="235"/>
      <c r="I297" s="235"/>
      <c r="J297" s="23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</row>
    <row r="298" spans="1:26" ht="12.75" customHeight="1" x14ac:dyDescent="0.2">
      <c r="A298" s="235"/>
      <c r="B298" s="235"/>
      <c r="C298" s="235"/>
      <c r="D298" s="235"/>
      <c r="E298" s="235"/>
      <c r="F298" s="235"/>
      <c r="G298" s="235"/>
      <c r="H298" s="235"/>
      <c r="I298" s="235"/>
      <c r="J298" s="23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</row>
    <row r="299" spans="1:26" ht="12.75" customHeight="1" x14ac:dyDescent="0.2">
      <c r="A299" s="235"/>
      <c r="B299" s="235"/>
      <c r="C299" s="235"/>
      <c r="D299" s="235"/>
      <c r="E299" s="235"/>
      <c r="F299" s="235"/>
      <c r="G299" s="235"/>
      <c r="H299" s="235"/>
      <c r="I299" s="235"/>
      <c r="J299" s="23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</row>
    <row r="300" spans="1:26" ht="12.75" customHeight="1" x14ac:dyDescent="0.2">
      <c r="A300" s="235"/>
      <c r="B300" s="235"/>
      <c r="C300" s="235"/>
      <c r="D300" s="235"/>
      <c r="E300" s="235"/>
      <c r="F300" s="235"/>
      <c r="G300" s="235"/>
      <c r="H300" s="235"/>
      <c r="I300" s="235"/>
      <c r="J300" s="23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</row>
    <row r="301" spans="1:26" ht="12.75" customHeight="1" x14ac:dyDescent="0.2">
      <c r="A301" s="235"/>
      <c r="B301" s="235"/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</row>
    <row r="302" spans="1:26" ht="12.75" customHeight="1" x14ac:dyDescent="0.2">
      <c r="A302" s="235"/>
      <c r="B302" s="235"/>
      <c r="C302" s="235"/>
      <c r="D302" s="235"/>
      <c r="E302" s="235"/>
      <c r="F302" s="235"/>
      <c r="G302" s="235"/>
      <c r="H302" s="235"/>
      <c r="I302" s="235"/>
      <c r="J302" s="23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</row>
    <row r="303" spans="1:26" ht="12.75" customHeight="1" x14ac:dyDescent="0.2">
      <c r="A303" s="235"/>
      <c r="B303" s="235"/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</row>
    <row r="304" spans="1:26" ht="12.75" customHeight="1" x14ac:dyDescent="0.2">
      <c r="A304" s="235"/>
      <c r="B304" s="235"/>
      <c r="C304" s="235"/>
      <c r="D304" s="235"/>
      <c r="E304" s="235"/>
      <c r="F304" s="235"/>
      <c r="G304" s="235"/>
      <c r="H304" s="235"/>
      <c r="I304" s="235"/>
      <c r="J304" s="23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</row>
    <row r="305" spans="1:26" ht="12.75" customHeight="1" x14ac:dyDescent="0.2">
      <c r="A305" s="235"/>
      <c r="B305" s="235"/>
      <c r="C305" s="235"/>
      <c r="D305" s="235"/>
      <c r="E305" s="235"/>
      <c r="F305" s="235"/>
      <c r="G305" s="235"/>
      <c r="H305" s="235"/>
      <c r="I305" s="235"/>
      <c r="J305" s="23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</row>
    <row r="306" spans="1:26" ht="12.75" customHeight="1" x14ac:dyDescent="0.2">
      <c r="A306" s="235"/>
      <c r="B306" s="235"/>
      <c r="C306" s="235"/>
      <c r="D306" s="235"/>
      <c r="E306" s="235"/>
      <c r="F306" s="235"/>
      <c r="G306" s="235"/>
      <c r="H306" s="235"/>
      <c r="I306" s="235"/>
      <c r="J306" s="23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</row>
    <row r="307" spans="1:26" ht="12.75" customHeight="1" x14ac:dyDescent="0.2">
      <c r="A307" s="235"/>
      <c r="B307" s="235"/>
      <c r="C307" s="235"/>
      <c r="D307" s="235"/>
      <c r="E307" s="235"/>
      <c r="F307" s="235"/>
      <c r="G307" s="235"/>
      <c r="H307" s="235"/>
      <c r="I307" s="235"/>
      <c r="J307" s="23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</row>
    <row r="308" spans="1:26" ht="12.75" customHeight="1" x14ac:dyDescent="0.2">
      <c r="A308" s="235"/>
      <c r="B308" s="235"/>
      <c r="C308" s="235"/>
      <c r="D308" s="235"/>
      <c r="E308" s="235"/>
      <c r="F308" s="235"/>
      <c r="G308" s="235"/>
      <c r="H308" s="235"/>
      <c r="I308" s="235"/>
      <c r="J308" s="23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</row>
    <row r="309" spans="1:26" ht="12.75" customHeight="1" x14ac:dyDescent="0.2">
      <c r="A309" s="235"/>
      <c r="B309" s="235"/>
      <c r="C309" s="235"/>
      <c r="D309" s="235"/>
      <c r="E309" s="235"/>
      <c r="F309" s="235"/>
      <c r="G309" s="235"/>
      <c r="H309" s="235"/>
      <c r="I309" s="235"/>
      <c r="J309" s="23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</row>
    <row r="310" spans="1:26" ht="12.75" customHeight="1" x14ac:dyDescent="0.2">
      <c r="A310" s="235"/>
      <c r="B310" s="235"/>
      <c r="C310" s="235"/>
      <c r="D310" s="235"/>
      <c r="E310" s="235"/>
      <c r="F310" s="235"/>
      <c r="G310" s="235"/>
      <c r="H310" s="235"/>
      <c r="I310" s="235"/>
      <c r="J310" s="23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</row>
    <row r="311" spans="1:26" ht="12.75" customHeight="1" x14ac:dyDescent="0.2">
      <c r="A311" s="235"/>
      <c r="B311" s="235"/>
      <c r="C311" s="235"/>
      <c r="D311" s="235"/>
      <c r="E311" s="235"/>
      <c r="F311" s="235"/>
      <c r="G311" s="235"/>
      <c r="H311" s="235"/>
      <c r="I311" s="235"/>
      <c r="J311" s="23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</row>
    <row r="312" spans="1:26" ht="12.75" customHeight="1" x14ac:dyDescent="0.2">
      <c r="A312" s="235"/>
      <c r="B312" s="235"/>
      <c r="C312" s="235"/>
      <c r="D312" s="235"/>
      <c r="E312" s="235"/>
      <c r="F312" s="235"/>
      <c r="G312" s="235"/>
      <c r="H312" s="235"/>
      <c r="I312" s="235"/>
      <c r="J312" s="23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</row>
    <row r="313" spans="1:26" ht="12.75" customHeight="1" x14ac:dyDescent="0.2">
      <c r="A313" s="235"/>
      <c r="B313" s="235"/>
      <c r="C313" s="235"/>
      <c r="D313" s="235"/>
      <c r="E313" s="235"/>
      <c r="F313" s="235"/>
      <c r="G313" s="235"/>
      <c r="H313" s="235"/>
      <c r="I313" s="235"/>
      <c r="J313" s="23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</row>
    <row r="314" spans="1:26" ht="12.75" customHeight="1" x14ac:dyDescent="0.2">
      <c r="A314" s="235"/>
      <c r="B314" s="235"/>
      <c r="C314" s="235"/>
      <c r="D314" s="235"/>
      <c r="E314" s="235"/>
      <c r="F314" s="235"/>
      <c r="G314" s="235"/>
      <c r="H314" s="235"/>
      <c r="I314" s="235"/>
      <c r="J314" s="23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</row>
    <row r="315" spans="1:26" ht="12.75" customHeight="1" x14ac:dyDescent="0.2">
      <c r="A315" s="235"/>
      <c r="B315" s="235"/>
      <c r="C315" s="235"/>
      <c r="D315" s="235"/>
      <c r="E315" s="235"/>
      <c r="F315" s="235"/>
      <c r="G315" s="235"/>
      <c r="H315" s="235"/>
      <c r="I315" s="235"/>
      <c r="J315" s="23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</row>
    <row r="316" spans="1:26" ht="12.75" customHeight="1" x14ac:dyDescent="0.2">
      <c r="A316" s="235"/>
      <c r="B316" s="235"/>
      <c r="C316" s="235"/>
      <c r="D316" s="235"/>
      <c r="E316" s="235"/>
      <c r="F316" s="235"/>
      <c r="G316" s="235"/>
      <c r="H316" s="235"/>
      <c r="I316" s="235"/>
      <c r="J316" s="23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</row>
    <row r="317" spans="1:26" ht="12.75" customHeight="1" x14ac:dyDescent="0.2">
      <c r="A317" s="235"/>
      <c r="B317" s="235"/>
      <c r="C317" s="235"/>
      <c r="D317" s="235"/>
      <c r="E317" s="235"/>
      <c r="F317" s="235"/>
      <c r="G317" s="235"/>
      <c r="H317" s="235"/>
      <c r="I317" s="235"/>
      <c r="J317" s="23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</row>
    <row r="318" spans="1:26" ht="12.75" customHeight="1" x14ac:dyDescent="0.2">
      <c r="A318" s="235"/>
      <c r="B318" s="235"/>
      <c r="C318" s="235"/>
      <c r="D318" s="235"/>
      <c r="E318" s="235"/>
      <c r="F318" s="235"/>
      <c r="G318" s="235"/>
      <c r="H318" s="235"/>
      <c r="I318" s="235"/>
      <c r="J318" s="23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</row>
    <row r="319" spans="1:26" ht="12.75" customHeight="1" x14ac:dyDescent="0.2">
      <c r="A319" s="235"/>
      <c r="B319" s="235"/>
      <c r="C319" s="235"/>
      <c r="D319" s="235"/>
      <c r="E319" s="235"/>
      <c r="F319" s="235"/>
      <c r="G319" s="235"/>
      <c r="H319" s="235"/>
      <c r="I319" s="235"/>
      <c r="J319" s="23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</row>
    <row r="320" spans="1:26" ht="12.75" customHeight="1" x14ac:dyDescent="0.2">
      <c r="A320" s="235"/>
      <c r="B320" s="235"/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</row>
    <row r="321" spans="1:26" ht="12.75" customHeight="1" x14ac:dyDescent="0.2">
      <c r="A321" s="235"/>
      <c r="B321" s="235"/>
      <c r="C321" s="235"/>
      <c r="D321" s="235"/>
      <c r="E321" s="235"/>
      <c r="F321" s="235"/>
      <c r="G321" s="235"/>
      <c r="H321" s="235"/>
      <c r="I321" s="235"/>
      <c r="J321" s="23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</row>
    <row r="322" spans="1:26" ht="12.75" customHeight="1" x14ac:dyDescent="0.2">
      <c r="A322" s="235"/>
      <c r="B322" s="235"/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</row>
    <row r="323" spans="1:26" ht="12.75" customHeight="1" x14ac:dyDescent="0.2">
      <c r="A323" s="235"/>
      <c r="B323" s="235"/>
      <c r="C323" s="235"/>
      <c r="D323" s="235"/>
      <c r="E323" s="235"/>
      <c r="F323" s="235"/>
      <c r="G323" s="235"/>
      <c r="H323" s="235"/>
      <c r="I323" s="235"/>
      <c r="J323" s="23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</row>
    <row r="324" spans="1:26" ht="12.75" customHeight="1" x14ac:dyDescent="0.2">
      <c r="A324" s="235"/>
      <c r="B324" s="235"/>
      <c r="C324" s="235"/>
      <c r="D324" s="235"/>
      <c r="E324" s="235"/>
      <c r="F324" s="235"/>
      <c r="G324" s="235"/>
      <c r="H324" s="235"/>
      <c r="I324" s="235"/>
      <c r="J324" s="23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</row>
    <row r="325" spans="1:26" ht="12.75" customHeight="1" x14ac:dyDescent="0.2">
      <c r="A325" s="235"/>
      <c r="B325" s="235"/>
      <c r="C325" s="235"/>
      <c r="D325" s="235"/>
      <c r="E325" s="235"/>
      <c r="F325" s="235"/>
      <c r="G325" s="235"/>
      <c r="H325" s="235"/>
      <c r="I325" s="235"/>
      <c r="J325" s="23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</row>
    <row r="326" spans="1:26" ht="12.75" customHeight="1" x14ac:dyDescent="0.2">
      <c r="A326" s="235"/>
      <c r="B326" s="235"/>
      <c r="C326" s="235"/>
      <c r="D326" s="235"/>
      <c r="E326" s="235"/>
      <c r="F326" s="235"/>
      <c r="G326" s="235"/>
      <c r="H326" s="235"/>
      <c r="I326" s="235"/>
      <c r="J326" s="23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</row>
    <row r="327" spans="1:26" ht="12.75" customHeight="1" x14ac:dyDescent="0.2">
      <c r="A327" s="235"/>
      <c r="B327" s="235"/>
      <c r="C327" s="235"/>
      <c r="D327" s="235"/>
      <c r="E327" s="235"/>
      <c r="F327" s="235"/>
      <c r="G327" s="235"/>
      <c r="H327" s="235"/>
      <c r="I327" s="235"/>
      <c r="J327" s="23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</row>
    <row r="328" spans="1:26" ht="12.75" customHeight="1" x14ac:dyDescent="0.2">
      <c r="A328" s="235"/>
      <c r="B328" s="235"/>
      <c r="C328" s="235"/>
      <c r="D328" s="235"/>
      <c r="E328" s="235"/>
      <c r="F328" s="235"/>
      <c r="G328" s="235"/>
      <c r="H328" s="235"/>
      <c r="I328" s="235"/>
      <c r="J328" s="23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</row>
    <row r="329" spans="1:26" ht="12.75" customHeight="1" x14ac:dyDescent="0.2">
      <c r="A329" s="235"/>
      <c r="B329" s="235"/>
      <c r="C329" s="235"/>
      <c r="D329" s="235"/>
      <c r="E329" s="235"/>
      <c r="F329" s="235"/>
      <c r="G329" s="235"/>
      <c r="H329" s="235"/>
      <c r="I329" s="235"/>
      <c r="J329" s="23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</row>
    <row r="330" spans="1:26" ht="12.75" customHeight="1" x14ac:dyDescent="0.2">
      <c r="A330" s="235"/>
      <c r="B330" s="235"/>
      <c r="C330" s="235"/>
      <c r="D330" s="235"/>
      <c r="E330" s="235"/>
      <c r="F330" s="235"/>
      <c r="G330" s="235"/>
      <c r="H330" s="235"/>
      <c r="I330" s="235"/>
      <c r="J330" s="23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</row>
    <row r="331" spans="1:26" ht="12.75" customHeight="1" x14ac:dyDescent="0.2">
      <c r="A331" s="235"/>
      <c r="B331" s="235"/>
      <c r="C331" s="235"/>
      <c r="D331" s="235"/>
      <c r="E331" s="235"/>
      <c r="F331" s="235"/>
      <c r="G331" s="235"/>
      <c r="H331" s="235"/>
      <c r="I331" s="235"/>
      <c r="J331" s="23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</row>
    <row r="332" spans="1:26" ht="12.75" customHeight="1" x14ac:dyDescent="0.2">
      <c r="A332" s="235"/>
      <c r="B332" s="235"/>
      <c r="C332" s="235"/>
      <c r="D332" s="235"/>
      <c r="E332" s="235"/>
      <c r="F332" s="235"/>
      <c r="G332" s="235"/>
      <c r="H332" s="235"/>
      <c r="I332" s="235"/>
      <c r="J332" s="23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</row>
    <row r="333" spans="1:26" ht="12.75" customHeight="1" x14ac:dyDescent="0.2">
      <c r="A333" s="235"/>
      <c r="B333" s="235"/>
      <c r="C333" s="235"/>
      <c r="D333" s="235"/>
      <c r="E333" s="235"/>
      <c r="F333" s="235"/>
      <c r="G333" s="235"/>
      <c r="H333" s="235"/>
      <c r="I333" s="235"/>
      <c r="J333" s="23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</row>
    <row r="334" spans="1:26" ht="12.75" customHeight="1" x14ac:dyDescent="0.2">
      <c r="A334" s="235"/>
      <c r="B334" s="235"/>
      <c r="C334" s="235"/>
      <c r="D334" s="235"/>
      <c r="E334" s="235"/>
      <c r="F334" s="235"/>
      <c r="G334" s="235"/>
      <c r="H334" s="235"/>
      <c r="I334" s="235"/>
      <c r="J334" s="23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</row>
    <row r="335" spans="1:26" ht="12.75" customHeight="1" x14ac:dyDescent="0.2">
      <c r="A335" s="235"/>
      <c r="B335" s="235"/>
      <c r="C335" s="235"/>
      <c r="D335" s="235"/>
      <c r="E335" s="235"/>
      <c r="F335" s="235"/>
      <c r="G335" s="235"/>
      <c r="H335" s="235"/>
      <c r="I335" s="235"/>
      <c r="J335" s="23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</row>
    <row r="336" spans="1:26" ht="12.75" customHeight="1" x14ac:dyDescent="0.2">
      <c r="A336" s="235"/>
      <c r="B336" s="235"/>
      <c r="C336" s="235"/>
      <c r="D336" s="235"/>
      <c r="E336" s="235"/>
      <c r="F336" s="235"/>
      <c r="G336" s="235"/>
      <c r="H336" s="235"/>
      <c r="I336" s="235"/>
      <c r="J336" s="23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</row>
    <row r="337" spans="1:26" ht="12.75" customHeight="1" x14ac:dyDescent="0.2">
      <c r="A337" s="235"/>
      <c r="B337" s="235"/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</row>
    <row r="338" spans="1:26" ht="12.75" customHeight="1" x14ac:dyDescent="0.2">
      <c r="A338" s="235"/>
      <c r="B338" s="235"/>
      <c r="C338" s="235"/>
      <c r="D338" s="235"/>
      <c r="E338" s="235"/>
      <c r="F338" s="235"/>
      <c r="G338" s="235"/>
      <c r="H338" s="235"/>
      <c r="I338" s="235"/>
      <c r="J338" s="23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</row>
    <row r="339" spans="1:26" ht="12.75" customHeight="1" x14ac:dyDescent="0.2">
      <c r="A339" s="235"/>
      <c r="B339" s="235"/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</row>
    <row r="340" spans="1:26" ht="12.75" customHeight="1" x14ac:dyDescent="0.2">
      <c r="A340" s="235"/>
      <c r="B340" s="235"/>
      <c r="C340" s="235"/>
      <c r="D340" s="235"/>
      <c r="E340" s="235"/>
      <c r="F340" s="235"/>
      <c r="G340" s="235"/>
      <c r="H340" s="235"/>
      <c r="I340" s="235"/>
      <c r="J340" s="23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</row>
    <row r="341" spans="1:26" ht="12.75" customHeight="1" x14ac:dyDescent="0.2">
      <c r="A341" s="235"/>
      <c r="B341" s="235"/>
      <c r="C341" s="235"/>
      <c r="D341" s="235"/>
      <c r="E341" s="235"/>
      <c r="F341" s="235"/>
      <c r="G341" s="235"/>
      <c r="H341" s="235"/>
      <c r="I341" s="235"/>
      <c r="J341" s="23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</row>
    <row r="342" spans="1:26" ht="12.75" customHeight="1" x14ac:dyDescent="0.2">
      <c r="A342" s="235"/>
      <c r="B342" s="235"/>
      <c r="C342" s="235"/>
      <c r="D342" s="235"/>
      <c r="E342" s="235"/>
      <c r="F342" s="235"/>
      <c r="G342" s="235"/>
      <c r="H342" s="235"/>
      <c r="I342" s="235"/>
      <c r="J342" s="23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</row>
    <row r="343" spans="1:26" ht="12.75" customHeight="1" x14ac:dyDescent="0.2">
      <c r="A343" s="235"/>
      <c r="B343" s="235"/>
      <c r="C343" s="235"/>
      <c r="D343" s="235"/>
      <c r="E343" s="235"/>
      <c r="F343" s="235"/>
      <c r="G343" s="235"/>
      <c r="H343" s="235"/>
      <c r="I343" s="235"/>
      <c r="J343" s="23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</row>
    <row r="344" spans="1:26" ht="12.75" customHeight="1" x14ac:dyDescent="0.2">
      <c r="A344" s="235"/>
      <c r="B344" s="235"/>
      <c r="C344" s="235"/>
      <c r="D344" s="235"/>
      <c r="E344" s="235"/>
      <c r="F344" s="235"/>
      <c r="G344" s="235"/>
      <c r="H344" s="235"/>
      <c r="I344" s="235"/>
      <c r="J344" s="23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</row>
    <row r="345" spans="1:26" ht="12.75" customHeight="1" x14ac:dyDescent="0.2">
      <c r="A345" s="235"/>
      <c r="B345" s="235"/>
      <c r="C345" s="235"/>
      <c r="D345" s="235"/>
      <c r="E345" s="235"/>
      <c r="F345" s="235"/>
      <c r="G345" s="235"/>
      <c r="H345" s="235"/>
      <c r="I345" s="235"/>
      <c r="J345" s="23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</row>
    <row r="346" spans="1:26" ht="12.75" customHeight="1" x14ac:dyDescent="0.2">
      <c r="A346" s="235"/>
      <c r="B346" s="235"/>
      <c r="C346" s="235"/>
      <c r="D346" s="235"/>
      <c r="E346" s="235"/>
      <c r="F346" s="235"/>
      <c r="G346" s="235"/>
      <c r="H346" s="235"/>
      <c r="I346" s="235"/>
      <c r="J346" s="23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</row>
    <row r="347" spans="1:26" ht="12.75" customHeight="1" x14ac:dyDescent="0.2">
      <c r="A347" s="235"/>
      <c r="B347" s="235"/>
      <c r="C347" s="235"/>
      <c r="D347" s="235"/>
      <c r="E347" s="235"/>
      <c r="F347" s="235"/>
      <c r="G347" s="235"/>
      <c r="H347" s="235"/>
      <c r="I347" s="235"/>
      <c r="J347" s="23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</row>
    <row r="348" spans="1:26" ht="12.75" customHeight="1" x14ac:dyDescent="0.2">
      <c r="A348" s="235"/>
      <c r="B348" s="235"/>
      <c r="C348" s="235"/>
      <c r="D348" s="235"/>
      <c r="E348" s="235"/>
      <c r="F348" s="235"/>
      <c r="G348" s="235"/>
      <c r="H348" s="235"/>
      <c r="I348" s="235"/>
      <c r="J348" s="23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</row>
    <row r="349" spans="1:26" ht="12.75" customHeight="1" x14ac:dyDescent="0.2">
      <c r="A349" s="235"/>
      <c r="B349" s="235"/>
      <c r="C349" s="235"/>
      <c r="D349" s="235"/>
      <c r="E349" s="235"/>
      <c r="F349" s="235"/>
      <c r="G349" s="235"/>
      <c r="H349" s="235"/>
      <c r="I349" s="235"/>
      <c r="J349" s="23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</row>
    <row r="350" spans="1:26" ht="12.75" customHeight="1" x14ac:dyDescent="0.2">
      <c r="A350" s="235"/>
      <c r="B350" s="235"/>
      <c r="C350" s="235"/>
      <c r="D350" s="235"/>
      <c r="E350" s="235"/>
      <c r="F350" s="235"/>
      <c r="G350" s="235"/>
      <c r="H350" s="235"/>
      <c r="I350" s="235"/>
      <c r="J350" s="23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</row>
    <row r="351" spans="1:26" ht="12.75" customHeight="1" x14ac:dyDescent="0.2">
      <c r="A351" s="235"/>
      <c r="B351" s="235"/>
      <c r="C351" s="235"/>
      <c r="D351" s="235"/>
      <c r="E351" s="235"/>
      <c r="F351" s="235"/>
      <c r="G351" s="235"/>
      <c r="H351" s="235"/>
      <c r="I351" s="235"/>
      <c r="J351" s="23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</row>
    <row r="352" spans="1:26" ht="12.75" customHeight="1" x14ac:dyDescent="0.2">
      <c r="A352" s="235"/>
      <c r="B352" s="235"/>
      <c r="C352" s="235"/>
      <c r="D352" s="235"/>
      <c r="E352" s="235"/>
      <c r="F352" s="235"/>
      <c r="G352" s="235"/>
      <c r="H352" s="235"/>
      <c r="I352" s="235"/>
      <c r="J352" s="23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</row>
    <row r="353" spans="1:26" ht="12.75" customHeight="1" x14ac:dyDescent="0.2">
      <c r="A353" s="235"/>
      <c r="B353" s="235"/>
      <c r="C353" s="235"/>
      <c r="D353" s="235"/>
      <c r="E353" s="235"/>
      <c r="F353" s="235"/>
      <c r="G353" s="235"/>
      <c r="H353" s="235"/>
      <c r="I353" s="235"/>
      <c r="J353" s="23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</row>
    <row r="354" spans="1:26" ht="12.75" customHeight="1" x14ac:dyDescent="0.2">
      <c r="A354" s="235"/>
      <c r="B354" s="235"/>
      <c r="C354" s="235"/>
      <c r="D354" s="235"/>
      <c r="E354" s="235"/>
      <c r="F354" s="235"/>
      <c r="G354" s="235"/>
      <c r="H354" s="235"/>
      <c r="I354" s="235"/>
      <c r="J354" s="23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</row>
    <row r="355" spans="1:26" ht="12.75" customHeight="1" x14ac:dyDescent="0.2">
      <c r="A355" s="235"/>
      <c r="B355" s="235"/>
      <c r="C355" s="235"/>
      <c r="D355" s="235"/>
      <c r="E355" s="235"/>
      <c r="F355" s="235"/>
      <c r="G355" s="235"/>
      <c r="H355" s="235"/>
      <c r="I355" s="235"/>
      <c r="J355" s="23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</row>
    <row r="356" spans="1:26" ht="12.75" customHeight="1" x14ac:dyDescent="0.2">
      <c r="A356" s="235"/>
      <c r="B356" s="235"/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</row>
    <row r="357" spans="1:26" ht="12.75" customHeight="1" x14ac:dyDescent="0.2">
      <c r="A357" s="235"/>
      <c r="B357" s="235"/>
      <c r="C357" s="235"/>
      <c r="D357" s="235"/>
      <c r="E357" s="235"/>
      <c r="F357" s="235"/>
      <c r="G357" s="235"/>
      <c r="H357" s="235"/>
      <c r="I357" s="235"/>
      <c r="J357" s="23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</row>
    <row r="358" spans="1:26" ht="12.75" customHeight="1" x14ac:dyDescent="0.2">
      <c r="A358" s="235"/>
      <c r="B358" s="235"/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</row>
    <row r="359" spans="1:26" ht="12.75" customHeight="1" x14ac:dyDescent="0.2">
      <c r="A359" s="235"/>
      <c r="B359" s="235"/>
      <c r="C359" s="235"/>
      <c r="D359" s="235"/>
      <c r="E359" s="235"/>
      <c r="F359" s="235"/>
      <c r="G359" s="235"/>
      <c r="H359" s="235"/>
      <c r="I359" s="235"/>
      <c r="J359" s="23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</row>
    <row r="360" spans="1:26" ht="12.75" customHeight="1" x14ac:dyDescent="0.2">
      <c r="A360" s="235"/>
      <c r="B360" s="235"/>
      <c r="C360" s="235"/>
      <c r="D360" s="235"/>
      <c r="E360" s="235"/>
      <c r="F360" s="235"/>
      <c r="G360" s="235"/>
      <c r="H360" s="235"/>
      <c r="I360" s="235"/>
      <c r="J360" s="23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</row>
    <row r="361" spans="1:26" ht="12.75" customHeight="1" x14ac:dyDescent="0.2">
      <c r="A361" s="235"/>
      <c r="B361" s="235"/>
      <c r="C361" s="235"/>
      <c r="D361" s="235"/>
      <c r="E361" s="235"/>
      <c r="F361" s="235"/>
      <c r="G361" s="235"/>
      <c r="H361" s="235"/>
      <c r="I361" s="235"/>
      <c r="J361" s="23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</row>
    <row r="362" spans="1:26" ht="12.75" customHeight="1" x14ac:dyDescent="0.2">
      <c r="A362" s="235"/>
      <c r="B362" s="235"/>
      <c r="C362" s="235"/>
      <c r="D362" s="235"/>
      <c r="E362" s="235"/>
      <c r="F362" s="235"/>
      <c r="G362" s="235"/>
      <c r="H362" s="235"/>
      <c r="I362" s="235"/>
      <c r="J362" s="23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</row>
    <row r="363" spans="1:26" ht="12.75" customHeight="1" x14ac:dyDescent="0.2">
      <c r="A363" s="235"/>
      <c r="B363" s="235"/>
      <c r="C363" s="235"/>
      <c r="D363" s="235"/>
      <c r="E363" s="235"/>
      <c r="F363" s="235"/>
      <c r="G363" s="235"/>
      <c r="H363" s="235"/>
      <c r="I363" s="235"/>
      <c r="J363" s="23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</row>
    <row r="364" spans="1:26" ht="12.75" customHeight="1" x14ac:dyDescent="0.2">
      <c r="A364" s="235"/>
      <c r="B364" s="235"/>
      <c r="C364" s="235"/>
      <c r="D364" s="235"/>
      <c r="E364" s="235"/>
      <c r="F364" s="235"/>
      <c r="G364" s="235"/>
      <c r="H364" s="235"/>
      <c r="I364" s="235"/>
      <c r="J364" s="23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</row>
    <row r="365" spans="1:26" ht="12.75" customHeight="1" x14ac:dyDescent="0.2">
      <c r="A365" s="235"/>
      <c r="B365" s="235"/>
      <c r="C365" s="235"/>
      <c r="D365" s="235"/>
      <c r="E365" s="235"/>
      <c r="F365" s="235"/>
      <c r="G365" s="235"/>
      <c r="H365" s="235"/>
      <c r="I365" s="235"/>
      <c r="J365" s="23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</row>
    <row r="366" spans="1:26" ht="12.75" customHeight="1" x14ac:dyDescent="0.2">
      <c r="A366" s="235"/>
      <c r="B366" s="235"/>
      <c r="C366" s="235"/>
      <c r="D366" s="235"/>
      <c r="E366" s="235"/>
      <c r="F366" s="235"/>
      <c r="G366" s="235"/>
      <c r="H366" s="235"/>
      <c r="I366" s="235"/>
      <c r="J366" s="23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</row>
    <row r="367" spans="1:26" ht="12.75" customHeight="1" x14ac:dyDescent="0.2">
      <c r="A367" s="235"/>
      <c r="B367" s="235"/>
      <c r="C367" s="235"/>
      <c r="D367" s="235"/>
      <c r="E367" s="235"/>
      <c r="F367" s="235"/>
      <c r="G367" s="235"/>
      <c r="H367" s="235"/>
      <c r="I367" s="235"/>
      <c r="J367" s="23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</row>
    <row r="368" spans="1:26" ht="12.75" customHeight="1" x14ac:dyDescent="0.2">
      <c r="A368" s="235"/>
      <c r="B368" s="235"/>
      <c r="C368" s="235"/>
      <c r="D368" s="235"/>
      <c r="E368" s="235"/>
      <c r="F368" s="235"/>
      <c r="G368" s="235"/>
      <c r="H368" s="235"/>
      <c r="I368" s="235"/>
      <c r="J368" s="23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</row>
    <row r="369" spans="1:26" ht="12.75" customHeight="1" x14ac:dyDescent="0.2">
      <c r="A369" s="235"/>
      <c r="B369" s="235"/>
      <c r="C369" s="235"/>
      <c r="D369" s="235"/>
      <c r="E369" s="235"/>
      <c r="F369" s="235"/>
      <c r="G369" s="235"/>
      <c r="H369" s="235"/>
      <c r="I369" s="235"/>
      <c r="J369" s="23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</row>
    <row r="370" spans="1:26" ht="12.75" customHeight="1" x14ac:dyDescent="0.2">
      <c r="A370" s="235"/>
      <c r="B370" s="235"/>
      <c r="C370" s="235"/>
      <c r="D370" s="235"/>
      <c r="E370" s="235"/>
      <c r="F370" s="235"/>
      <c r="G370" s="235"/>
      <c r="H370" s="235"/>
      <c r="I370" s="235"/>
      <c r="J370" s="23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</row>
    <row r="371" spans="1:26" ht="12.75" customHeight="1" x14ac:dyDescent="0.2">
      <c r="A371" s="235"/>
      <c r="B371" s="235"/>
      <c r="C371" s="235"/>
      <c r="D371" s="235"/>
      <c r="E371" s="235"/>
      <c r="F371" s="235"/>
      <c r="G371" s="235"/>
      <c r="H371" s="235"/>
      <c r="I371" s="235"/>
      <c r="J371" s="23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</row>
    <row r="372" spans="1:26" ht="12.75" customHeight="1" x14ac:dyDescent="0.2">
      <c r="A372" s="235"/>
      <c r="B372" s="235"/>
      <c r="C372" s="235"/>
      <c r="D372" s="235"/>
      <c r="E372" s="235"/>
      <c r="F372" s="235"/>
      <c r="G372" s="235"/>
      <c r="H372" s="235"/>
      <c r="I372" s="235"/>
      <c r="J372" s="23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</row>
    <row r="373" spans="1:26" ht="12.75" customHeight="1" x14ac:dyDescent="0.2">
      <c r="A373" s="235"/>
      <c r="B373" s="235"/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</row>
    <row r="374" spans="1:26" ht="12.75" customHeight="1" x14ac:dyDescent="0.2">
      <c r="A374" s="235"/>
      <c r="B374" s="235"/>
      <c r="C374" s="235"/>
      <c r="D374" s="235"/>
      <c r="E374" s="235"/>
      <c r="F374" s="235"/>
      <c r="G374" s="235"/>
      <c r="H374" s="235"/>
      <c r="I374" s="235"/>
      <c r="J374" s="23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</row>
    <row r="375" spans="1:26" ht="12.75" customHeight="1" x14ac:dyDescent="0.2">
      <c r="A375" s="235"/>
      <c r="B375" s="235"/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</row>
    <row r="376" spans="1:26" ht="12.75" customHeight="1" x14ac:dyDescent="0.2">
      <c r="A376" s="235"/>
      <c r="B376" s="235"/>
      <c r="C376" s="235"/>
      <c r="D376" s="235"/>
      <c r="E376" s="235"/>
      <c r="F376" s="235"/>
      <c r="G376" s="235"/>
      <c r="H376" s="235"/>
      <c r="I376" s="235"/>
      <c r="J376" s="23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</row>
    <row r="377" spans="1:26" ht="12.75" customHeight="1" x14ac:dyDescent="0.2">
      <c r="A377" s="235"/>
      <c r="B377" s="235"/>
      <c r="C377" s="235"/>
      <c r="D377" s="235"/>
      <c r="E377" s="235"/>
      <c r="F377" s="235"/>
      <c r="G377" s="235"/>
      <c r="H377" s="235"/>
      <c r="I377" s="235"/>
      <c r="J377" s="23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</row>
    <row r="378" spans="1:26" ht="12.75" customHeight="1" x14ac:dyDescent="0.2">
      <c r="A378" s="235"/>
      <c r="B378" s="235"/>
      <c r="C378" s="235"/>
      <c r="D378" s="235"/>
      <c r="E378" s="235"/>
      <c r="F378" s="235"/>
      <c r="G378" s="235"/>
      <c r="H378" s="235"/>
      <c r="I378" s="235"/>
      <c r="J378" s="23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</row>
    <row r="379" spans="1:26" ht="12.75" customHeight="1" x14ac:dyDescent="0.2">
      <c r="A379" s="235"/>
      <c r="B379" s="235"/>
      <c r="C379" s="235"/>
      <c r="D379" s="235"/>
      <c r="E379" s="235"/>
      <c r="F379" s="235"/>
      <c r="G379" s="235"/>
      <c r="H379" s="235"/>
      <c r="I379" s="235"/>
      <c r="J379" s="23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</row>
    <row r="380" spans="1:26" ht="12.75" customHeight="1" x14ac:dyDescent="0.2">
      <c r="A380" s="235"/>
      <c r="B380" s="235"/>
      <c r="C380" s="235"/>
      <c r="D380" s="235"/>
      <c r="E380" s="235"/>
      <c r="F380" s="235"/>
      <c r="G380" s="235"/>
      <c r="H380" s="235"/>
      <c r="I380" s="235"/>
      <c r="J380" s="23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</row>
    <row r="381" spans="1:26" ht="12.75" customHeight="1" x14ac:dyDescent="0.2">
      <c r="A381" s="235"/>
      <c r="B381" s="235"/>
      <c r="C381" s="235"/>
      <c r="D381" s="235"/>
      <c r="E381" s="235"/>
      <c r="F381" s="235"/>
      <c r="G381" s="235"/>
      <c r="H381" s="235"/>
      <c r="I381" s="235"/>
      <c r="J381" s="23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</row>
    <row r="382" spans="1:26" ht="12.75" customHeight="1" x14ac:dyDescent="0.2">
      <c r="A382" s="235"/>
      <c r="B382" s="235"/>
      <c r="C382" s="235"/>
      <c r="D382" s="235"/>
      <c r="E382" s="235"/>
      <c r="F382" s="235"/>
      <c r="G382" s="235"/>
      <c r="H382" s="235"/>
      <c r="I382" s="235"/>
      <c r="J382" s="23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</row>
    <row r="383" spans="1:26" ht="12.75" customHeight="1" x14ac:dyDescent="0.2">
      <c r="A383" s="235"/>
      <c r="B383" s="235"/>
      <c r="C383" s="235"/>
      <c r="D383" s="235"/>
      <c r="E383" s="235"/>
      <c r="F383" s="235"/>
      <c r="G383" s="235"/>
      <c r="H383" s="235"/>
      <c r="I383" s="235"/>
      <c r="J383" s="23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</row>
    <row r="384" spans="1:26" ht="12.75" customHeight="1" x14ac:dyDescent="0.2">
      <c r="A384" s="235"/>
      <c r="B384" s="235"/>
      <c r="C384" s="235"/>
      <c r="D384" s="235"/>
      <c r="E384" s="235"/>
      <c r="F384" s="235"/>
      <c r="G384" s="235"/>
      <c r="H384" s="235"/>
      <c r="I384" s="235"/>
      <c r="J384" s="23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</row>
    <row r="385" spans="1:26" ht="12.75" customHeight="1" x14ac:dyDescent="0.2">
      <c r="A385" s="235"/>
      <c r="B385" s="235"/>
      <c r="C385" s="235"/>
      <c r="D385" s="235"/>
      <c r="E385" s="235"/>
      <c r="F385" s="235"/>
      <c r="G385" s="235"/>
      <c r="H385" s="235"/>
      <c r="I385" s="235"/>
      <c r="J385" s="23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</row>
    <row r="386" spans="1:26" ht="12.75" customHeight="1" x14ac:dyDescent="0.2">
      <c r="A386" s="235"/>
      <c r="B386" s="235"/>
      <c r="C386" s="235"/>
      <c r="D386" s="235"/>
      <c r="E386" s="235"/>
      <c r="F386" s="235"/>
      <c r="G386" s="235"/>
      <c r="H386" s="235"/>
      <c r="I386" s="235"/>
      <c r="J386" s="23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</row>
    <row r="387" spans="1:26" ht="12.75" customHeight="1" x14ac:dyDescent="0.2">
      <c r="A387" s="235"/>
      <c r="B387" s="235"/>
      <c r="C387" s="235"/>
      <c r="D387" s="235"/>
      <c r="E387" s="235"/>
      <c r="F387" s="235"/>
      <c r="G387" s="235"/>
      <c r="H387" s="235"/>
      <c r="I387" s="235"/>
      <c r="J387" s="23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</row>
    <row r="388" spans="1:26" ht="12.75" customHeight="1" x14ac:dyDescent="0.2">
      <c r="A388" s="235"/>
      <c r="B388" s="235"/>
      <c r="C388" s="235"/>
      <c r="D388" s="235"/>
      <c r="E388" s="235"/>
      <c r="F388" s="235"/>
      <c r="G388" s="235"/>
      <c r="H388" s="235"/>
      <c r="I388" s="235"/>
      <c r="J388" s="23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</row>
    <row r="389" spans="1:26" ht="12.75" customHeight="1" x14ac:dyDescent="0.2">
      <c r="A389" s="235"/>
      <c r="B389" s="235"/>
      <c r="C389" s="235"/>
      <c r="D389" s="235"/>
      <c r="E389" s="235"/>
      <c r="F389" s="235"/>
      <c r="G389" s="235"/>
      <c r="H389" s="235"/>
      <c r="I389" s="235"/>
      <c r="J389" s="23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</row>
    <row r="390" spans="1:26" ht="12.75" customHeight="1" x14ac:dyDescent="0.2">
      <c r="A390" s="235"/>
      <c r="B390" s="235"/>
      <c r="C390" s="235"/>
      <c r="D390" s="235"/>
      <c r="E390" s="235"/>
      <c r="F390" s="235"/>
      <c r="G390" s="235"/>
      <c r="H390" s="235"/>
      <c r="I390" s="235"/>
      <c r="J390" s="23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</row>
    <row r="391" spans="1:26" ht="12.75" customHeight="1" x14ac:dyDescent="0.2">
      <c r="A391" s="235"/>
      <c r="B391" s="235"/>
      <c r="C391" s="235"/>
      <c r="D391" s="235"/>
      <c r="E391" s="235"/>
      <c r="F391" s="235"/>
      <c r="G391" s="235"/>
      <c r="H391" s="235"/>
      <c r="I391" s="235"/>
      <c r="J391" s="23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</row>
    <row r="392" spans="1:26" ht="12.75" customHeight="1" x14ac:dyDescent="0.2">
      <c r="A392" s="235"/>
      <c r="B392" s="235"/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</row>
    <row r="393" spans="1:26" ht="12.75" customHeight="1" x14ac:dyDescent="0.2">
      <c r="A393" s="235"/>
      <c r="B393" s="235"/>
      <c r="C393" s="235"/>
      <c r="D393" s="235"/>
      <c r="E393" s="235"/>
      <c r="F393" s="235"/>
      <c r="G393" s="235"/>
      <c r="H393" s="235"/>
      <c r="I393" s="235"/>
      <c r="J393" s="23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</row>
    <row r="394" spans="1:26" ht="12.75" customHeight="1" x14ac:dyDescent="0.2">
      <c r="A394" s="235"/>
      <c r="B394" s="235"/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</row>
    <row r="395" spans="1:26" ht="12.75" customHeight="1" x14ac:dyDescent="0.2">
      <c r="A395" s="235"/>
      <c r="B395" s="235"/>
      <c r="C395" s="235"/>
      <c r="D395" s="235"/>
      <c r="E395" s="235"/>
      <c r="F395" s="235"/>
      <c r="G395" s="235"/>
      <c r="H395" s="235"/>
      <c r="I395" s="235"/>
      <c r="J395" s="23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</row>
    <row r="396" spans="1:26" ht="12.75" customHeight="1" x14ac:dyDescent="0.2">
      <c r="A396" s="235"/>
      <c r="B396" s="235"/>
      <c r="C396" s="235"/>
      <c r="D396" s="235"/>
      <c r="E396" s="235"/>
      <c r="F396" s="235"/>
      <c r="G396" s="235"/>
      <c r="H396" s="235"/>
      <c r="I396" s="235"/>
      <c r="J396" s="23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</row>
    <row r="397" spans="1:26" ht="12.75" customHeight="1" x14ac:dyDescent="0.2">
      <c r="A397" s="235"/>
      <c r="B397" s="235"/>
      <c r="C397" s="235"/>
      <c r="D397" s="235"/>
      <c r="E397" s="235"/>
      <c r="F397" s="235"/>
      <c r="G397" s="235"/>
      <c r="H397" s="235"/>
      <c r="I397" s="235"/>
      <c r="J397" s="23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</row>
    <row r="398" spans="1:26" ht="12.75" customHeight="1" x14ac:dyDescent="0.2">
      <c r="A398" s="235"/>
      <c r="B398" s="235"/>
      <c r="C398" s="235"/>
      <c r="D398" s="235"/>
      <c r="E398" s="235"/>
      <c r="F398" s="235"/>
      <c r="G398" s="235"/>
      <c r="H398" s="235"/>
      <c r="I398" s="235"/>
      <c r="J398" s="23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</row>
    <row r="399" spans="1:26" ht="12.75" customHeight="1" x14ac:dyDescent="0.2">
      <c r="A399" s="235"/>
      <c r="B399" s="235"/>
      <c r="C399" s="235"/>
      <c r="D399" s="235"/>
      <c r="E399" s="235"/>
      <c r="F399" s="235"/>
      <c r="G399" s="235"/>
      <c r="H399" s="235"/>
      <c r="I399" s="235"/>
      <c r="J399" s="23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</row>
    <row r="400" spans="1:26" ht="12.75" customHeight="1" x14ac:dyDescent="0.2">
      <c r="A400" s="235"/>
      <c r="B400" s="235"/>
      <c r="C400" s="235"/>
      <c r="D400" s="235"/>
      <c r="E400" s="235"/>
      <c r="F400" s="235"/>
      <c r="G400" s="235"/>
      <c r="H400" s="235"/>
      <c r="I400" s="235"/>
      <c r="J400" s="23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</row>
    <row r="401" spans="1:26" ht="12.75" customHeight="1" x14ac:dyDescent="0.2">
      <c r="A401" s="235"/>
      <c r="B401" s="235"/>
      <c r="C401" s="235"/>
      <c r="D401" s="235"/>
      <c r="E401" s="235"/>
      <c r="F401" s="235"/>
      <c r="G401" s="235"/>
      <c r="H401" s="235"/>
      <c r="I401" s="235"/>
      <c r="J401" s="23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</row>
    <row r="402" spans="1:26" ht="12.75" customHeight="1" x14ac:dyDescent="0.2">
      <c r="A402" s="235"/>
      <c r="B402" s="235"/>
      <c r="C402" s="235"/>
      <c r="D402" s="235"/>
      <c r="E402" s="235"/>
      <c r="F402" s="235"/>
      <c r="G402" s="235"/>
      <c r="H402" s="235"/>
      <c r="I402" s="235"/>
      <c r="J402" s="23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</row>
    <row r="403" spans="1:26" ht="12.75" customHeight="1" x14ac:dyDescent="0.2">
      <c r="A403" s="235"/>
      <c r="B403" s="235"/>
      <c r="C403" s="235"/>
      <c r="D403" s="235"/>
      <c r="E403" s="235"/>
      <c r="F403" s="235"/>
      <c r="G403" s="235"/>
      <c r="H403" s="235"/>
      <c r="I403" s="235"/>
      <c r="J403" s="23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</row>
    <row r="404" spans="1:26" ht="12.75" customHeight="1" x14ac:dyDescent="0.2">
      <c r="A404" s="235"/>
      <c r="B404" s="235"/>
      <c r="C404" s="235"/>
      <c r="D404" s="235"/>
      <c r="E404" s="235"/>
      <c r="F404" s="235"/>
      <c r="G404" s="235"/>
      <c r="H404" s="235"/>
      <c r="I404" s="235"/>
      <c r="J404" s="23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</row>
    <row r="405" spans="1:26" ht="12.75" customHeight="1" x14ac:dyDescent="0.2">
      <c r="A405" s="235"/>
      <c r="B405" s="235"/>
      <c r="C405" s="235"/>
      <c r="D405" s="235"/>
      <c r="E405" s="235"/>
      <c r="F405" s="235"/>
      <c r="G405" s="235"/>
      <c r="H405" s="235"/>
      <c r="I405" s="235"/>
      <c r="J405" s="23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</row>
    <row r="406" spans="1:26" ht="12.75" customHeight="1" x14ac:dyDescent="0.2">
      <c r="A406" s="235"/>
      <c r="B406" s="235"/>
      <c r="C406" s="235"/>
      <c r="D406" s="235"/>
      <c r="E406" s="235"/>
      <c r="F406" s="235"/>
      <c r="G406" s="235"/>
      <c r="H406" s="235"/>
      <c r="I406" s="235"/>
      <c r="J406" s="23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</row>
    <row r="407" spans="1:26" ht="12.75" customHeight="1" x14ac:dyDescent="0.2">
      <c r="A407" s="235"/>
      <c r="B407" s="235"/>
      <c r="C407" s="235"/>
      <c r="D407" s="235"/>
      <c r="E407" s="235"/>
      <c r="F407" s="235"/>
      <c r="G407" s="235"/>
      <c r="H407" s="235"/>
      <c r="I407" s="235"/>
      <c r="J407" s="23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</row>
    <row r="408" spans="1:26" ht="12.75" customHeight="1" x14ac:dyDescent="0.2">
      <c r="A408" s="235"/>
      <c r="B408" s="235"/>
      <c r="C408" s="235"/>
      <c r="D408" s="235"/>
      <c r="E408" s="235"/>
      <c r="F408" s="235"/>
      <c r="G408" s="235"/>
      <c r="H408" s="235"/>
      <c r="I408" s="235"/>
      <c r="J408" s="23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</row>
    <row r="409" spans="1:26" ht="12.75" customHeight="1" x14ac:dyDescent="0.2">
      <c r="A409" s="235"/>
      <c r="B409" s="235"/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</row>
    <row r="410" spans="1:26" ht="12.75" customHeight="1" x14ac:dyDescent="0.2">
      <c r="A410" s="235"/>
      <c r="B410" s="235"/>
      <c r="C410" s="235"/>
      <c r="D410" s="235"/>
      <c r="E410" s="235"/>
      <c r="F410" s="235"/>
      <c r="G410" s="235"/>
      <c r="H410" s="235"/>
      <c r="I410" s="235"/>
      <c r="J410" s="23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</row>
    <row r="411" spans="1:26" ht="12.75" customHeight="1" x14ac:dyDescent="0.2">
      <c r="A411" s="235"/>
      <c r="B411" s="235"/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</row>
    <row r="412" spans="1:26" ht="12.75" customHeight="1" x14ac:dyDescent="0.2">
      <c r="A412" s="235"/>
      <c r="B412" s="235"/>
      <c r="C412" s="235"/>
      <c r="D412" s="235"/>
      <c r="E412" s="235"/>
      <c r="F412" s="235"/>
      <c r="G412" s="235"/>
      <c r="H412" s="235"/>
      <c r="I412" s="235"/>
      <c r="J412" s="23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</row>
    <row r="413" spans="1:26" ht="12.75" customHeight="1" x14ac:dyDescent="0.2">
      <c r="A413" s="235"/>
      <c r="B413" s="235"/>
      <c r="C413" s="235"/>
      <c r="D413" s="235"/>
      <c r="E413" s="235"/>
      <c r="F413" s="235"/>
      <c r="G413" s="235"/>
      <c r="H413" s="235"/>
      <c r="I413" s="235"/>
      <c r="J413" s="23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</row>
    <row r="414" spans="1:26" ht="12.75" customHeight="1" x14ac:dyDescent="0.2">
      <c r="A414" s="235"/>
      <c r="B414" s="235"/>
      <c r="C414" s="235"/>
      <c r="D414" s="235"/>
      <c r="E414" s="235"/>
      <c r="F414" s="235"/>
      <c r="G414" s="235"/>
      <c r="H414" s="235"/>
      <c r="I414" s="235"/>
      <c r="J414" s="23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</row>
    <row r="415" spans="1:26" ht="12.75" customHeight="1" x14ac:dyDescent="0.2">
      <c r="A415" s="235"/>
      <c r="B415" s="235"/>
      <c r="C415" s="235"/>
      <c r="D415" s="235"/>
      <c r="E415" s="235"/>
      <c r="F415" s="235"/>
      <c r="G415" s="235"/>
      <c r="H415" s="235"/>
      <c r="I415" s="235"/>
      <c r="J415" s="23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</row>
    <row r="416" spans="1:26" ht="12.75" customHeight="1" x14ac:dyDescent="0.2">
      <c r="A416" s="235"/>
      <c r="B416" s="235"/>
      <c r="C416" s="235"/>
      <c r="D416" s="235"/>
      <c r="E416" s="235"/>
      <c r="F416" s="235"/>
      <c r="G416" s="235"/>
      <c r="H416" s="235"/>
      <c r="I416" s="235"/>
      <c r="J416" s="23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</row>
    <row r="417" spans="1:26" ht="12.75" customHeight="1" x14ac:dyDescent="0.2">
      <c r="A417" s="235"/>
      <c r="B417" s="235"/>
      <c r="C417" s="235"/>
      <c r="D417" s="235"/>
      <c r="E417" s="235"/>
      <c r="F417" s="235"/>
      <c r="G417" s="235"/>
      <c r="H417" s="235"/>
      <c r="I417" s="235"/>
      <c r="J417" s="23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</row>
    <row r="418" spans="1:26" ht="12.75" customHeight="1" x14ac:dyDescent="0.2">
      <c r="A418" s="235"/>
      <c r="B418" s="235"/>
      <c r="C418" s="235"/>
      <c r="D418" s="235"/>
      <c r="E418" s="235"/>
      <c r="F418" s="235"/>
      <c r="G418" s="235"/>
      <c r="H418" s="235"/>
      <c r="I418" s="235"/>
      <c r="J418" s="23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</row>
    <row r="419" spans="1:26" ht="12.75" customHeight="1" x14ac:dyDescent="0.2">
      <c r="A419" s="235"/>
      <c r="B419" s="235"/>
      <c r="C419" s="235"/>
      <c r="D419" s="235"/>
      <c r="E419" s="235"/>
      <c r="F419" s="235"/>
      <c r="G419" s="235"/>
      <c r="H419" s="235"/>
      <c r="I419" s="235"/>
      <c r="J419" s="23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</row>
    <row r="420" spans="1:26" ht="12.75" customHeight="1" x14ac:dyDescent="0.2">
      <c r="A420" s="235"/>
      <c r="B420" s="235"/>
      <c r="C420" s="235"/>
      <c r="D420" s="235"/>
      <c r="E420" s="235"/>
      <c r="F420" s="235"/>
      <c r="G420" s="235"/>
      <c r="H420" s="235"/>
      <c r="I420" s="235"/>
      <c r="J420" s="23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</row>
    <row r="421" spans="1:26" ht="12.75" customHeight="1" x14ac:dyDescent="0.2">
      <c r="A421" s="235"/>
      <c r="B421" s="235"/>
      <c r="C421" s="235"/>
      <c r="D421" s="235"/>
      <c r="E421" s="235"/>
      <c r="F421" s="235"/>
      <c r="G421" s="235"/>
      <c r="H421" s="235"/>
      <c r="I421" s="235"/>
      <c r="J421" s="23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</row>
    <row r="422" spans="1:26" ht="12.75" customHeight="1" x14ac:dyDescent="0.2">
      <c r="A422" s="235"/>
      <c r="B422" s="235"/>
      <c r="C422" s="235"/>
      <c r="D422" s="235"/>
      <c r="E422" s="235"/>
      <c r="F422" s="235"/>
      <c r="G422" s="235"/>
      <c r="H422" s="235"/>
      <c r="I422" s="235"/>
      <c r="J422" s="23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</row>
    <row r="423" spans="1:26" ht="12.75" customHeight="1" x14ac:dyDescent="0.2">
      <c r="A423" s="235"/>
      <c r="B423" s="235"/>
      <c r="C423" s="235"/>
      <c r="D423" s="235"/>
      <c r="E423" s="235"/>
      <c r="F423" s="235"/>
      <c r="G423" s="235"/>
      <c r="H423" s="235"/>
      <c r="I423" s="235"/>
      <c r="J423" s="23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</row>
    <row r="424" spans="1:26" ht="12.75" customHeight="1" x14ac:dyDescent="0.2">
      <c r="A424" s="235"/>
      <c r="B424" s="235"/>
      <c r="C424" s="235"/>
      <c r="D424" s="235"/>
      <c r="E424" s="235"/>
      <c r="F424" s="235"/>
      <c r="G424" s="235"/>
      <c r="H424" s="235"/>
      <c r="I424" s="235"/>
      <c r="J424" s="23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</row>
    <row r="425" spans="1:26" ht="12.75" customHeight="1" x14ac:dyDescent="0.2">
      <c r="A425" s="235"/>
      <c r="B425" s="235"/>
      <c r="C425" s="235"/>
      <c r="D425" s="235"/>
      <c r="E425" s="235"/>
      <c r="F425" s="235"/>
      <c r="G425" s="235"/>
      <c r="H425" s="235"/>
      <c r="I425" s="235"/>
      <c r="J425" s="23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</row>
    <row r="426" spans="1:26" ht="12.75" customHeight="1" x14ac:dyDescent="0.2">
      <c r="A426" s="235"/>
      <c r="B426" s="235"/>
      <c r="C426" s="235"/>
      <c r="D426" s="235"/>
      <c r="E426" s="235"/>
      <c r="F426" s="235"/>
      <c r="G426" s="235"/>
      <c r="H426" s="235"/>
      <c r="I426" s="235"/>
      <c r="J426" s="23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</row>
    <row r="427" spans="1:26" ht="12.75" customHeight="1" x14ac:dyDescent="0.2">
      <c r="A427" s="235"/>
      <c r="B427" s="235"/>
      <c r="C427" s="235"/>
      <c r="D427" s="235"/>
      <c r="E427" s="235"/>
      <c r="F427" s="235"/>
      <c r="G427" s="235"/>
      <c r="H427" s="235"/>
      <c r="I427" s="235"/>
      <c r="J427" s="23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</row>
    <row r="428" spans="1:26" ht="12.75" customHeight="1" x14ac:dyDescent="0.2">
      <c r="A428" s="235"/>
      <c r="B428" s="235"/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</row>
    <row r="429" spans="1:26" ht="12.75" customHeight="1" x14ac:dyDescent="0.2">
      <c r="A429" s="235"/>
      <c r="B429" s="235"/>
      <c r="C429" s="235"/>
      <c r="D429" s="235"/>
      <c r="E429" s="235"/>
      <c r="F429" s="235"/>
      <c r="G429" s="235"/>
      <c r="H429" s="235"/>
      <c r="I429" s="235"/>
      <c r="J429" s="23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</row>
    <row r="430" spans="1:26" ht="12.75" customHeight="1" x14ac:dyDescent="0.2">
      <c r="A430" s="235"/>
      <c r="B430" s="235"/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</row>
    <row r="431" spans="1:26" ht="12.75" customHeight="1" x14ac:dyDescent="0.2">
      <c r="A431" s="235"/>
      <c r="B431" s="235"/>
      <c r="C431" s="235"/>
      <c r="D431" s="235"/>
      <c r="E431" s="235"/>
      <c r="F431" s="235"/>
      <c r="G431" s="235"/>
      <c r="H431" s="235"/>
      <c r="I431" s="235"/>
      <c r="J431" s="23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</row>
    <row r="432" spans="1:26" ht="12.75" customHeight="1" x14ac:dyDescent="0.2">
      <c r="A432" s="235"/>
      <c r="B432" s="235"/>
      <c r="C432" s="235"/>
      <c r="D432" s="235"/>
      <c r="E432" s="235"/>
      <c r="F432" s="235"/>
      <c r="G432" s="235"/>
      <c r="H432" s="235"/>
      <c r="I432" s="235"/>
      <c r="J432" s="23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</row>
    <row r="433" spans="1:26" ht="12.75" customHeight="1" x14ac:dyDescent="0.2">
      <c r="A433" s="235"/>
      <c r="B433" s="235"/>
      <c r="C433" s="235"/>
      <c r="D433" s="235"/>
      <c r="E433" s="235"/>
      <c r="F433" s="235"/>
      <c r="G433" s="235"/>
      <c r="H433" s="235"/>
      <c r="I433" s="235"/>
      <c r="J433" s="23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</row>
    <row r="434" spans="1:26" ht="12.75" customHeight="1" x14ac:dyDescent="0.2">
      <c r="A434" s="235"/>
      <c r="B434" s="235"/>
      <c r="C434" s="235"/>
      <c r="D434" s="235"/>
      <c r="E434" s="235"/>
      <c r="F434" s="235"/>
      <c r="G434" s="235"/>
      <c r="H434" s="235"/>
      <c r="I434" s="235"/>
      <c r="J434" s="23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</row>
    <row r="435" spans="1:26" ht="12.75" customHeight="1" x14ac:dyDescent="0.2">
      <c r="A435" s="235"/>
      <c r="B435" s="235"/>
      <c r="C435" s="235"/>
      <c r="D435" s="235"/>
      <c r="E435" s="235"/>
      <c r="F435" s="235"/>
      <c r="G435" s="235"/>
      <c r="H435" s="235"/>
      <c r="I435" s="235"/>
      <c r="J435" s="23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</row>
    <row r="436" spans="1:26" ht="12.75" customHeight="1" x14ac:dyDescent="0.2">
      <c r="A436" s="235"/>
      <c r="B436" s="235"/>
      <c r="C436" s="235"/>
      <c r="D436" s="235"/>
      <c r="E436" s="235"/>
      <c r="F436" s="235"/>
      <c r="G436" s="235"/>
      <c r="H436" s="235"/>
      <c r="I436" s="235"/>
      <c r="J436" s="23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</row>
    <row r="437" spans="1:26" ht="12.75" customHeight="1" x14ac:dyDescent="0.2">
      <c r="A437" s="235"/>
      <c r="B437" s="235"/>
      <c r="C437" s="235"/>
      <c r="D437" s="235"/>
      <c r="E437" s="235"/>
      <c r="F437" s="235"/>
      <c r="G437" s="235"/>
      <c r="H437" s="235"/>
      <c r="I437" s="235"/>
      <c r="J437" s="23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</row>
    <row r="438" spans="1:26" ht="12.75" customHeight="1" x14ac:dyDescent="0.2">
      <c r="A438" s="235"/>
      <c r="B438" s="235"/>
      <c r="C438" s="235"/>
      <c r="D438" s="235"/>
      <c r="E438" s="235"/>
      <c r="F438" s="235"/>
      <c r="G438" s="235"/>
      <c r="H438" s="235"/>
      <c r="I438" s="235"/>
      <c r="J438" s="23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</row>
    <row r="439" spans="1:26" ht="12.75" customHeight="1" x14ac:dyDescent="0.2">
      <c r="A439" s="235"/>
      <c r="B439" s="235"/>
      <c r="C439" s="235"/>
      <c r="D439" s="235"/>
      <c r="E439" s="235"/>
      <c r="F439" s="235"/>
      <c r="G439" s="235"/>
      <c r="H439" s="235"/>
      <c r="I439" s="235"/>
      <c r="J439" s="23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</row>
    <row r="440" spans="1:26" ht="12.75" customHeight="1" x14ac:dyDescent="0.2">
      <c r="A440" s="235"/>
      <c r="B440" s="235"/>
      <c r="C440" s="235"/>
      <c r="D440" s="235"/>
      <c r="E440" s="235"/>
      <c r="F440" s="235"/>
      <c r="G440" s="235"/>
      <c r="H440" s="235"/>
      <c r="I440" s="235"/>
      <c r="J440" s="23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</row>
    <row r="441" spans="1:26" ht="12.75" customHeight="1" x14ac:dyDescent="0.2">
      <c r="A441" s="235"/>
      <c r="B441" s="235"/>
      <c r="C441" s="235"/>
      <c r="D441" s="235"/>
      <c r="E441" s="235"/>
      <c r="F441" s="235"/>
      <c r="G441" s="235"/>
      <c r="H441" s="235"/>
      <c r="I441" s="235"/>
      <c r="J441" s="23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</row>
    <row r="442" spans="1:26" ht="12.75" customHeight="1" x14ac:dyDescent="0.2">
      <c r="A442" s="235"/>
      <c r="B442" s="235"/>
      <c r="C442" s="235"/>
      <c r="D442" s="235"/>
      <c r="E442" s="235"/>
      <c r="F442" s="235"/>
      <c r="G442" s="235"/>
      <c r="H442" s="235"/>
      <c r="I442" s="235"/>
      <c r="J442" s="23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</row>
    <row r="443" spans="1:26" ht="12.75" customHeight="1" x14ac:dyDescent="0.2">
      <c r="A443" s="235"/>
      <c r="B443" s="235"/>
      <c r="C443" s="235"/>
      <c r="D443" s="235"/>
      <c r="E443" s="235"/>
      <c r="F443" s="235"/>
      <c r="G443" s="235"/>
      <c r="H443" s="235"/>
      <c r="I443" s="235"/>
      <c r="J443" s="23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</row>
    <row r="444" spans="1:26" ht="12.75" customHeight="1" x14ac:dyDescent="0.2">
      <c r="A444" s="235"/>
      <c r="B444" s="235"/>
      <c r="C444" s="235"/>
      <c r="D444" s="235"/>
      <c r="E444" s="235"/>
      <c r="F444" s="235"/>
      <c r="G444" s="235"/>
      <c r="H444" s="235"/>
      <c r="I444" s="235"/>
      <c r="J444" s="23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</row>
    <row r="445" spans="1:26" ht="12.75" customHeight="1" x14ac:dyDescent="0.2">
      <c r="A445" s="235"/>
      <c r="B445" s="235"/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</row>
    <row r="446" spans="1:26" ht="12.75" customHeight="1" x14ac:dyDescent="0.2">
      <c r="A446" s="235"/>
      <c r="B446" s="235"/>
      <c r="C446" s="235"/>
      <c r="D446" s="235"/>
      <c r="E446" s="235"/>
      <c r="F446" s="235"/>
      <c r="G446" s="235"/>
      <c r="H446" s="235"/>
      <c r="I446" s="235"/>
      <c r="J446" s="23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</row>
    <row r="447" spans="1:26" ht="12.75" customHeight="1" x14ac:dyDescent="0.2">
      <c r="A447" s="235"/>
      <c r="B447" s="235"/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</row>
    <row r="448" spans="1:26" ht="12.75" customHeight="1" x14ac:dyDescent="0.2">
      <c r="A448" s="235"/>
      <c r="B448" s="235"/>
      <c r="C448" s="235"/>
      <c r="D448" s="235"/>
      <c r="E448" s="235"/>
      <c r="F448" s="235"/>
      <c r="G448" s="235"/>
      <c r="H448" s="235"/>
      <c r="I448" s="235"/>
      <c r="J448" s="23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</row>
    <row r="449" spans="1:26" ht="12.75" customHeight="1" x14ac:dyDescent="0.2">
      <c r="A449" s="235"/>
      <c r="B449" s="235"/>
      <c r="C449" s="235"/>
      <c r="D449" s="235"/>
      <c r="E449" s="235"/>
      <c r="F449" s="235"/>
      <c r="G449" s="235"/>
      <c r="H449" s="235"/>
      <c r="I449" s="235"/>
      <c r="J449" s="23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</row>
    <row r="450" spans="1:26" ht="12.75" customHeight="1" x14ac:dyDescent="0.2">
      <c r="A450" s="235"/>
      <c r="B450" s="235"/>
      <c r="C450" s="235"/>
      <c r="D450" s="235"/>
      <c r="E450" s="235"/>
      <c r="F450" s="235"/>
      <c r="G450" s="235"/>
      <c r="H450" s="235"/>
      <c r="I450" s="235"/>
      <c r="J450" s="23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</row>
    <row r="451" spans="1:26" ht="12.75" customHeight="1" x14ac:dyDescent="0.2">
      <c r="A451" s="235"/>
      <c r="B451" s="235"/>
      <c r="C451" s="235"/>
      <c r="D451" s="235"/>
      <c r="E451" s="235"/>
      <c r="F451" s="235"/>
      <c r="G451" s="235"/>
      <c r="H451" s="235"/>
      <c r="I451" s="235"/>
      <c r="J451" s="23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</row>
    <row r="452" spans="1:26" ht="12.75" customHeight="1" x14ac:dyDescent="0.2">
      <c r="A452" s="235"/>
      <c r="B452" s="235"/>
      <c r="C452" s="235"/>
      <c r="D452" s="235"/>
      <c r="E452" s="235"/>
      <c r="F452" s="235"/>
      <c r="G452" s="235"/>
      <c r="H452" s="235"/>
      <c r="I452" s="235"/>
      <c r="J452" s="23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</row>
    <row r="453" spans="1:26" ht="12.75" customHeight="1" x14ac:dyDescent="0.2">
      <c r="A453" s="235"/>
      <c r="B453" s="235"/>
      <c r="C453" s="235"/>
      <c r="D453" s="235"/>
      <c r="E453" s="235"/>
      <c r="F453" s="235"/>
      <c r="G453" s="235"/>
      <c r="H453" s="235"/>
      <c r="I453" s="235"/>
      <c r="J453" s="23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</row>
    <row r="454" spans="1:26" ht="12.75" customHeight="1" x14ac:dyDescent="0.2">
      <c r="A454" s="235"/>
      <c r="B454" s="235"/>
      <c r="C454" s="235"/>
      <c r="D454" s="235"/>
      <c r="E454" s="235"/>
      <c r="F454" s="235"/>
      <c r="G454" s="235"/>
      <c r="H454" s="235"/>
      <c r="I454" s="235"/>
      <c r="J454" s="23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</row>
    <row r="455" spans="1:26" ht="12.75" customHeight="1" x14ac:dyDescent="0.2">
      <c r="A455" s="235"/>
      <c r="B455" s="235"/>
      <c r="C455" s="235"/>
      <c r="D455" s="235"/>
      <c r="E455" s="235"/>
      <c r="F455" s="235"/>
      <c r="G455" s="235"/>
      <c r="H455" s="235"/>
      <c r="I455" s="235"/>
      <c r="J455" s="23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</row>
    <row r="456" spans="1:26" ht="12.75" customHeight="1" x14ac:dyDescent="0.2">
      <c r="A456" s="235"/>
      <c r="B456" s="235"/>
      <c r="C456" s="235"/>
      <c r="D456" s="235"/>
      <c r="E456" s="235"/>
      <c r="F456" s="235"/>
      <c r="G456" s="235"/>
      <c r="H456" s="235"/>
      <c r="I456" s="235"/>
      <c r="J456" s="23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</row>
    <row r="457" spans="1:26" ht="12.75" customHeight="1" x14ac:dyDescent="0.2">
      <c r="A457" s="235"/>
      <c r="B457" s="235"/>
      <c r="C457" s="235"/>
      <c r="D457" s="235"/>
      <c r="E457" s="235"/>
      <c r="F457" s="235"/>
      <c r="G457" s="235"/>
      <c r="H457" s="235"/>
      <c r="I457" s="235"/>
      <c r="J457" s="23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</row>
    <row r="458" spans="1:26" ht="12.75" customHeight="1" x14ac:dyDescent="0.2">
      <c r="A458" s="235"/>
      <c r="B458" s="235"/>
      <c r="C458" s="235"/>
      <c r="D458" s="235"/>
      <c r="E458" s="235"/>
      <c r="F458" s="235"/>
      <c r="G458" s="235"/>
      <c r="H458" s="235"/>
      <c r="I458" s="235"/>
      <c r="J458" s="23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</row>
    <row r="459" spans="1:26" ht="12.75" customHeight="1" x14ac:dyDescent="0.2">
      <c r="A459" s="235"/>
      <c r="B459" s="235"/>
      <c r="C459" s="235"/>
      <c r="D459" s="235"/>
      <c r="E459" s="235"/>
      <c r="F459" s="235"/>
      <c r="G459" s="235"/>
      <c r="H459" s="235"/>
      <c r="I459" s="235"/>
      <c r="J459" s="23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</row>
    <row r="460" spans="1:26" ht="12.75" customHeight="1" x14ac:dyDescent="0.2">
      <c r="A460" s="235"/>
      <c r="B460" s="235"/>
      <c r="C460" s="235"/>
      <c r="D460" s="235"/>
      <c r="E460" s="235"/>
      <c r="F460" s="235"/>
      <c r="G460" s="235"/>
      <c r="H460" s="235"/>
      <c r="I460" s="235"/>
      <c r="J460" s="23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</row>
    <row r="461" spans="1:26" ht="12.75" customHeight="1" x14ac:dyDescent="0.2">
      <c r="A461" s="235"/>
      <c r="B461" s="235"/>
      <c r="C461" s="235"/>
      <c r="D461" s="235"/>
      <c r="E461" s="235"/>
      <c r="F461" s="235"/>
      <c r="G461" s="235"/>
      <c r="H461" s="235"/>
      <c r="I461" s="235"/>
      <c r="J461" s="23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</row>
    <row r="462" spans="1:26" ht="12.75" customHeight="1" x14ac:dyDescent="0.2">
      <c r="A462" s="235"/>
      <c r="B462" s="235"/>
      <c r="C462" s="235"/>
      <c r="D462" s="235"/>
      <c r="E462" s="235"/>
      <c r="F462" s="235"/>
      <c r="G462" s="235"/>
      <c r="H462" s="235"/>
      <c r="I462" s="235"/>
      <c r="J462" s="23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</row>
    <row r="463" spans="1:26" ht="12.75" customHeight="1" x14ac:dyDescent="0.2">
      <c r="A463" s="235"/>
      <c r="B463" s="235"/>
      <c r="C463" s="235"/>
      <c r="D463" s="235"/>
      <c r="E463" s="235"/>
      <c r="F463" s="235"/>
      <c r="G463" s="235"/>
      <c r="H463" s="235"/>
      <c r="I463" s="235"/>
      <c r="J463" s="23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</row>
    <row r="464" spans="1:26" ht="12.75" customHeight="1" x14ac:dyDescent="0.2">
      <c r="A464" s="235"/>
      <c r="B464" s="235"/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</row>
    <row r="465" spans="1:26" ht="12.75" customHeight="1" x14ac:dyDescent="0.2">
      <c r="A465" s="235"/>
      <c r="B465" s="235"/>
      <c r="C465" s="235"/>
      <c r="D465" s="235"/>
      <c r="E465" s="235"/>
      <c r="F465" s="235"/>
      <c r="G465" s="235"/>
      <c r="H465" s="235"/>
      <c r="I465" s="235"/>
      <c r="J465" s="23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</row>
    <row r="466" spans="1:26" ht="12.75" customHeight="1" x14ac:dyDescent="0.2">
      <c r="A466" s="235"/>
      <c r="B466" s="235"/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</row>
    <row r="467" spans="1:26" ht="12.75" customHeight="1" x14ac:dyDescent="0.2">
      <c r="A467" s="235"/>
      <c r="B467" s="235"/>
      <c r="C467" s="235"/>
      <c r="D467" s="235"/>
      <c r="E467" s="235"/>
      <c r="F467" s="235"/>
      <c r="G467" s="235"/>
      <c r="H467" s="235"/>
      <c r="I467" s="235"/>
      <c r="J467" s="23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</row>
    <row r="468" spans="1:26" ht="12.75" customHeight="1" x14ac:dyDescent="0.2">
      <c r="A468" s="235"/>
      <c r="B468" s="235"/>
      <c r="C468" s="235"/>
      <c r="D468" s="235"/>
      <c r="E468" s="235"/>
      <c r="F468" s="235"/>
      <c r="G468" s="235"/>
      <c r="H468" s="235"/>
      <c r="I468" s="235"/>
      <c r="J468" s="23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</row>
    <row r="469" spans="1:26" ht="12.75" customHeight="1" x14ac:dyDescent="0.2">
      <c r="A469" s="235"/>
      <c r="B469" s="235"/>
      <c r="C469" s="235"/>
      <c r="D469" s="235"/>
      <c r="E469" s="235"/>
      <c r="F469" s="235"/>
      <c r="G469" s="235"/>
      <c r="H469" s="235"/>
      <c r="I469" s="235"/>
      <c r="J469" s="23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</row>
    <row r="470" spans="1:26" ht="12.75" customHeight="1" x14ac:dyDescent="0.2">
      <c r="A470" s="235"/>
      <c r="B470" s="235"/>
      <c r="C470" s="235"/>
      <c r="D470" s="235"/>
      <c r="E470" s="235"/>
      <c r="F470" s="235"/>
      <c r="G470" s="235"/>
      <c r="H470" s="235"/>
      <c r="I470" s="235"/>
      <c r="J470" s="23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</row>
    <row r="471" spans="1:26" ht="12.75" customHeight="1" x14ac:dyDescent="0.2">
      <c r="A471" s="235"/>
      <c r="B471" s="235"/>
      <c r="C471" s="235"/>
      <c r="D471" s="235"/>
      <c r="E471" s="235"/>
      <c r="F471" s="235"/>
      <c r="G471" s="235"/>
      <c r="H471" s="235"/>
      <c r="I471" s="235"/>
      <c r="J471" s="23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</row>
    <row r="472" spans="1:26" ht="12.75" customHeight="1" x14ac:dyDescent="0.2">
      <c r="A472" s="235"/>
      <c r="B472" s="235"/>
      <c r="C472" s="235"/>
      <c r="D472" s="235"/>
      <c r="E472" s="235"/>
      <c r="F472" s="235"/>
      <c r="G472" s="235"/>
      <c r="H472" s="235"/>
      <c r="I472" s="235"/>
      <c r="J472" s="23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</row>
    <row r="473" spans="1:26" ht="12.75" customHeight="1" x14ac:dyDescent="0.2">
      <c r="A473" s="235"/>
      <c r="B473" s="235"/>
      <c r="C473" s="235"/>
      <c r="D473" s="235"/>
      <c r="E473" s="235"/>
      <c r="F473" s="235"/>
      <c r="G473" s="235"/>
      <c r="H473" s="235"/>
      <c r="I473" s="235"/>
      <c r="J473" s="23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</row>
    <row r="474" spans="1:26" ht="12.75" customHeight="1" x14ac:dyDescent="0.2">
      <c r="A474" s="235"/>
      <c r="B474" s="235"/>
      <c r="C474" s="235"/>
      <c r="D474" s="235"/>
      <c r="E474" s="235"/>
      <c r="F474" s="235"/>
      <c r="G474" s="235"/>
      <c r="H474" s="235"/>
      <c r="I474" s="235"/>
      <c r="J474" s="23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</row>
    <row r="475" spans="1:26" ht="12.75" customHeight="1" x14ac:dyDescent="0.2">
      <c r="A475" s="235"/>
      <c r="B475" s="235"/>
      <c r="C475" s="235"/>
      <c r="D475" s="235"/>
      <c r="E475" s="235"/>
      <c r="F475" s="235"/>
      <c r="G475" s="235"/>
      <c r="H475" s="235"/>
      <c r="I475" s="235"/>
      <c r="J475" s="23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</row>
    <row r="476" spans="1:26" ht="12.75" customHeight="1" x14ac:dyDescent="0.2">
      <c r="A476" s="235"/>
      <c r="B476" s="235"/>
      <c r="C476" s="235"/>
      <c r="D476" s="235"/>
      <c r="E476" s="235"/>
      <c r="F476" s="235"/>
      <c r="G476" s="235"/>
      <c r="H476" s="235"/>
      <c r="I476" s="235"/>
      <c r="J476" s="23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</row>
    <row r="477" spans="1:26" ht="12.75" customHeight="1" x14ac:dyDescent="0.2">
      <c r="A477" s="235"/>
      <c r="B477" s="235"/>
      <c r="C477" s="235"/>
      <c r="D477" s="235"/>
      <c r="E477" s="235"/>
      <c r="F477" s="235"/>
      <c r="G477" s="235"/>
      <c r="H477" s="235"/>
      <c r="I477" s="235"/>
      <c r="J477" s="23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</row>
    <row r="478" spans="1:26" ht="12.75" customHeight="1" x14ac:dyDescent="0.2">
      <c r="A478" s="235"/>
      <c r="B478" s="235"/>
      <c r="C478" s="235"/>
      <c r="D478" s="235"/>
      <c r="E478" s="235"/>
      <c r="F478" s="235"/>
      <c r="G478" s="235"/>
      <c r="H478" s="235"/>
      <c r="I478" s="235"/>
      <c r="J478" s="23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</row>
    <row r="479" spans="1:26" ht="12.75" customHeight="1" x14ac:dyDescent="0.2">
      <c r="A479" s="235"/>
      <c r="B479" s="235"/>
      <c r="C479" s="235"/>
      <c r="D479" s="235"/>
      <c r="E479" s="235"/>
      <c r="F479" s="235"/>
      <c r="G479" s="235"/>
      <c r="H479" s="235"/>
      <c r="I479" s="235"/>
      <c r="J479" s="23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</row>
    <row r="480" spans="1:26" ht="12.75" customHeight="1" x14ac:dyDescent="0.2">
      <c r="A480" s="235"/>
      <c r="B480" s="235"/>
      <c r="C480" s="235"/>
      <c r="D480" s="235"/>
      <c r="E480" s="235"/>
      <c r="F480" s="235"/>
      <c r="G480" s="235"/>
      <c r="H480" s="235"/>
      <c r="I480" s="235"/>
      <c r="J480" s="23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</row>
    <row r="481" spans="1:26" ht="12.75" customHeight="1" x14ac:dyDescent="0.2">
      <c r="A481" s="235"/>
      <c r="B481" s="235"/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</row>
    <row r="482" spans="1:26" ht="12.75" customHeight="1" x14ac:dyDescent="0.2">
      <c r="A482" s="235"/>
      <c r="B482" s="235"/>
      <c r="C482" s="235"/>
      <c r="D482" s="235"/>
      <c r="E482" s="235"/>
      <c r="F482" s="235"/>
      <c r="G482" s="235"/>
      <c r="H482" s="235"/>
      <c r="I482" s="235"/>
      <c r="J482" s="23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</row>
    <row r="483" spans="1:26" ht="12.75" customHeight="1" x14ac:dyDescent="0.2">
      <c r="A483" s="235"/>
      <c r="B483" s="235"/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</row>
    <row r="484" spans="1:26" ht="12.75" customHeight="1" x14ac:dyDescent="0.2">
      <c r="A484" s="235"/>
      <c r="B484" s="235"/>
      <c r="C484" s="235"/>
      <c r="D484" s="235"/>
      <c r="E484" s="235"/>
      <c r="F484" s="235"/>
      <c r="G484" s="235"/>
      <c r="H484" s="235"/>
      <c r="I484" s="235"/>
      <c r="J484" s="23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</row>
    <row r="485" spans="1:26" ht="12.75" customHeight="1" x14ac:dyDescent="0.2">
      <c r="A485" s="235"/>
      <c r="B485" s="235"/>
      <c r="C485" s="235"/>
      <c r="D485" s="235"/>
      <c r="E485" s="235"/>
      <c r="F485" s="235"/>
      <c r="G485" s="235"/>
      <c r="H485" s="235"/>
      <c r="I485" s="235"/>
      <c r="J485" s="23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</row>
    <row r="486" spans="1:26" ht="12.75" customHeight="1" x14ac:dyDescent="0.2">
      <c r="A486" s="235"/>
      <c r="B486" s="235"/>
      <c r="C486" s="235"/>
      <c r="D486" s="235"/>
      <c r="E486" s="235"/>
      <c r="F486" s="235"/>
      <c r="G486" s="235"/>
      <c r="H486" s="235"/>
      <c r="I486" s="235"/>
      <c r="J486" s="23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</row>
    <row r="487" spans="1:26" ht="12.75" customHeight="1" x14ac:dyDescent="0.2">
      <c r="A487" s="235"/>
      <c r="B487" s="235"/>
      <c r="C487" s="235"/>
      <c r="D487" s="235"/>
      <c r="E487" s="235"/>
      <c r="F487" s="235"/>
      <c r="G487" s="235"/>
      <c r="H487" s="235"/>
      <c r="I487" s="235"/>
      <c r="J487" s="23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</row>
    <row r="488" spans="1:26" ht="12.75" customHeight="1" x14ac:dyDescent="0.2">
      <c r="A488" s="235"/>
      <c r="B488" s="235"/>
      <c r="C488" s="235"/>
      <c r="D488" s="235"/>
      <c r="E488" s="235"/>
      <c r="F488" s="235"/>
      <c r="G488" s="235"/>
      <c r="H488" s="235"/>
      <c r="I488" s="235"/>
      <c r="J488" s="23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</row>
    <row r="489" spans="1:26" ht="12.75" customHeight="1" x14ac:dyDescent="0.2">
      <c r="A489" s="235"/>
      <c r="B489" s="235"/>
      <c r="C489" s="235"/>
      <c r="D489" s="235"/>
      <c r="E489" s="235"/>
      <c r="F489" s="235"/>
      <c r="G489" s="235"/>
      <c r="H489" s="235"/>
      <c r="I489" s="235"/>
      <c r="J489" s="23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</row>
    <row r="490" spans="1:26" ht="12.75" customHeight="1" x14ac:dyDescent="0.2">
      <c r="A490" s="235"/>
      <c r="B490" s="235"/>
      <c r="C490" s="235"/>
      <c r="D490" s="235"/>
      <c r="E490" s="235"/>
      <c r="F490" s="235"/>
      <c r="G490" s="235"/>
      <c r="H490" s="235"/>
      <c r="I490" s="235"/>
      <c r="J490" s="23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</row>
    <row r="491" spans="1:26" ht="12.75" customHeight="1" x14ac:dyDescent="0.2">
      <c r="A491" s="235"/>
      <c r="B491" s="235"/>
      <c r="C491" s="235"/>
      <c r="D491" s="235"/>
      <c r="E491" s="235"/>
      <c r="F491" s="235"/>
      <c r="G491" s="235"/>
      <c r="H491" s="235"/>
      <c r="I491" s="235"/>
      <c r="J491" s="23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</row>
    <row r="492" spans="1:26" ht="12.75" customHeight="1" x14ac:dyDescent="0.2">
      <c r="A492" s="235"/>
      <c r="B492" s="235"/>
      <c r="C492" s="235"/>
      <c r="D492" s="235"/>
      <c r="E492" s="235"/>
      <c r="F492" s="235"/>
      <c r="G492" s="235"/>
      <c r="H492" s="235"/>
      <c r="I492" s="235"/>
      <c r="J492" s="23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</row>
    <row r="493" spans="1:26" ht="12.75" customHeight="1" x14ac:dyDescent="0.2">
      <c r="A493" s="235"/>
      <c r="B493" s="235"/>
      <c r="C493" s="235"/>
      <c r="D493" s="235"/>
      <c r="E493" s="235"/>
      <c r="F493" s="235"/>
      <c r="G493" s="235"/>
      <c r="H493" s="235"/>
      <c r="I493" s="235"/>
      <c r="J493" s="23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</row>
    <row r="494" spans="1:26" ht="12.75" customHeight="1" x14ac:dyDescent="0.2">
      <c r="A494" s="235"/>
      <c r="B494" s="235"/>
      <c r="C494" s="235"/>
      <c r="D494" s="235"/>
      <c r="E494" s="235"/>
      <c r="F494" s="235"/>
      <c r="G494" s="235"/>
      <c r="H494" s="235"/>
      <c r="I494" s="235"/>
      <c r="J494" s="23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</row>
    <row r="495" spans="1:26" ht="12.75" customHeight="1" x14ac:dyDescent="0.2">
      <c r="A495" s="235"/>
      <c r="B495" s="235"/>
      <c r="C495" s="235"/>
      <c r="D495" s="235"/>
      <c r="E495" s="235"/>
      <c r="F495" s="235"/>
      <c r="G495" s="235"/>
      <c r="H495" s="235"/>
      <c r="I495" s="235"/>
      <c r="J495" s="23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</row>
    <row r="496" spans="1:26" ht="12.75" customHeight="1" x14ac:dyDescent="0.2">
      <c r="A496" s="235"/>
      <c r="B496" s="235"/>
      <c r="C496" s="235"/>
      <c r="D496" s="235"/>
      <c r="E496" s="235"/>
      <c r="F496" s="235"/>
      <c r="G496" s="235"/>
      <c r="H496" s="235"/>
      <c r="I496" s="235"/>
      <c r="J496" s="23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</row>
    <row r="497" spans="1:26" ht="12.75" customHeight="1" x14ac:dyDescent="0.2">
      <c r="A497" s="235"/>
      <c r="B497" s="235"/>
      <c r="C497" s="235"/>
      <c r="D497" s="235"/>
      <c r="E497" s="235"/>
      <c r="F497" s="235"/>
      <c r="G497" s="235"/>
      <c r="H497" s="235"/>
      <c r="I497" s="235"/>
      <c r="J497" s="23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</row>
    <row r="498" spans="1:26" ht="12.75" customHeight="1" x14ac:dyDescent="0.2">
      <c r="A498" s="235"/>
      <c r="B498" s="235"/>
      <c r="C498" s="235"/>
      <c r="D498" s="235"/>
      <c r="E498" s="235"/>
      <c r="F498" s="235"/>
      <c r="G498" s="235"/>
      <c r="H498" s="235"/>
      <c r="I498" s="235"/>
      <c r="J498" s="23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</row>
    <row r="499" spans="1:26" ht="12.75" customHeight="1" x14ac:dyDescent="0.2">
      <c r="A499" s="235"/>
      <c r="B499" s="235"/>
      <c r="C499" s="235"/>
      <c r="D499" s="235"/>
      <c r="E499" s="235"/>
      <c r="F499" s="235"/>
      <c r="G499" s="235"/>
      <c r="H499" s="235"/>
      <c r="I499" s="235"/>
      <c r="J499" s="23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</row>
    <row r="500" spans="1:26" ht="12.75" customHeight="1" x14ac:dyDescent="0.2">
      <c r="A500" s="235"/>
      <c r="B500" s="235"/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</row>
    <row r="501" spans="1:26" ht="12.75" customHeight="1" x14ac:dyDescent="0.2">
      <c r="A501" s="235"/>
      <c r="B501" s="235"/>
      <c r="C501" s="235"/>
      <c r="D501" s="235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</row>
    <row r="502" spans="1:26" ht="12.75" customHeight="1" x14ac:dyDescent="0.2">
      <c r="A502" s="235"/>
      <c r="B502" s="235"/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</row>
    <row r="503" spans="1:26" ht="12.75" customHeight="1" x14ac:dyDescent="0.2">
      <c r="A503" s="235"/>
      <c r="B503" s="235"/>
      <c r="C503" s="235"/>
      <c r="D503" s="235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</row>
    <row r="504" spans="1:26" ht="12.75" customHeight="1" x14ac:dyDescent="0.2">
      <c r="A504" s="235"/>
      <c r="B504" s="235"/>
      <c r="C504" s="235"/>
      <c r="D504" s="235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</row>
    <row r="505" spans="1:26" ht="12.75" customHeight="1" x14ac:dyDescent="0.2">
      <c r="A505" s="235"/>
      <c r="B505" s="235"/>
      <c r="C505" s="235"/>
      <c r="D505" s="235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</row>
    <row r="506" spans="1:26" ht="12.75" customHeight="1" x14ac:dyDescent="0.2">
      <c r="A506" s="235"/>
      <c r="B506" s="235"/>
      <c r="C506" s="235"/>
      <c r="D506" s="235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</row>
    <row r="507" spans="1:26" ht="12.75" customHeight="1" x14ac:dyDescent="0.2">
      <c r="A507" s="235"/>
      <c r="B507" s="235"/>
      <c r="C507" s="235"/>
      <c r="D507" s="235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</row>
    <row r="508" spans="1:26" ht="12.75" customHeight="1" x14ac:dyDescent="0.2">
      <c r="A508" s="235"/>
      <c r="B508" s="235"/>
      <c r="C508" s="235"/>
      <c r="D508" s="235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</row>
    <row r="509" spans="1:26" ht="12.75" customHeight="1" x14ac:dyDescent="0.2">
      <c r="A509" s="235"/>
      <c r="B509" s="235"/>
      <c r="C509" s="235"/>
      <c r="D509" s="235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</row>
    <row r="510" spans="1:26" ht="12.75" customHeight="1" x14ac:dyDescent="0.2">
      <c r="A510" s="235"/>
      <c r="B510" s="235"/>
      <c r="C510" s="235"/>
      <c r="D510" s="235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</row>
    <row r="511" spans="1:26" ht="12.75" customHeight="1" x14ac:dyDescent="0.2">
      <c r="A511" s="235"/>
      <c r="B511" s="235"/>
      <c r="C511" s="235"/>
      <c r="D511" s="235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</row>
    <row r="512" spans="1:26" ht="12.75" customHeight="1" x14ac:dyDescent="0.2">
      <c r="A512" s="235"/>
      <c r="B512" s="235"/>
      <c r="C512" s="235"/>
      <c r="D512" s="235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</row>
    <row r="513" spans="1:26" ht="12.75" customHeight="1" x14ac:dyDescent="0.2">
      <c r="A513" s="235"/>
      <c r="B513" s="235"/>
      <c r="C513" s="235"/>
      <c r="D513" s="235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</row>
    <row r="514" spans="1:26" ht="12.75" customHeight="1" x14ac:dyDescent="0.2">
      <c r="A514" s="235"/>
      <c r="B514" s="235"/>
      <c r="C514" s="235"/>
      <c r="D514" s="235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</row>
    <row r="515" spans="1:26" ht="12.75" customHeight="1" x14ac:dyDescent="0.2">
      <c r="A515" s="235"/>
      <c r="B515" s="235"/>
      <c r="C515" s="235"/>
      <c r="D515" s="235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</row>
    <row r="516" spans="1:26" ht="12.75" customHeight="1" x14ac:dyDescent="0.2">
      <c r="A516" s="235"/>
      <c r="B516" s="235"/>
      <c r="C516" s="235"/>
      <c r="D516" s="235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</row>
    <row r="517" spans="1:26" ht="12.75" customHeight="1" x14ac:dyDescent="0.2">
      <c r="A517" s="235"/>
      <c r="B517" s="235"/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</row>
    <row r="518" spans="1:26" ht="12.75" customHeight="1" x14ac:dyDescent="0.2">
      <c r="A518" s="235"/>
      <c r="B518" s="235"/>
      <c r="C518" s="235"/>
      <c r="D518" s="235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</row>
    <row r="519" spans="1:26" ht="12.75" customHeight="1" x14ac:dyDescent="0.2">
      <c r="A519" s="235"/>
      <c r="B519" s="235"/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</row>
    <row r="520" spans="1:26" ht="12.75" customHeight="1" x14ac:dyDescent="0.2">
      <c r="A520" s="235"/>
      <c r="B520" s="235"/>
      <c r="C520" s="235"/>
      <c r="D520" s="235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</row>
    <row r="521" spans="1:26" ht="12.75" customHeight="1" x14ac:dyDescent="0.2">
      <c r="A521" s="235"/>
      <c r="B521" s="235"/>
      <c r="C521" s="235"/>
      <c r="D521" s="235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</row>
    <row r="522" spans="1:26" ht="12.75" customHeight="1" x14ac:dyDescent="0.2">
      <c r="A522" s="235"/>
      <c r="B522" s="235"/>
      <c r="C522" s="235"/>
      <c r="D522" s="235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</row>
    <row r="523" spans="1:26" ht="12.75" customHeight="1" x14ac:dyDescent="0.2">
      <c r="A523" s="235"/>
      <c r="B523" s="235"/>
      <c r="C523" s="235"/>
      <c r="D523" s="235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</row>
    <row r="524" spans="1:26" ht="12.75" customHeight="1" x14ac:dyDescent="0.2">
      <c r="A524" s="235"/>
      <c r="B524" s="235"/>
      <c r="C524" s="235"/>
      <c r="D524" s="235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</row>
    <row r="525" spans="1:26" ht="12.75" customHeight="1" x14ac:dyDescent="0.2">
      <c r="A525" s="235"/>
      <c r="B525" s="235"/>
      <c r="C525" s="235"/>
      <c r="D525" s="235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</row>
    <row r="526" spans="1:26" ht="12.75" customHeight="1" x14ac:dyDescent="0.2">
      <c r="A526" s="235"/>
      <c r="B526" s="235"/>
      <c r="C526" s="235"/>
      <c r="D526" s="235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</row>
    <row r="527" spans="1:26" ht="12.75" customHeight="1" x14ac:dyDescent="0.2">
      <c r="A527" s="235"/>
      <c r="B527" s="235"/>
      <c r="C527" s="235"/>
      <c r="D527" s="235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</row>
    <row r="528" spans="1:26" ht="12.75" customHeight="1" x14ac:dyDescent="0.2">
      <c r="A528" s="235"/>
      <c r="B528" s="235"/>
      <c r="C528" s="235"/>
      <c r="D528" s="235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</row>
    <row r="529" spans="1:26" ht="12.75" customHeight="1" x14ac:dyDescent="0.2">
      <c r="A529" s="235"/>
      <c r="B529" s="235"/>
      <c r="C529" s="235"/>
      <c r="D529" s="235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</row>
    <row r="530" spans="1:26" ht="12.75" customHeight="1" x14ac:dyDescent="0.2">
      <c r="A530" s="235"/>
      <c r="B530" s="235"/>
      <c r="C530" s="235"/>
      <c r="D530" s="235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</row>
    <row r="531" spans="1:26" ht="12.75" customHeight="1" x14ac:dyDescent="0.2">
      <c r="A531" s="235"/>
      <c r="B531" s="235"/>
      <c r="C531" s="235"/>
      <c r="D531" s="235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</row>
    <row r="532" spans="1:26" ht="12.75" customHeight="1" x14ac:dyDescent="0.2">
      <c r="A532" s="235"/>
      <c r="B532" s="235"/>
      <c r="C532" s="235"/>
      <c r="D532" s="235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</row>
    <row r="533" spans="1:26" ht="12.75" customHeight="1" x14ac:dyDescent="0.2">
      <c r="A533" s="235"/>
      <c r="B533" s="235"/>
      <c r="C533" s="235"/>
      <c r="D533" s="235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</row>
    <row r="534" spans="1:26" ht="12.75" customHeight="1" x14ac:dyDescent="0.2">
      <c r="A534" s="235"/>
      <c r="B534" s="235"/>
      <c r="C534" s="235"/>
      <c r="D534" s="235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</row>
    <row r="535" spans="1:26" ht="12.75" customHeight="1" x14ac:dyDescent="0.2">
      <c r="A535" s="235"/>
      <c r="B535" s="235"/>
      <c r="C535" s="235"/>
      <c r="D535" s="235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</row>
    <row r="536" spans="1:26" ht="12.75" customHeight="1" x14ac:dyDescent="0.2">
      <c r="A536" s="235"/>
      <c r="B536" s="235"/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</row>
    <row r="537" spans="1:26" ht="12.75" customHeight="1" x14ac:dyDescent="0.2">
      <c r="A537" s="235"/>
      <c r="B537" s="235"/>
      <c r="C537" s="235"/>
      <c r="D537" s="235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</row>
    <row r="538" spans="1:26" ht="12.75" customHeight="1" x14ac:dyDescent="0.2">
      <c r="A538" s="235"/>
      <c r="B538" s="235"/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</row>
    <row r="539" spans="1:26" ht="12.75" customHeight="1" x14ac:dyDescent="0.2">
      <c r="A539" s="235"/>
      <c r="B539" s="235"/>
      <c r="C539" s="235"/>
      <c r="D539" s="235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</row>
    <row r="540" spans="1:26" ht="12.75" customHeight="1" x14ac:dyDescent="0.2">
      <c r="A540" s="235"/>
      <c r="B540" s="235"/>
      <c r="C540" s="235"/>
      <c r="D540" s="235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</row>
    <row r="541" spans="1:26" ht="12.75" customHeight="1" x14ac:dyDescent="0.2">
      <c r="A541" s="235"/>
      <c r="B541" s="235"/>
      <c r="C541" s="235"/>
      <c r="D541" s="235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</row>
    <row r="542" spans="1:26" ht="12.75" customHeight="1" x14ac:dyDescent="0.2">
      <c r="A542" s="235"/>
      <c r="B542" s="235"/>
      <c r="C542" s="235"/>
      <c r="D542" s="235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</row>
    <row r="543" spans="1:26" ht="12.75" customHeight="1" x14ac:dyDescent="0.2">
      <c r="A543" s="235"/>
      <c r="B543" s="235"/>
      <c r="C543" s="235"/>
      <c r="D543" s="235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</row>
    <row r="544" spans="1:26" ht="12.75" customHeight="1" x14ac:dyDescent="0.2">
      <c r="A544" s="235"/>
      <c r="B544" s="235"/>
      <c r="C544" s="235"/>
      <c r="D544" s="235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</row>
    <row r="545" spans="1:26" ht="12.75" customHeight="1" x14ac:dyDescent="0.2">
      <c r="A545" s="235"/>
      <c r="B545" s="235"/>
      <c r="C545" s="235"/>
      <c r="D545" s="235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</row>
    <row r="546" spans="1:26" ht="12.75" customHeight="1" x14ac:dyDescent="0.2">
      <c r="A546" s="235"/>
      <c r="B546" s="235"/>
      <c r="C546" s="235"/>
      <c r="D546" s="235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</row>
    <row r="547" spans="1:26" ht="12.75" customHeight="1" x14ac:dyDescent="0.2">
      <c r="A547" s="235"/>
      <c r="B547" s="235"/>
      <c r="C547" s="235"/>
      <c r="D547" s="235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</row>
    <row r="548" spans="1:26" ht="12.75" customHeight="1" x14ac:dyDescent="0.2">
      <c r="A548" s="235"/>
      <c r="B548" s="235"/>
      <c r="C548" s="235"/>
      <c r="D548" s="235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</row>
    <row r="549" spans="1:26" ht="12.75" customHeight="1" x14ac:dyDescent="0.2">
      <c r="A549" s="235"/>
      <c r="B549" s="235"/>
      <c r="C549" s="235"/>
      <c r="D549" s="235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</row>
    <row r="550" spans="1:26" ht="12.75" customHeight="1" x14ac:dyDescent="0.2">
      <c r="A550" s="235"/>
      <c r="B550" s="235"/>
      <c r="C550" s="235"/>
      <c r="D550" s="235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</row>
    <row r="551" spans="1:26" ht="12.75" customHeight="1" x14ac:dyDescent="0.2">
      <c r="A551" s="235"/>
      <c r="B551" s="235"/>
      <c r="C551" s="235"/>
      <c r="D551" s="235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</row>
    <row r="552" spans="1:26" ht="12.75" customHeight="1" x14ac:dyDescent="0.2">
      <c r="A552" s="235"/>
      <c r="B552" s="235"/>
      <c r="C552" s="235"/>
      <c r="D552" s="235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</row>
    <row r="553" spans="1:26" ht="12.75" customHeight="1" x14ac:dyDescent="0.2">
      <c r="A553" s="235"/>
      <c r="B553" s="235"/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</row>
    <row r="554" spans="1:26" ht="12.75" customHeight="1" x14ac:dyDescent="0.2">
      <c r="A554" s="235"/>
      <c r="B554" s="235"/>
      <c r="C554" s="235"/>
      <c r="D554" s="235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</row>
    <row r="555" spans="1:26" ht="12.75" customHeight="1" x14ac:dyDescent="0.2">
      <c r="A555" s="235"/>
      <c r="B555" s="235"/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</row>
    <row r="556" spans="1:26" ht="12.75" customHeight="1" x14ac:dyDescent="0.2">
      <c r="A556" s="235"/>
      <c r="B556" s="235"/>
      <c r="C556" s="235"/>
      <c r="D556" s="235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</row>
    <row r="557" spans="1:26" ht="12.75" customHeight="1" x14ac:dyDescent="0.2">
      <c r="A557" s="235"/>
      <c r="B557" s="235"/>
      <c r="C557" s="235"/>
      <c r="D557" s="235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</row>
    <row r="558" spans="1:26" ht="12.75" customHeight="1" x14ac:dyDescent="0.2">
      <c r="A558" s="235"/>
      <c r="B558" s="235"/>
      <c r="C558" s="235"/>
      <c r="D558" s="235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</row>
    <row r="559" spans="1:26" ht="12.75" customHeight="1" x14ac:dyDescent="0.2">
      <c r="A559" s="235"/>
      <c r="B559" s="235"/>
      <c r="C559" s="235"/>
      <c r="D559" s="235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</row>
    <row r="560" spans="1:26" ht="12.75" customHeight="1" x14ac:dyDescent="0.2">
      <c r="A560" s="235"/>
      <c r="B560" s="235"/>
      <c r="C560" s="235"/>
      <c r="D560" s="235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</row>
    <row r="561" spans="1:26" ht="12.75" customHeight="1" x14ac:dyDescent="0.2">
      <c r="A561" s="235"/>
      <c r="B561" s="235"/>
      <c r="C561" s="235"/>
      <c r="D561" s="235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</row>
    <row r="562" spans="1:26" ht="12.75" customHeight="1" x14ac:dyDescent="0.2">
      <c r="A562" s="235"/>
      <c r="B562" s="235"/>
      <c r="C562" s="235"/>
      <c r="D562" s="235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</row>
    <row r="563" spans="1:26" ht="12.75" customHeight="1" x14ac:dyDescent="0.2">
      <c r="A563" s="235"/>
      <c r="B563" s="235"/>
      <c r="C563" s="235"/>
      <c r="D563" s="235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</row>
    <row r="564" spans="1:26" ht="12.75" customHeight="1" x14ac:dyDescent="0.2">
      <c r="A564" s="235"/>
      <c r="B564" s="235"/>
      <c r="C564" s="235"/>
      <c r="D564" s="235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</row>
    <row r="565" spans="1:26" ht="12.75" customHeight="1" x14ac:dyDescent="0.2">
      <c r="A565" s="235"/>
      <c r="B565" s="235"/>
      <c r="C565" s="235"/>
      <c r="D565" s="235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</row>
    <row r="566" spans="1:26" ht="12.75" customHeight="1" x14ac:dyDescent="0.2">
      <c r="A566" s="235"/>
      <c r="B566" s="235"/>
      <c r="C566" s="235"/>
      <c r="D566" s="235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</row>
    <row r="567" spans="1:26" ht="12.75" customHeight="1" x14ac:dyDescent="0.2">
      <c r="A567" s="235"/>
      <c r="B567" s="235"/>
      <c r="C567" s="235"/>
      <c r="D567" s="235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</row>
    <row r="568" spans="1:26" ht="12.75" customHeight="1" x14ac:dyDescent="0.2">
      <c r="A568" s="235"/>
      <c r="B568" s="235"/>
      <c r="C568" s="235"/>
      <c r="D568" s="235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</row>
    <row r="569" spans="1:26" ht="12.75" customHeight="1" x14ac:dyDescent="0.2">
      <c r="A569" s="235"/>
      <c r="B569" s="235"/>
      <c r="C569" s="235"/>
      <c r="D569" s="235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</row>
    <row r="570" spans="1:26" ht="12.75" customHeight="1" x14ac:dyDescent="0.2">
      <c r="A570" s="235"/>
      <c r="B570" s="235"/>
      <c r="C570" s="235"/>
      <c r="D570" s="235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</row>
    <row r="571" spans="1:26" ht="12.75" customHeight="1" x14ac:dyDescent="0.2">
      <c r="A571" s="235"/>
      <c r="B571" s="235"/>
      <c r="C571" s="235"/>
      <c r="D571" s="235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</row>
    <row r="572" spans="1:26" ht="12.75" customHeight="1" x14ac:dyDescent="0.2">
      <c r="A572" s="235"/>
      <c r="B572" s="235"/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</row>
    <row r="573" spans="1:26" ht="12.75" customHeight="1" x14ac:dyDescent="0.2">
      <c r="A573" s="235"/>
      <c r="B573" s="235"/>
      <c r="C573" s="235"/>
      <c r="D573" s="235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</row>
    <row r="574" spans="1:26" ht="12.75" customHeight="1" x14ac:dyDescent="0.2">
      <c r="A574" s="235"/>
      <c r="B574" s="235"/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</row>
    <row r="575" spans="1:26" ht="12.75" customHeight="1" x14ac:dyDescent="0.2">
      <c r="A575" s="235"/>
      <c r="B575" s="235"/>
      <c r="C575" s="235"/>
      <c r="D575" s="235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</row>
    <row r="576" spans="1:26" ht="12.75" customHeight="1" x14ac:dyDescent="0.2">
      <c r="A576" s="235"/>
      <c r="B576" s="235"/>
      <c r="C576" s="235"/>
      <c r="D576" s="235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</row>
    <row r="577" spans="1:26" ht="12.75" customHeight="1" x14ac:dyDescent="0.2">
      <c r="A577" s="235"/>
      <c r="B577" s="235"/>
      <c r="C577" s="235"/>
      <c r="D577" s="235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</row>
    <row r="578" spans="1:26" ht="12.75" customHeight="1" x14ac:dyDescent="0.2">
      <c r="A578" s="235"/>
      <c r="B578" s="235"/>
      <c r="C578" s="235"/>
      <c r="D578" s="235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</row>
    <row r="579" spans="1:26" ht="12.75" customHeight="1" x14ac:dyDescent="0.2">
      <c r="A579" s="235"/>
      <c r="B579" s="235"/>
      <c r="C579" s="235"/>
      <c r="D579" s="235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</row>
    <row r="580" spans="1:26" ht="12.75" customHeight="1" x14ac:dyDescent="0.2">
      <c r="A580" s="235"/>
      <c r="B580" s="235"/>
      <c r="C580" s="235"/>
      <c r="D580" s="235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</row>
    <row r="581" spans="1:26" ht="12.75" customHeight="1" x14ac:dyDescent="0.2">
      <c r="A581" s="235"/>
      <c r="B581" s="235"/>
      <c r="C581" s="235"/>
      <c r="D581" s="235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</row>
    <row r="582" spans="1:26" ht="12.75" customHeight="1" x14ac:dyDescent="0.2">
      <c r="A582" s="235"/>
      <c r="B582" s="235"/>
      <c r="C582" s="235"/>
      <c r="D582" s="235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</row>
    <row r="583" spans="1:26" ht="12.75" customHeight="1" x14ac:dyDescent="0.2">
      <c r="A583" s="235"/>
      <c r="B583" s="235"/>
      <c r="C583" s="235"/>
      <c r="D583" s="235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</row>
    <row r="584" spans="1:26" ht="12.75" customHeight="1" x14ac:dyDescent="0.2">
      <c r="A584" s="235"/>
      <c r="B584" s="235"/>
      <c r="C584" s="235"/>
      <c r="D584" s="235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</row>
    <row r="585" spans="1:26" ht="12.75" customHeight="1" x14ac:dyDescent="0.2">
      <c r="A585" s="235"/>
      <c r="B585" s="235"/>
      <c r="C585" s="235"/>
      <c r="D585" s="235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</row>
    <row r="586" spans="1:26" ht="12.75" customHeight="1" x14ac:dyDescent="0.2">
      <c r="A586" s="235"/>
      <c r="B586" s="235"/>
      <c r="C586" s="235"/>
      <c r="D586" s="235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</row>
    <row r="587" spans="1:26" ht="12.75" customHeight="1" x14ac:dyDescent="0.2">
      <c r="A587" s="235"/>
      <c r="B587" s="235"/>
      <c r="C587" s="235"/>
      <c r="D587" s="235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</row>
    <row r="588" spans="1:26" ht="12.75" customHeight="1" x14ac:dyDescent="0.2">
      <c r="A588" s="235"/>
      <c r="B588" s="235"/>
      <c r="C588" s="235"/>
      <c r="D588" s="235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</row>
    <row r="589" spans="1:26" ht="12.75" customHeight="1" x14ac:dyDescent="0.2">
      <c r="A589" s="235"/>
      <c r="B589" s="235"/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</row>
    <row r="590" spans="1:26" ht="12.75" customHeight="1" x14ac:dyDescent="0.2">
      <c r="A590" s="235"/>
      <c r="B590" s="235"/>
      <c r="C590" s="235"/>
      <c r="D590" s="235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</row>
    <row r="591" spans="1:26" ht="12.75" customHeight="1" x14ac:dyDescent="0.2">
      <c r="A591" s="235"/>
      <c r="B591" s="235"/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</row>
    <row r="592" spans="1:26" ht="12.75" customHeight="1" x14ac:dyDescent="0.2">
      <c r="A592" s="235"/>
      <c r="B592" s="235"/>
      <c r="C592" s="235"/>
      <c r="D592" s="235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</row>
    <row r="593" spans="1:26" ht="12.75" customHeight="1" x14ac:dyDescent="0.2">
      <c r="A593" s="235"/>
      <c r="B593" s="235"/>
      <c r="C593" s="235"/>
      <c r="D593" s="235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</row>
    <row r="594" spans="1:26" ht="12.75" customHeight="1" x14ac:dyDescent="0.2">
      <c r="A594" s="235"/>
      <c r="B594" s="235"/>
      <c r="C594" s="235"/>
      <c r="D594" s="235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</row>
    <row r="595" spans="1:26" ht="12.75" customHeight="1" x14ac:dyDescent="0.2">
      <c r="A595" s="235"/>
      <c r="B595" s="235"/>
      <c r="C595" s="235"/>
      <c r="D595" s="235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</row>
    <row r="596" spans="1:26" ht="12.75" customHeight="1" x14ac:dyDescent="0.2">
      <c r="A596" s="235"/>
      <c r="B596" s="235"/>
      <c r="C596" s="235"/>
      <c r="D596" s="235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</row>
    <row r="597" spans="1:26" ht="12.75" customHeight="1" x14ac:dyDescent="0.2">
      <c r="A597" s="235"/>
      <c r="B597" s="235"/>
      <c r="C597" s="235"/>
      <c r="D597" s="235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</row>
    <row r="598" spans="1:26" ht="12.75" customHeight="1" x14ac:dyDescent="0.2">
      <c r="A598" s="235"/>
      <c r="B598" s="235"/>
      <c r="C598" s="235"/>
      <c r="D598" s="235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</row>
    <row r="599" spans="1:26" ht="12.75" customHeight="1" x14ac:dyDescent="0.2">
      <c r="A599" s="235"/>
      <c r="B599" s="235"/>
      <c r="C599" s="235"/>
      <c r="D599" s="235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</row>
    <row r="600" spans="1:26" ht="12.75" customHeight="1" x14ac:dyDescent="0.2">
      <c r="A600" s="235"/>
      <c r="B600" s="235"/>
      <c r="C600" s="235"/>
      <c r="D600" s="235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</row>
    <row r="601" spans="1:26" ht="12.75" customHeight="1" x14ac:dyDescent="0.2">
      <c r="A601" s="235"/>
      <c r="B601" s="235"/>
      <c r="C601" s="235"/>
      <c r="D601" s="235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</row>
    <row r="602" spans="1:26" ht="12.75" customHeight="1" x14ac:dyDescent="0.2">
      <c r="A602" s="235"/>
      <c r="B602" s="235"/>
      <c r="C602" s="235"/>
      <c r="D602" s="235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</row>
    <row r="603" spans="1:26" ht="12.75" customHeight="1" x14ac:dyDescent="0.2">
      <c r="A603" s="235"/>
      <c r="B603" s="235"/>
      <c r="C603" s="235"/>
      <c r="D603" s="235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</row>
    <row r="604" spans="1:26" ht="12.75" customHeight="1" x14ac:dyDescent="0.2">
      <c r="A604" s="235"/>
      <c r="B604" s="235"/>
      <c r="C604" s="235"/>
      <c r="D604" s="235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</row>
    <row r="605" spans="1:26" ht="12.75" customHeight="1" x14ac:dyDescent="0.2">
      <c r="A605" s="235"/>
      <c r="B605" s="235"/>
      <c r="C605" s="235"/>
      <c r="D605" s="235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</row>
    <row r="606" spans="1:26" ht="12.75" customHeight="1" x14ac:dyDescent="0.2">
      <c r="A606" s="235"/>
      <c r="B606" s="235"/>
      <c r="C606" s="235"/>
      <c r="D606" s="235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</row>
    <row r="607" spans="1:26" ht="12.75" customHeight="1" x14ac:dyDescent="0.2">
      <c r="A607" s="235"/>
      <c r="B607" s="235"/>
      <c r="C607" s="235"/>
      <c r="D607" s="235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</row>
    <row r="608" spans="1:26" ht="12.75" customHeight="1" x14ac:dyDescent="0.2">
      <c r="A608" s="235"/>
      <c r="B608" s="235"/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</row>
    <row r="609" spans="1:26" ht="12.75" customHeight="1" x14ac:dyDescent="0.2">
      <c r="A609" s="235"/>
      <c r="B609" s="235"/>
      <c r="C609" s="235"/>
      <c r="D609" s="235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</row>
    <row r="610" spans="1:26" ht="12.75" customHeight="1" x14ac:dyDescent="0.2">
      <c r="A610" s="235"/>
      <c r="B610" s="235"/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</row>
    <row r="611" spans="1:26" ht="12.75" customHeight="1" x14ac:dyDescent="0.2">
      <c r="A611" s="235"/>
      <c r="B611" s="235"/>
      <c r="C611" s="235"/>
      <c r="D611" s="235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</row>
    <row r="612" spans="1:26" ht="12.75" customHeight="1" x14ac:dyDescent="0.2">
      <c r="A612" s="235"/>
      <c r="B612" s="235"/>
      <c r="C612" s="235"/>
      <c r="D612" s="235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</row>
    <row r="613" spans="1:26" ht="12.75" customHeight="1" x14ac:dyDescent="0.2">
      <c r="A613" s="235"/>
      <c r="B613" s="235"/>
      <c r="C613" s="235"/>
      <c r="D613" s="235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</row>
    <row r="614" spans="1:26" ht="12.75" customHeight="1" x14ac:dyDescent="0.2">
      <c r="A614" s="235"/>
      <c r="B614" s="235"/>
      <c r="C614" s="235"/>
      <c r="D614" s="235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</row>
    <row r="615" spans="1:26" ht="12.75" customHeight="1" x14ac:dyDescent="0.2">
      <c r="A615" s="235"/>
      <c r="B615" s="235"/>
      <c r="C615" s="235"/>
      <c r="D615" s="235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</row>
    <row r="616" spans="1:26" ht="12.75" customHeight="1" x14ac:dyDescent="0.2">
      <c r="A616" s="235"/>
      <c r="B616" s="235"/>
      <c r="C616" s="235"/>
      <c r="D616" s="235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</row>
    <row r="617" spans="1:26" ht="12.75" customHeight="1" x14ac:dyDescent="0.2">
      <c r="A617" s="235"/>
      <c r="B617" s="235"/>
      <c r="C617" s="235"/>
      <c r="D617" s="235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</row>
    <row r="618" spans="1:26" ht="12.75" customHeight="1" x14ac:dyDescent="0.2">
      <c r="A618" s="235"/>
      <c r="B618" s="235"/>
      <c r="C618" s="235"/>
      <c r="D618" s="235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</row>
    <row r="619" spans="1:26" ht="12.75" customHeight="1" x14ac:dyDescent="0.2">
      <c r="A619" s="235"/>
      <c r="B619" s="235"/>
      <c r="C619" s="235"/>
      <c r="D619" s="235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</row>
    <row r="620" spans="1:26" ht="12.75" customHeight="1" x14ac:dyDescent="0.2">
      <c r="A620" s="235"/>
      <c r="B620" s="235"/>
      <c r="C620" s="235"/>
      <c r="D620" s="235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</row>
    <row r="621" spans="1:26" ht="12.75" customHeight="1" x14ac:dyDescent="0.2">
      <c r="A621" s="235"/>
      <c r="B621" s="235"/>
      <c r="C621" s="235"/>
      <c r="D621" s="235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</row>
    <row r="622" spans="1:26" ht="12.75" customHeight="1" x14ac:dyDescent="0.2">
      <c r="A622" s="235"/>
      <c r="B622" s="235"/>
      <c r="C622" s="235"/>
      <c r="D622" s="235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</row>
    <row r="623" spans="1:26" ht="12.75" customHeight="1" x14ac:dyDescent="0.2">
      <c r="A623" s="235"/>
      <c r="B623" s="235"/>
      <c r="C623" s="235"/>
      <c r="D623" s="235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</row>
    <row r="624" spans="1:26" ht="12.75" customHeight="1" x14ac:dyDescent="0.2">
      <c r="A624" s="235"/>
      <c r="B624" s="235"/>
      <c r="C624" s="235"/>
      <c r="D624" s="235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</row>
    <row r="625" spans="1:26" ht="12.75" customHeight="1" x14ac:dyDescent="0.2">
      <c r="A625" s="235"/>
      <c r="B625" s="235"/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</row>
    <row r="626" spans="1:26" ht="12.75" customHeight="1" x14ac:dyDescent="0.2">
      <c r="A626" s="235"/>
      <c r="B626" s="235"/>
      <c r="C626" s="235"/>
      <c r="D626" s="235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</row>
    <row r="627" spans="1:26" ht="12.75" customHeight="1" x14ac:dyDescent="0.2">
      <c r="A627" s="235"/>
      <c r="B627" s="235"/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</row>
    <row r="628" spans="1:26" ht="12.75" customHeight="1" x14ac:dyDescent="0.2">
      <c r="A628" s="235"/>
      <c r="B628" s="235"/>
      <c r="C628" s="235"/>
      <c r="D628" s="235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</row>
    <row r="629" spans="1:26" ht="12.75" customHeight="1" x14ac:dyDescent="0.2">
      <c r="A629" s="235"/>
      <c r="B629" s="235"/>
      <c r="C629" s="235"/>
      <c r="D629" s="235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</row>
    <row r="630" spans="1:26" ht="12.75" customHeight="1" x14ac:dyDescent="0.2">
      <c r="A630" s="235"/>
      <c r="B630" s="235"/>
      <c r="C630" s="235"/>
      <c r="D630" s="235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</row>
    <row r="631" spans="1:26" ht="12.75" customHeight="1" x14ac:dyDescent="0.2">
      <c r="A631" s="235"/>
      <c r="B631" s="235"/>
      <c r="C631" s="235"/>
      <c r="D631" s="235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</row>
    <row r="632" spans="1:26" ht="12.75" customHeight="1" x14ac:dyDescent="0.2">
      <c r="A632" s="235"/>
      <c r="B632" s="235"/>
      <c r="C632" s="235"/>
      <c r="D632" s="235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</row>
    <row r="633" spans="1:26" ht="12.75" customHeight="1" x14ac:dyDescent="0.2">
      <c r="A633" s="235"/>
      <c r="B633" s="235"/>
      <c r="C633" s="235"/>
      <c r="D633" s="235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</row>
    <row r="634" spans="1:26" ht="12.75" customHeight="1" x14ac:dyDescent="0.2">
      <c r="A634" s="235"/>
      <c r="B634" s="235"/>
      <c r="C634" s="235"/>
      <c r="D634" s="235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</row>
    <row r="635" spans="1:26" ht="12.75" customHeight="1" x14ac:dyDescent="0.2">
      <c r="A635" s="235"/>
      <c r="B635" s="235"/>
      <c r="C635" s="235"/>
      <c r="D635" s="235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</row>
    <row r="636" spans="1:26" ht="12.75" customHeight="1" x14ac:dyDescent="0.2">
      <c r="A636" s="235"/>
      <c r="B636" s="235"/>
      <c r="C636" s="235"/>
      <c r="D636" s="235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</row>
    <row r="637" spans="1:26" ht="12.75" customHeight="1" x14ac:dyDescent="0.2">
      <c r="A637" s="235"/>
      <c r="B637" s="235"/>
      <c r="C637" s="235"/>
      <c r="D637" s="235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</row>
    <row r="638" spans="1:26" ht="12.75" customHeight="1" x14ac:dyDescent="0.2">
      <c r="A638" s="235"/>
      <c r="B638" s="235"/>
      <c r="C638" s="235"/>
      <c r="D638" s="235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</row>
    <row r="639" spans="1:26" ht="12.75" customHeight="1" x14ac:dyDescent="0.2">
      <c r="A639" s="235"/>
      <c r="B639" s="235"/>
      <c r="C639" s="235"/>
      <c r="D639" s="235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</row>
    <row r="640" spans="1:26" ht="12.75" customHeight="1" x14ac:dyDescent="0.2">
      <c r="A640" s="235"/>
      <c r="B640" s="235"/>
      <c r="C640" s="235"/>
      <c r="D640" s="235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</row>
    <row r="641" spans="1:26" ht="12.75" customHeight="1" x14ac:dyDescent="0.2">
      <c r="A641" s="235"/>
      <c r="B641" s="235"/>
      <c r="C641" s="235"/>
      <c r="D641" s="235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</row>
    <row r="642" spans="1:26" ht="12.75" customHeight="1" x14ac:dyDescent="0.2">
      <c r="A642" s="235"/>
      <c r="B642" s="235"/>
      <c r="C642" s="235"/>
      <c r="D642" s="235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</row>
    <row r="643" spans="1:26" ht="12.75" customHeight="1" x14ac:dyDescent="0.2">
      <c r="A643" s="235"/>
      <c r="B643" s="235"/>
      <c r="C643" s="235"/>
      <c r="D643" s="235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</row>
    <row r="644" spans="1:26" ht="12.75" customHeight="1" x14ac:dyDescent="0.2">
      <c r="A644" s="235"/>
      <c r="B644" s="235"/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</row>
    <row r="645" spans="1:26" ht="12.75" customHeight="1" x14ac:dyDescent="0.2">
      <c r="A645" s="235"/>
      <c r="B645" s="235"/>
      <c r="C645" s="235"/>
      <c r="D645" s="235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</row>
    <row r="646" spans="1:26" ht="12.75" customHeight="1" x14ac:dyDescent="0.2">
      <c r="A646" s="235"/>
      <c r="B646" s="235"/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</row>
    <row r="647" spans="1:26" ht="12.75" customHeight="1" x14ac:dyDescent="0.2">
      <c r="A647" s="235"/>
      <c r="B647" s="235"/>
      <c r="C647" s="235"/>
      <c r="D647" s="235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</row>
    <row r="648" spans="1:26" ht="12.75" customHeight="1" x14ac:dyDescent="0.2">
      <c r="A648" s="235"/>
      <c r="B648" s="235"/>
      <c r="C648" s="235"/>
      <c r="D648" s="235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</row>
    <row r="649" spans="1:26" ht="12.75" customHeight="1" x14ac:dyDescent="0.2">
      <c r="A649" s="235"/>
      <c r="B649" s="235"/>
      <c r="C649" s="235"/>
      <c r="D649" s="235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</row>
    <row r="650" spans="1:26" ht="12.75" customHeight="1" x14ac:dyDescent="0.2">
      <c r="A650" s="235"/>
      <c r="B650" s="235"/>
      <c r="C650" s="235"/>
      <c r="D650" s="235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</row>
    <row r="651" spans="1:26" ht="12.75" customHeight="1" x14ac:dyDescent="0.2">
      <c r="A651" s="235"/>
      <c r="B651" s="235"/>
      <c r="C651" s="235"/>
      <c r="D651" s="235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</row>
    <row r="652" spans="1:26" ht="12.75" customHeight="1" x14ac:dyDescent="0.2">
      <c r="A652" s="235"/>
      <c r="B652" s="235"/>
      <c r="C652" s="235"/>
      <c r="D652" s="235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</row>
    <row r="653" spans="1:26" ht="12.75" customHeight="1" x14ac:dyDescent="0.2">
      <c r="A653" s="235"/>
      <c r="B653" s="235"/>
      <c r="C653" s="235"/>
      <c r="D653" s="235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</row>
    <row r="654" spans="1:26" ht="12.75" customHeight="1" x14ac:dyDescent="0.2">
      <c r="A654" s="235"/>
      <c r="B654" s="235"/>
      <c r="C654" s="235"/>
      <c r="D654" s="235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</row>
    <row r="655" spans="1:26" ht="12.75" customHeight="1" x14ac:dyDescent="0.2">
      <c r="A655" s="235"/>
      <c r="B655" s="235"/>
      <c r="C655" s="235"/>
      <c r="D655" s="235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</row>
    <row r="656" spans="1:26" ht="12.75" customHeight="1" x14ac:dyDescent="0.2">
      <c r="A656" s="235"/>
      <c r="B656" s="235"/>
      <c r="C656" s="235"/>
      <c r="D656" s="235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</row>
    <row r="657" spans="1:26" ht="12.75" customHeight="1" x14ac:dyDescent="0.2">
      <c r="A657" s="235"/>
      <c r="B657" s="235"/>
      <c r="C657" s="235"/>
      <c r="D657" s="235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</row>
    <row r="658" spans="1:26" ht="12.75" customHeight="1" x14ac:dyDescent="0.2">
      <c r="A658" s="235"/>
      <c r="B658" s="235"/>
      <c r="C658" s="235"/>
      <c r="D658" s="235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</row>
    <row r="659" spans="1:26" ht="12.75" customHeight="1" x14ac:dyDescent="0.2">
      <c r="A659" s="235"/>
      <c r="B659" s="235"/>
      <c r="C659" s="235"/>
      <c r="D659" s="235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</row>
    <row r="660" spans="1:26" ht="12.75" customHeight="1" x14ac:dyDescent="0.2">
      <c r="A660" s="235"/>
      <c r="B660" s="235"/>
      <c r="C660" s="235"/>
      <c r="D660" s="235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</row>
    <row r="661" spans="1:26" ht="12.75" customHeight="1" x14ac:dyDescent="0.2">
      <c r="A661" s="235"/>
      <c r="B661" s="235"/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</row>
    <row r="662" spans="1:26" ht="12.75" customHeight="1" x14ac:dyDescent="0.2">
      <c r="A662" s="235"/>
      <c r="B662" s="235"/>
      <c r="C662" s="235"/>
      <c r="D662" s="235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</row>
    <row r="663" spans="1:26" ht="12.75" customHeight="1" x14ac:dyDescent="0.2">
      <c r="A663" s="235"/>
      <c r="B663" s="235"/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</row>
    <row r="664" spans="1:26" ht="12.75" customHeight="1" x14ac:dyDescent="0.2">
      <c r="A664" s="235"/>
      <c r="B664" s="235"/>
      <c r="C664" s="235"/>
      <c r="D664" s="235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</row>
    <row r="665" spans="1:26" ht="12.75" customHeight="1" x14ac:dyDescent="0.2">
      <c r="A665" s="235"/>
      <c r="B665" s="235"/>
      <c r="C665" s="235"/>
      <c r="D665" s="235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</row>
    <row r="666" spans="1:26" ht="12.75" customHeight="1" x14ac:dyDescent="0.2">
      <c r="A666" s="235"/>
      <c r="B666" s="235"/>
      <c r="C666" s="235"/>
      <c r="D666" s="235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</row>
    <row r="667" spans="1:26" ht="12.75" customHeight="1" x14ac:dyDescent="0.2">
      <c r="A667" s="235"/>
      <c r="B667" s="235"/>
      <c r="C667" s="235"/>
      <c r="D667" s="235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</row>
    <row r="668" spans="1:26" ht="12.75" customHeight="1" x14ac:dyDescent="0.2">
      <c r="A668" s="235"/>
      <c r="B668" s="235"/>
      <c r="C668" s="235"/>
      <c r="D668" s="235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</row>
    <row r="669" spans="1:26" ht="12.75" customHeight="1" x14ac:dyDescent="0.2">
      <c r="A669" s="235"/>
      <c r="B669" s="235"/>
      <c r="C669" s="235"/>
      <c r="D669" s="235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</row>
    <row r="670" spans="1:26" ht="12.75" customHeight="1" x14ac:dyDescent="0.2">
      <c r="A670" s="235"/>
      <c r="B670" s="235"/>
      <c r="C670" s="235"/>
      <c r="D670" s="235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</row>
    <row r="671" spans="1:26" ht="12.75" customHeight="1" x14ac:dyDescent="0.2">
      <c r="A671" s="235"/>
      <c r="B671" s="235"/>
      <c r="C671" s="235"/>
      <c r="D671" s="235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</row>
    <row r="672" spans="1:26" ht="12.75" customHeight="1" x14ac:dyDescent="0.2">
      <c r="A672" s="235"/>
      <c r="B672" s="235"/>
      <c r="C672" s="235"/>
      <c r="D672" s="235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</row>
    <row r="673" spans="1:26" ht="12.75" customHeight="1" x14ac:dyDescent="0.2">
      <c r="A673" s="235"/>
      <c r="B673" s="235"/>
      <c r="C673" s="235"/>
      <c r="D673" s="235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</row>
    <row r="674" spans="1:26" ht="12.75" customHeight="1" x14ac:dyDescent="0.2">
      <c r="A674" s="235"/>
      <c r="B674" s="235"/>
      <c r="C674" s="235"/>
      <c r="D674" s="235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</row>
    <row r="675" spans="1:26" ht="12.75" customHeight="1" x14ac:dyDescent="0.2">
      <c r="A675" s="235"/>
      <c r="B675" s="235"/>
      <c r="C675" s="235"/>
      <c r="D675" s="235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</row>
    <row r="676" spans="1:26" ht="12.75" customHeight="1" x14ac:dyDescent="0.2">
      <c r="A676" s="235"/>
      <c r="B676" s="235"/>
      <c r="C676" s="235"/>
      <c r="D676" s="235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</row>
    <row r="677" spans="1:26" ht="12.75" customHeight="1" x14ac:dyDescent="0.2">
      <c r="A677" s="235"/>
      <c r="B677" s="235"/>
      <c r="C677" s="235"/>
      <c r="D677" s="235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</row>
    <row r="678" spans="1:26" ht="12.75" customHeight="1" x14ac:dyDescent="0.2">
      <c r="A678" s="235"/>
      <c r="B678" s="235"/>
      <c r="C678" s="235"/>
      <c r="D678" s="235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</row>
    <row r="679" spans="1:26" ht="12.75" customHeight="1" x14ac:dyDescent="0.2">
      <c r="A679" s="235"/>
      <c r="B679" s="235"/>
      <c r="C679" s="235"/>
      <c r="D679" s="235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</row>
    <row r="680" spans="1:26" ht="12.75" customHeight="1" x14ac:dyDescent="0.2">
      <c r="A680" s="235"/>
      <c r="B680" s="235"/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</row>
    <row r="681" spans="1:26" ht="12.75" customHeight="1" x14ac:dyDescent="0.2">
      <c r="A681" s="235"/>
      <c r="B681" s="235"/>
      <c r="C681" s="235"/>
      <c r="D681" s="235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</row>
    <row r="682" spans="1:26" ht="12.75" customHeight="1" x14ac:dyDescent="0.2">
      <c r="A682" s="235"/>
      <c r="B682" s="235"/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</row>
    <row r="683" spans="1:26" ht="12.75" customHeight="1" x14ac:dyDescent="0.2">
      <c r="A683" s="235"/>
      <c r="B683" s="235"/>
      <c r="C683" s="235"/>
      <c r="D683" s="235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</row>
    <row r="684" spans="1:26" ht="12.75" customHeight="1" x14ac:dyDescent="0.2">
      <c r="A684" s="235"/>
      <c r="B684" s="235"/>
      <c r="C684" s="235"/>
      <c r="D684" s="235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</row>
    <row r="685" spans="1:26" ht="12.75" customHeight="1" x14ac:dyDescent="0.2">
      <c r="A685" s="235"/>
      <c r="B685" s="235"/>
      <c r="C685" s="235"/>
      <c r="D685" s="235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</row>
    <row r="686" spans="1:26" ht="12.75" customHeight="1" x14ac:dyDescent="0.2">
      <c r="A686" s="235"/>
      <c r="B686" s="235"/>
      <c r="C686" s="235"/>
      <c r="D686" s="235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</row>
    <row r="687" spans="1:26" ht="12.75" customHeight="1" x14ac:dyDescent="0.2">
      <c r="A687" s="235"/>
      <c r="B687" s="235"/>
      <c r="C687" s="235"/>
      <c r="D687" s="235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</row>
    <row r="688" spans="1:26" ht="12.75" customHeight="1" x14ac:dyDescent="0.2">
      <c r="A688" s="235"/>
      <c r="B688" s="235"/>
      <c r="C688" s="235"/>
      <c r="D688" s="235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</row>
    <row r="689" spans="1:26" ht="12.75" customHeight="1" x14ac:dyDescent="0.2">
      <c r="A689" s="235"/>
      <c r="B689" s="235"/>
      <c r="C689" s="235"/>
      <c r="D689" s="235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</row>
    <row r="690" spans="1:26" ht="12.75" customHeight="1" x14ac:dyDescent="0.2">
      <c r="A690" s="235"/>
      <c r="B690" s="235"/>
      <c r="C690" s="235"/>
      <c r="D690" s="235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</row>
    <row r="691" spans="1:26" ht="12.75" customHeight="1" x14ac:dyDescent="0.2">
      <c r="A691" s="235"/>
      <c r="B691" s="235"/>
      <c r="C691" s="235"/>
      <c r="D691" s="235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</row>
    <row r="692" spans="1:26" ht="12.75" customHeight="1" x14ac:dyDescent="0.2">
      <c r="A692" s="235"/>
      <c r="B692" s="235"/>
      <c r="C692" s="235"/>
      <c r="D692" s="235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</row>
    <row r="693" spans="1:26" ht="12.75" customHeight="1" x14ac:dyDescent="0.2">
      <c r="A693" s="235"/>
      <c r="B693" s="235"/>
      <c r="C693" s="235"/>
      <c r="D693" s="235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</row>
    <row r="694" spans="1:26" ht="12.75" customHeight="1" x14ac:dyDescent="0.2">
      <c r="A694" s="235"/>
      <c r="B694" s="235"/>
      <c r="C694" s="235"/>
      <c r="D694" s="235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</row>
    <row r="695" spans="1:26" ht="12.75" customHeight="1" x14ac:dyDescent="0.2">
      <c r="A695" s="235"/>
      <c r="B695" s="235"/>
      <c r="C695" s="235"/>
      <c r="D695" s="235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</row>
    <row r="696" spans="1:26" ht="12.75" customHeight="1" x14ac:dyDescent="0.2">
      <c r="A696" s="235"/>
      <c r="B696" s="235"/>
      <c r="C696" s="235"/>
      <c r="D696" s="235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</row>
    <row r="697" spans="1:26" ht="12.75" customHeight="1" x14ac:dyDescent="0.2">
      <c r="A697" s="235"/>
      <c r="B697" s="235"/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</row>
    <row r="698" spans="1:26" ht="12.75" customHeight="1" x14ac:dyDescent="0.2">
      <c r="A698" s="235"/>
      <c r="B698" s="235"/>
      <c r="C698" s="235"/>
      <c r="D698" s="235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</row>
    <row r="699" spans="1:26" ht="12.75" customHeight="1" x14ac:dyDescent="0.2">
      <c r="A699" s="235"/>
      <c r="B699" s="235"/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</row>
    <row r="700" spans="1:26" ht="12.75" customHeight="1" x14ac:dyDescent="0.2">
      <c r="A700" s="235"/>
      <c r="B700" s="235"/>
      <c r="C700" s="235"/>
      <c r="D700" s="235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</row>
    <row r="701" spans="1:26" ht="12.75" customHeight="1" x14ac:dyDescent="0.2">
      <c r="A701" s="235"/>
      <c r="B701" s="235"/>
      <c r="C701" s="235"/>
      <c r="D701" s="235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</row>
    <row r="702" spans="1:26" ht="12.75" customHeight="1" x14ac:dyDescent="0.2">
      <c r="A702" s="235"/>
      <c r="B702" s="235"/>
      <c r="C702" s="235"/>
      <c r="D702" s="235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</row>
    <row r="703" spans="1:26" ht="12.75" customHeight="1" x14ac:dyDescent="0.2">
      <c r="A703" s="235"/>
      <c r="B703" s="235"/>
      <c r="C703" s="235"/>
      <c r="D703" s="235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</row>
    <row r="704" spans="1:26" ht="12.75" customHeight="1" x14ac:dyDescent="0.2">
      <c r="A704" s="235"/>
      <c r="B704" s="235"/>
      <c r="C704" s="235"/>
      <c r="D704" s="235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</row>
    <row r="705" spans="1:26" ht="12.75" customHeight="1" x14ac:dyDescent="0.2">
      <c r="A705" s="235"/>
      <c r="B705" s="235"/>
      <c r="C705" s="235"/>
      <c r="D705" s="235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</row>
    <row r="706" spans="1:26" ht="12.75" customHeight="1" x14ac:dyDescent="0.2">
      <c r="A706" s="235"/>
      <c r="B706" s="235"/>
      <c r="C706" s="235"/>
      <c r="D706" s="235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</row>
    <row r="707" spans="1:26" ht="12.75" customHeight="1" x14ac:dyDescent="0.2">
      <c r="A707" s="235"/>
      <c r="B707" s="235"/>
      <c r="C707" s="235"/>
      <c r="D707" s="235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</row>
    <row r="708" spans="1:26" ht="12.75" customHeight="1" x14ac:dyDescent="0.2">
      <c r="A708" s="235"/>
      <c r="B708" s="235"/>
      <c r="C708" s="235"/>
      <c r="D708" s="235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</row>
    <row r="709" spans="1:26" ht="12.75" customHeight="1" x14ac:dyDescent="0.2">
      <c r="A709" s="235"/>
      <c r="B709" s="235"/>
      <c r="C709" s="235"/>
      <c r="D709" s="235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</row>
    <row r="710" spans="1:26" ht="12.75" customHeight="1" x14ac:dyDescent="0.2">
      <c r="A710" s="235"/>
      <c r="B710" s="235"/>
      <c r="C710" s="235"/>
      <c r="D710" s="235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</row>
    <row r="711" spans="1:26" ht="12.75" customHeight="1" x14ac:dyDescent="0.2">
      <c r="A711" s="235"/>
      <c r="B711" s="235"/>
      <c r="C711" s="235"/>
      <c r="D711" s="235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</row>
    <row r="712" spans="1:26" ht="12.75" customHeight="1" x14ac:dyDescent="0.2">
      <c r="A712" s="235"/>
      <c r="B712" s="235"/>
      <c r="C712" s="235"/>
      <c r="D712" s="235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</row>
    <row r="713" spans="1:26" ht="12.75" customHeight="1" x14ac:dyDescent="0.2">
      <c r="A713" s="235"/>
      <c r="B713" s="235"/>
      <c r="C713" s="235"/>
      <c r="D713" s="235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</row>
    <row r="714" spans="1:26" ht="12.75" customHeight="1" x14ac:dyDescent="0.2">
      <c r="A714" s="235"/>
      <c r="B714" s="235"/>
      <c r="C714" s="235"/>
      <c r="D714" s="235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</row>
    <row r="715" spans="1:26" ht="12.75" customHeight="1" x14ac:dyDescent="0.2">
      <c r="A715" s="235"/>
      <c r="B715" s="235"/>
      <c r="C715" s="235"/>
      <c r="D715" s="235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</row>
    <row r="716" spans="1:26" ht="12.75" customHeight="1" x14ac:dyDescent="0.2">
      <c r="A716" s="235"/>
      <c r="B716" s="235"/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</row>
    <row r="717" spans="1:26" ht="12.75" customHeight="1" x14ac:dyDescent="0.2">
      <c r="A717" s="235"/>
      <c r="B717" s="235"/>
      <c r="C717" s="235"/>
      <c r="D717" s="235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</row>
    <row r="718" spans="1:26" ht="12.75" customHeight="1" x14ac:dyDescent="0.2">
      <c r="A718" s="235"/>
      <c r="B718" s="235"/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</row>
    <row r="719" spans="1:26" ht="12.75" customHeight="1" x14ac:dyDescent="0.2">
      <c r="A719" s="235"/>
      <c r="B719" s="235"/>
      <c r="C719" s="235"/>
      <c r="D719" s="235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</row>
    <row r="720" spans="1:26" ht="12.75" customHeight="1" x14ac:dyDescent="0.2">
      <c r="A720" s="235"/>
      <c r="B720" s="235"/>
      <c r="C720" s="235"/>
      <c r="D720" s="235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</row>
    <row r="721" spans="1:26" ht="12.75" customHeight="1" x14ac:dyDescent="0.2">
      <c r="A721" s="235"/>
      <c r="B721" s="235"/>
      <c r="C721" s="235"/>
      <c r="D721" s="235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</row>
    <row r="722" spans="1:26" ht="12.75" customHeight="1" x14ac:dyDescent="0.2">
      <c r="A722" s="235"/>
      <c r="B722" s="235"/>
      <c r="C722" s="235"/>
      <c r="D722" s="235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</row>
    <row r="723" spans="1:26" ht="12.75" customHeight="1" x14ac:dyDescent="0.2">
      <c r="A723" s="235"/>
      <c r="B723" s="235"/>
      <c r="C723" s="235"/>
      <c r="D723" s="235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</row>
    <row r="724" spans="1:26" ht="12.75" customHeight="1" x14ac:dyDescent="0.2">
      <c r="A724" s="235"/>
      <c r="B724" s="235"/>
      <c r="C724" s="235"/>
      <c r="D724" s="235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</row>
    <row r="725" spans="1:26" ht="12.75" customHeight="1" x14ac:dyDescent="0.2">
      <c r="A725" s="235"/>
      <c r="B725" s="235"/>
      <c r="C725" s="235"/>
      <c r="D725" s="235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</row>
    <row r="726" spans="1:26" ht="12.75" customHeight="1" x14ac:dyDescent="0.2">
      <c r="A726" s="235"/>
      <c r="B726" s="235"/>
      <c r="C726" s="235"/>
      <c r="D726" s="235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</row>
    <row r="727" spans="1:26" ht="12.75" customHeight="1" x14ac:dyDescent="0.2">
      <c r="A727" s="235"/>
      <c r="B727" s="235"/>
      <c r="C727" s="235"/>
      <c r="D727" s="235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</row>
    <row r="728" spans="1:26" ht="12.75" customHeight="1" x14ac:dyDescent="0.2">
      <c r="A728" s="235"/>
      <c r="B728" s="235"/>
      <c r="C728" s="235"/>
      <c r="D728" s="235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</row>
    <row r="729" spans="1:26" ht="12.75" customHeight="1" x14ac:dyDescent="0.2">
      <c r="A729" s="235"/>
      <c r="B729" s="235"/>
      <c r="C729" s="235"/>
      <c r="D729" s="235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</row>
    <row r="730" spans="1:26" ht="12.75" customHeight="1" x14ac:dyDescent="0.2">
      <c r="A730" s="235"/>
      <c r="B730" s="235"/>
      <c r="C730" s="235"/>
      <c r="D730" s="235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</row>
    <row r="731" spans="1:26" ht="12.75" customHeight="1" x14ac:dyDescent="0.2">
      <c r="A731" s="235"/>
      <c r="B731" s="235"/>
      <c r="C731" s="235"/>
      <c r="D731" s="235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</row>
    <row r="732" spans="1:26" ht="12.75" customHeight="1" x14ac:dyDescent="0.2">
      <c r="A732" s="235"/>
      <c r="B732" s="235"/>
      <c r="C732" s="235"/>
      <c r="D732" s="235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</row>
    <row r="733" spans="1:26" ht="12.75" customHeight="1" x14ac:dyDescent="0.2">
      <c r="A733" s="235"/>
      <c r="B733" s="235"/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</row>
    <row r="734" spans="1:26" ht="12.75" customHeight="1" x14ac:dyDescent="0.2">
      <c r="A734" s="235"/>
      <c r="B734" s="235"/>
      <c r="C734" s="235"/>
      <c r="D734" s="235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</row>
    <row r="735" spans="1:26" ht="12.75" customHeight="1" x14ac:dyDescent="0.2">
      <c r="A735" s="235"/>
      <c r="B735" s="235"/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</row>
    <row r="736" spans="1:26" ht="12.75" customHeight="1" x14ac:dyDescent="0.2">
      <c r="A736" s="235"/>
      <c r="B736" s="235"/>
      <c r="C736" s="235"/>
      <c r="D736" s="235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</row>
    <row r="737" spans="1:26" ht="12.75" customHeight="1" x14ac:dyDescent="0.2">
      <c r="A737" s="235"/>
      <c r="B737" s="235"/>
      <c r="C737" s="235"/>
      <c r="D737" s="235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</row>
    <row r="738" spans="1:26" ht="12.75" customHeight="1" x14ac:dyDescent="0.2">
      <c r="A738" s="235"/>
      <c r="B738" s="235"/>
      <c r="C738" s="235"/>
      <c r="D738" s="235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</row>
    <row r="739" spans="1:26" ht="12.75" customHeight="1" x14ac:dyDescent="0.2">
      <c r="A739" s="235"/>
      <c r="B739" s="235"/>
      <c r="C739" s="235"/>
      <c r="D739" s="235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spans="1:26" ht="12.75" customHeight="1" x14ac:dyDescent="0.2">
      <c r="A740" s="235"/>
      <c r="B740" s="235"/>
      <c r="C740" s="235"/>
      <c r="D740" s="235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</row>
    <row r="741" spans="1:26" ht="12.75" customHeight="1" x14ac:dyDescent="0.2">
      <c r="A741" s="235"/>
      <c r="B741" s="235"/>
      <c r="C741" s="235"/>
      <c r="D741" s="235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</row>
    <row r="742" spans="1:26" ht="12.75" customHeight="1" x14ac:dyDescent="0.2">
      <c r="A742" s="235"/>
      <c r="B742" s="235"/>
      <c r="C742" s="235"/>
      <c r="D742" s="235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</row>
    <row r="743" spans="1:26" ht="12.75" customHeight="1" x14ac:dyDescent="0.2">
      <c r="A743" s="235"/>
      <c r="B743" s="235"/>
      <c r="C743" s="235"/>
      <c r="D743" s="235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</row>
    <row r="744" spans="1:26" ht="12.75" customHeight="1" x14ac:dyDescent="0.2">
      <c r="A744" s="235"/>
      <c r="B744" s="235"/>
      <c r="C744" s="235"/>
      <c r="D744" s="235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</row>
    <row r="745" spans="1:26" ht="12.75" customHeight="1" x14ac:dyDescent="0.2">
      <c r="A745" s="235"/>
      <c r="B745" s="235"/>
      <c r="C745" s="235"/>
      <c r="D745" s="235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</row>
    <row r="746" spans="1:26" ht="12.75" customHeight="1" x14ac:dyDescent="0.2">
      <c r="A746" s="235"/>
      <c r="B746" s="235"/>
      <c r="C746" s="235"/>
      <c r="D746" s="235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</row>
    <row r="747" spans="1:26" ht="12.75" customHeight="1" x14ac:dyDescent="0.2">
      <c r="A747" s="235"/>
      <c r="B747" s="235"/>
      <c r="C747" s="235"/>
      <c r="D747" s="235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</row>
    <row r="748" spans="1:26" ht="12.75" customHeight="1" x14ac:dyDescent="0.2">
      <c r="A748" s="235"/>
      <c r="B748" s="235"/>
      <c r="C748" s="235"/>
      <c r="D748" s="235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</row>
    <row r="749" spans="1:26" ht="12.75" customHeight="1" x14ac:dyDescent="0.2">
      <c r="A749" s="235"/>
      <c r="B749" s="235"/>
      <c r="C749" s="235"/>
      <c r="D749" s="235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</row>
    <row r="750" spans="1:26" ht="12.75" customHeight="1" x14ac:dyDescent="0.2">
      <c r="A750" s="235"/>
      <c r="B750" s="235"/>
      <c r="C750" s="235"/>
      <c r="D750" s="235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</row>
    <row r="751" spans="1:26" ht="12.75" customHeight="1" x14ac:dyDescent="0.2">
      <c r="A751" s="235"/>
      <c r="B751" s="235"/>
      <c r="C751" s="235"/>
      <c r="D751" s="235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</row>
    <row r="752" spans="1:26" ht="12.75" customHeight="1" x14ac:dyDescent="0.2">
      <c r="A752" s="235"/>
      <c r="B752" s="235"/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</row>
    <row r="753" spans="1:26" ht="12.75" customHeight="1" x14ac:dyDescent="0.2">
      <c r="A753" s="235"/>
      <c r="B753" s="235"/>
      <c r="C753" s="235"/>
      <c r="D753" s="235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</row>
    <row r="754" spans="1:26" ht="12.75" customHeight="1" x14ac:dyDescent="0.2">
      <c r="A754" s="235"/>
      <c r="B754" s="235"/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</row>
    <row r="755" spans="1:26" ht="12.75" customHeight="1" x14ac:dyDescent="0.2">
      <c r="A755" s="235"/>
      <c r="B755" s="235"/>
      <c r="C755" s="235"/>
      <c r="D755" s="235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</row>
    <row r="756" spans="1:26" ht="12.75" customHeight="1" x14ac:dyDescent="0.2">
      <c r="A756" s="235"/>
      <c r="B756" s="235"/>
      <c r="C756" s="235"/>
      <c r="D756" s="235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</row>
    <row r="757" spans="1:26" ht="12.75" customHeight="1" x14ac:dyDescent="0.2">
      <c r="A757" s="235"/>
      <c r="B757" s="235"/>
      <c r="C757" s="235"/>
      <c r="D757" s="235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</row>
    <row r="758" spans="1:26" ht="12.75" customHeight="1" x14ac:dyDescent="0.2">
      <c r="A758" s="235"/>
      <c r="B758" s="235"/>
      <c r="C758" s="235"/>
      <c r="D758" s="235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</row>
    <row r="759" spans="1:26" ht="12.75" customHeight="1" x14ac:dyDescent="0.2">
      <c r="A759" s="235"/>
      <c r="B759" s="235"/>
      <c r="C759" s="235"/>
      <c r="D759" s="235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</row>
    <row r="760" spans="1:26" ht="12.75" customHeight="1" x14ac:dyDescent="0.2">
      <c r="A760" s="235"/>
      <c r="B760" s="235"/>
      <c r="C760" s="235"/>
      <c r="D760" s="235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spans="1:26" ht="12.75" customHeight="1" x14ac:dyDescent="0.2">
      <c r="A761" s="235"/>
      <c r="B761" s="235"/>
      <c r="C761" s="235"/>
      <c r="D761" s="235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</row>
    <row r="762" spans="1:26" ht="12.75" customHeight="1" x14ac:dyDescent="0.2">
      <c r="A762" s="235"/>
      <c r="B762" s="235"/>
      <c r="C762" s="235"/>
      <c r="D762" s="235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</row>
    <row r="763" spans="1:26" ht="12.75" customHeight="1" x14ac:dyDescent="0.2">
      <c r="A763" s="235"/>
      <c r="B763" s="235"/>
      <c r="C763" s="235"/>
      <c r="D763" s="235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</row>
    <row r="764" spans="1:26" ht="12.75" customHeight="1" x14ac:dyDescent="0.2">
      <c r="A764" s="235"/>
      <c r="B764" s="235"/>
      <c r="C764" s="235"/>
      <c r="D764" s="235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</row>
    <row r="765" spans="1:26" ht="12.75" customHeight="1" x14ac:dyDescent="0.2">
      <c r="A765" s="235"/>
      <c r="B765" s="235"/>
      <c r="C765" s="235"/>
      <c r="D765" s="235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</row>
    <row r="766" spans="1:26" ht="12.75" customHeight="1" x14ac:dyDescent="0.2">
      <c r="A766" s="235"/>
      <c r="B766" s="235"/>
      <c r="C766" s="235"/>
      <c r="D766" s="235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</row>
    <row r="767" spans="1:26" ht="12.75" customHeight="1" x14ac:dyDescent="0.2">
      <c r="A767" s="235"/>
      <c r="B767" s="235"/>
      <c r="C767" s="235"/>
      <c r="D767" s="235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</row>
    <row r="768" spans="1:26" ht="12.75" customHeight="1" x14ac:dyDescent="0.2">
      <c r="A768" s="235"/>
      <c r="B768" s="235"/>
      <c r="C768" s="235"/>
      <c r="D768" s="235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</row>
    <row r="769" spans="1:26" ht="12.75" customHeight="1" x14ac:dyDescent="0.2">
      <c r="A769" s="235"/>
      <c r="B769" s="235"/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</row>
    <row r="770" spans="1:26" ht="12.75" customHeight="1" x14ac:dyDescent="0.2">
      <c r="A770" s="235"/>
      <c r="B770" s="235"/>
      <c r="C770" s="235"/>
      <c r="D770" s="235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</row>
    <row r="771" spans="1:26" ht="12.75" customHeight="1" x14ac:dyDescent="0.2">
      <c r="A771" s="235"/>
      <c r="B771" s="235"/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</row>
    <row r="772" spans="1:26" ht="12.75" customHeight="1" x14ac:dyDescent="0.2">
      <c r="A772" s="235"/>
      <c r="B772" s="235"/>
      <c r="C772" s="235"/>
      <c r="D772" s="235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</row>
    <row r="773" spans="1:26" ht="12.75" customHeight="1" x14ac:dyDescent="0.2">
      <c r="A773" s="235"/>
      <c r="B773" s="235"/>
      <c r="C773" s="235"/>
      <c r="D773" s="235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</row>
    <row r="774" spans="1:26" ht="12.75" customHeight="1" x14ac:dyDescent="0.2">
      <c r="A774" s="235"/>
      <c r="B774" s="235"/>
      <c r="C774" s="235"/>
      <c r="D774" s="235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</row>
    <row r="775" spans="1:26" ht="12.75" customHeight="1" x14ac:dyDescent="0.2">
      <c r="A775" s="235"/>
      <c r="B775" s="235"/>
      <c r="C775" s="235"/>
      <c r="D775" s="235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</row>
    <row r="776" spans="1:26" ht="12.75" customHeight="1" x14ac:dyDescent="0.2">
      <c r="A776" s="235"/>
      <c r="B776" s="235"/>
      <c r="C776" s="235"/>
      <c r="D776" s="235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</row>
    <row r="777" spans="1:26" ht="12.75" customHeight="1" x14ac:dyDescent="0.2">
      <c r="A777" s="235"/>
      <c r="B777" s="235"/>
      <c r="C777" s="235"/>
      <c r="D777" s="235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</row>
    <row r="778" spans="1:26" ht="12.75" customHeight="1" x14ac:dyDescent="0.2">
      <c r="A778" s="235"/>
      <c r="B778" s="235"/>
      <c r="C778" s="235"/>
      <c r="D778" s="235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</row>
    <row r="779" spans="1:26" ht="12.75" customHeight="1" x14ac:dyDescent="0.2">
      <c r="A779" s="235"/>
      <c r="B779" s="235"/>
      <c r="C779" s="235"/>
      <c r="D779" s="235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</row>
    <row r="780" spans="1:26" ht="12.75" customHeight="1" x14ac:dyDescent="0.2">
      <c r="A780" s="235"/>
      <c r="B780" s="235"/>
      <c r="C780" s="235"/>
      <c r="D780" s="235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</row>
    <row r="781" spans="1:26" ht="12.75" customHeight="1" x14ac:dyDescent="0.2">
      <c r="A781" s="235"/>
      <c r="B781" s="235"/>
      <c r="C781" s="235"/>
      <c r="D781" s="235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</row>
    <row r="782" spans="1:26" ht="12.75" customHeight="1" x14ac:dyDescent="0.2">
      <c r="A782" s="235"/>
      <c r="B782" s="235"/>
      <c r="C782" s="235"/>
      <c r="D782" s="235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</row>
    <row r="783" spans="1:26" ht="12.75" customHeight="1" x14ac:dyDescent="0.2">
      <c r="A783" s="235"/>
      <c r="B783" s="235"/>
      <c r="C783" s="235"/>
      <c r="D783" s="235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</row>
    <row r="784" spans="1:26" ht="12.75" customHeight="1" x14ac:dyDescent="0.2">
      <c r="A784" s="235"/>
      <c r="B784" s="235"/>
      <c r="C784" s="235"/>
      <c r="D784" s="235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</row>
    <row r="785" spans="1:26" ht="12.75" customHeight="1" x14ac:dyDescent="0.2">
      <c r="A785" s="235"/>
      <c r="B785" s="235"/>
      <c r="C785" s="235"/>
      <c r="D785" s="235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</row>
    <row r="786" spans="1:26" ht="12.75" customHeight="1" x14ac:dyDescent="0.2">
      <c r="A786" s="235"/>
      <c r="B786" s="235"/>
      <c r="C786" s="235"/>
      <c r="D786" s="235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</row>
    <row r="787" spans="1:26" ht="12.75" customHeight="1" x14ac:dyDescent="0.2">
      <c r="A787" s="235"/>
      <c r="B787" s="235"/>
      <c r="C787" s="235"/>
      <c r="D787" s="235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</row>
    <row r="788" spans="1:26" ht="12.75" customHeight="1" x14ac:dyDescent="0.2">
      <c r="A788" s="235"/>
      <c r="B788" s="235"/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</row>
    <row r="789" spans="1:26" ht="12.75" customHeight="1" x14ac:dyDescent="0.2">
      <c r="A789" s="235"/>
      <c r="B789" s="235"/>
      <c r="C789" s="235"/>
      <c r="D789" s="235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</row>
    <row r="790" spans="1:26" ht="12.75" customHeight="1" x14ac:dyDescent="0.2">
      <c r="A790" s="235"/>
      <c r="B790" s="235"/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</row>
    <row r="791" spans="1:26" ht="12.75" customHeight="1" x14ac:dyDescent="0.2">
      <c r="A791" s="235"/>
      <c r="B791" s="235"/>
      <c r="C791" s="235"/>
      <c r="D791" s="235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</row>
    <row r="792" spans="1:26" ht="12.75" customHeight="1" x14ac:dyDescent="0.2">
      <c r="A792" s="235"/>
      <c r="B792" s="235"/>
      <c r="C792" s="235"/>
      <c r="D792" s="235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</row>
    <row r="793" spans="1:26" ht="12.75" customHeight="1" x14ac:dyDescent="0.2">
      <c r="A793" s="235"/>
      <c r="B793" s="235"/>
      <c r="C793" s="235"/>
      <c r="D793" s="235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</row>
    <row r="794" spans="1:26" ht="12.75" customHeight="1" x14ac:dyDescent="0.2">
      <c r="A794" s="235"/>
      <c r="B794" s="235"/>
      <c r="C794" s="235"/>
      <c r="D794" s="235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</row>
    <row r="795" spans="1:26" ht="12.75" customHeight="1" x14ac:dyDescent="0.2">
      <c r="A795" s="235"/>
      <c r="B795" s="235"/>
      <c r="C795" s="235"/>
      <c r="D795" s="235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</row>
    <row r="796" spans="1:26" ht="12.75" customHeight="1" x14ac:dyDescent="0.2">
      <c r="A796" s="235"/>
      <c r="B796" s="235"/>
      <c r="C796" s="235"/>
      <c r="D796" s="235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</row>
    <row r="797" spans="1:26" ht="12.75" customHeight="1" x14ac:dyDescent="0.2">
      <c r="A797" s="235"/>
      <c r="B797" s="235"/>
      <c r="C797" s="235"/>
      <c r="D797" s="235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</row>
    <row r="798" spans="1:26" ht="12.75" customHeight="1" x14ac:dyDescent="0.2">
      <c r="A798" s="235"/>
      <c r="B798" s="235"/>
      <c r="C798" s="235"/>
      <c r="D798" s="235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</row>
    <row r="799" spans="1:26" ht="12.75" customHeight="1" x14ac:dyDescent="0.2">
      <c r="A799" s="235"/>
      <c r="B799" s="235"/>
      <c r="C799" s="235"/>
      <c r="D799" s="235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</row>
    <row r="800" spans="1:26" ht="12.75" customHeight="1" x14ac:dyDescent="0.2">
      <c r="A800" s="235"/>
      <c r="B800" s="235"/>
      <c r="C800" s="235"/>
      <c r="D800" s="235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</row>
    <row r="801" spans="1:26" ht="12.75" customHeight="1" x14ac:dyDescent="0.2">
      <c r="A801" s="235"/>
      <c r="B801" s="235"/>
      <c r="C801" s="235"/>
      <c r="D801" s="235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</row>
    <row r="802" spans="1:26" ht="12.75" customHeight="1" x14ac:dyDescent="0.2">
      <c r="A802" s="235"/>
      <c r="B802" s="235"/>
      <c r="C802" s="235"/>
      <c r="D802" s="235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</row>
    <row r="803" spans="1:26" ht="12.75" customHeight="1" x14ac:dyDescent="0.2">
      <c r="A803" s="235"/>
      <c r="B803" s="235"/>
      <c r="C803" s="235"/>
      <c r="D803" s="235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</row>
    <row r="804" spans="1:26" ht="12.75" customHeight="1" x14ac:dyDescent="0.2">
      <c r="A804" s="235"/>
      <c r="B804" s="235"/>
      <c r="C804" s="235"/>
      <c r="D804" s="235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</row>
    <row r="805" spans="1:26" ht="12.75" customHeight="1" x14ac:dyDescent="0.2">
      <c r="A805" s="235"/>
      <c r="B805" s="235"/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</row>
    <row r="806" spans="1:26" ht="12.75" customHeight="1" x14ac:dyDescent="0.2">
      <c r="A806" s="235"/>
      <c r="B806" s="235"/>
      <c r="C806" s="235"/>
      <c r="D806" s="235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</row>
    <row r="807" spans="1:26" ht="12.75" customHeight="1" x14ac:dyDescent="0.2">
      <c r="A807" s="235"/>
      <c r="B807" s="235"/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</row>
    <row r="808" spans="1:26" ht="12.75" customHeight="1" x14ac:dyDescent="0.2">
      <c r="A808" s="235"/>
      <c r="B808" s="235"/>
      <c r="C808" s="235"/>
      <c r="D808" s="235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</row>
    <row r="809" spans="1:26" ht="12.75" customHeight="1" x14ac:dyDescent="0.2">
      <c r="A809" s="235"/>
      <c r="B809" s="235"/>
      <c r="C809" s="235"/>
      <c r="D809" s="235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</row>
    <row r="810" spans="1:26" ht="12.75" customHeight="1" x14ac:dyDescent="0.2">
      <c r="A810" s="235"/>
      <c r="B810" s="235"/>
      <c r="C810" s="235"/>
      <c r="D810" s="235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</row>
    <row r="811" spans="1:26" ht="12.75" customHeight="1" x14ac:dyDescent="0.2">
      <c r="A811" s="235"/>
      <c r="B811" s="235"/>
      <c r="C811" s="235"/>
      <c r="D811" s="235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</row>
    <row r="812" spans="1:26" ht="12.75" customHeight="1" x14ac:dyDescent="0.2">
      <c r="A812" s="235"/>
      <c r="B812" s="235"/>
      <c r="C812" s="235"/>
      <c r="D812" s="235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</row>
    <row r="813" spans="1:26" ht="12.75" customHeight="1" x14ac:dyDescent="0.2">
      <c r="A813" s="235"/>
      <c r="B813" s="235"/>
      <c r="C813" s="235"/>
      <c r="D813" s="235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</row>
    <row r="814" spans="1:26" ht="12.75" customHeight="1" x14ac:dyDescent="0.2">
      <c r="A814" s="235"/>
      <c r="B814" s="235"/>
      <c r="C814" s="235"/>
      <c r="D814" s="235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</row>
    <row r="815" spans="1:26" ht="12.75" customHeight="1" x14ac:dyDescent="0.2">
      <c r="A815" s="235"/>
      <c r="B815" s="235"/>
      <c r="C815" s="235"/>
      <c r="D815" s="235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</row>
    <row r="816" spans="1:26" ht="12.75" customHeight="1" x14ac:dyDescent="0.2">
      <c r="A816" s="235"/>
      <c r="B816" s="235"/>
      <c r="C816" s="235"/>
      <c r="D816" s="235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</row>
    <row r="817" spans="1:26" ht="12.75" customHeight="1" x14ac:dyDescent="0.2">
      <c r="A817" s="235"/>
      <c r="B817" s="235"/>
      <c r="C817" s="235"/>
      <c r="D817" s="235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</row>
    <row r="818" spans="1:26" ht="12.75" customHeight="1" x14ac:dyDescent="0.2">
      <c r="A818" s="235"/>
      <c r="B818" s="235"/>
      <c r="C818" s="235"/>
      <c r="D818" s="235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</row>
    <row r="819" spans="1:26" ht="12.75" customHeight="1" x14ac:dyDescent="0.2">
      <c r="A819" s="235"/>
      <c r="B819" s="235"/>
      <c r="C819" s="235"/>
      <c r="D819" s="235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</row>
    <row r="820" spans="1:26" ht="12.75" customHeight="1" x14ac:dyDescent="0.2">
      <c r="A820" s="235"/>
      <c r="B820" s="235"/>
      <c r="C820" s="235"/>
      <c r="D820" s="235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</row>
    <row r="821" spans="1:26" ht="12.75" customHeight="1" x14ac:dyDescent="0.2">
      <c r="A821" s="235"/>
      <c r="B821" s="235"/>
      <c r="C821" s="235"/>
      <c r="D821" s="235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</row>
    <row r="822" spans="1:26" ht="12.75" customHeight="1" x14ac:dyDescent="0.2">
      <c r="A822" s="235"/>
      <c r="B822" s="235"/>
      <c r="C822" s="235"/>
      <c r="D822" s="235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</row>
    <row r="823" spans="1:26" ht="12.75" customHeight="1" x14ac:dyDescent="0.2">
      <c r="A823" s="235"/>
      <c r="B823" s="235"/>
      <c r="C823" s="235"/>
      <c r="D823" s="235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</row>
    <row r="824" spans="1:26" ht="12.75" customHeight="1" x14ac:dyDescent="0.2">
      <c r="A824" s="235"/>
      <c r="B824" s="235"/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</row>
    <row r="825" spans="1:26" ht="12.75" customHeight="1" x14ac:dyDescent="0.2">
      <c r="A825" s="235"/>
      <c r="B825" s="235"/>
      <c r="C825" s="235"/>
      <c r="D825" s="235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</row>
    <row r="826" spans="1:26" ht="12.75" customHeight="1" x14ac:dyDescent="0.2">
      <c r="A826" s="235"/>
      <c r="B826" s="235"/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</row>
    <row r="827" spans="1:26" ht="12.75" customHeight="1" x14ac:dyDescent="0.2">
      <c r="A827" s="235"/>
      <c r="B827" s="235"/>
      <c r="C827" s="235"/>
      <c r="D827" s="235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</row>
    <row r="828" spans="1:26" ht="12.75" customHeight="1" x14ac:dyDescent="0.2">
      <c r="A828" s="235"/>
      <c r="B828" s="235"/>
      <c r="C828" s="235"/>
      <c r="D828" s="235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</row>
    <row r="829" spans="1:26" ht="12.75" customHeight="1" x14ac:dyDescent="0.2">
      <c r="A829" s="235"/>
      <c r="B829" s="235"/>
      <c r="C829" s="235"/>
      <c r="D829" s="235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</row>
    <row r="830" spans="1:26" ht="12.75" customHeight="1" x14ac:dyDescent="0.2">
      <c r="A830" s="235"/>
      <c r="B830" s="235"/>
      <c r="C830" s="235"/>
      <c r="D830" s="235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</row>
    <row r="831" spans="1:26" ht="12.75" customHeight="1" x14ac:dyDescent="0.2">
      <c r="A831" s="235"/>
      <c r="B831" s="235"/>
      <c r="C831" s="235"/>
      <c r="D831" s="235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</row>
    <row r="832" spans="1:26" ht="12.75" customHeight="1" x14ac:dyDescent="0.2">
      <c r="A832" s="235"/>
      <c r="B832" s="235"/>
      <c r="C832" s="235"/>
      <c r="D832" s="235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</row>
    <row r="833" spans="1:26" ht="12.75" customHeight="1" x14ac:dyDescent="0.2">
      <c r="A833" s="235"/>
      <c r="B833" s="235"/>
      <c r="C833" s="235"/>
      <c r="D833" s="235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</row>
    <row r="834" spans="1:26" ht="12.75" customHeight="1" x14ac:dyDescent="0.2">
      <c r="A834" s="235"/>
      <c r="B834" s="235"/>
      <c r="C834" s="235"/>
      <c r="D834" s="235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</row>
    <row r="835" spans="1:26" ht="12.75" customHeight="1" x14ac:dyDescent="0.2">
      <c r="A835" s="235"/>
      <c r="B835" s="235"/>
      <c r="C835" s="235"/>
      <c r="D835" s="235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</row>
    <row r="836" spans="1:26" ht="12.75" customHeight="1" x14ac:dyDescent="0.2">
      <c r="A836" s="235"/>
      <c r="B836" s="235"/>
      <c r="C836" s="235"/>
      <c r="D836" s="235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</row>
    <row r="837" spans="1:26" ht="12.75" customHeight="1" x14ac:dyDescent="0.2">
      <c r="A837" s="235"/>
      <c r="B837" s="235"/>
      <c r="C837" s="235"/>
      <c r="D837" s="235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</row>
    <row r="838" spans="1:26" ht="12.75" customHeight="1" x14ac:dyDescent="0.2">
      <c r="A838" s="235"/>
      <c r="B838" s="235"/>
      <c r="C838" s="235"/>
      <c r="D838" s="235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</row>
    <row r="839" spans="1:26" ht="12.75" customHeight="1" x14ac:dyDescent="0.2">
      <c r="A839" s="235"/>
      <c r="B839" s="235"/>
      <c r="C839" s="235"/>
      <c r="D839" s="235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</row>
    <row r="840" spans="1:26" ht="12.75" customHeight="1" x14ac:dyDescent="0.2">
      <c r="A840" s="235"/>
      <c r="B840" s="235"/>
      <c r="C840" s="235"/>
      <c r="D840" s="235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</row>
    <row r="841" spans="1:26" ht="12.75" customHeight="1" x14ac:dyDescent="0.2">
      <c r="A841" s="235"/>
      <c r="B841" s="235"/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</row>
    <row r="842" spans="1:26" ht="12.75" customHeight="1" x14ac:dyDescent="0.2">
      <c r="A842" s="235"/>
      <c r="B842" s="235"/>
      <c r="C842" s="235"/>
      <c r="D842" s="235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</row>
    <row r="843" spans="1:26" ht="12.75" customHeight="1" x14ac:dyDescent="0.2">
      <c r="A843" s="235"/>
      <c r="B843" s="235"/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</row>
    <row r="844" spans="1:26" ht="12.75" customHeight="1" x14ac:dyDescent="0.2">
      <c r="A844" s="235"/>
      <c r="B844" s="235"/>
      <c r="C844" s="235"/>
      <c r="D844" s="235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</row>
    <row r="845" spans="1:26" ht="12.75" customHeight="1" x14ac:dyDescent="0.2">
      <c r="A845" s="235"/>
      <c r="B845" s="235"/>
      <c r="C845" s="235"/>
      <c r="D845" s="235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</row>
    <row r="846" spans="1:26" ht="12.75" customHeight="1" x14ac:dyDescent="0.2">
      <c r="A846" s="235"/>
      <c r="B846" s="235"/>
      <c r="C846" s="235"/>
      <c r="D846" s="235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</row>
    <row r="847" spans="1:26" ht="12.75" customHeight="1" x14ac:dyDescent="0.2">
      <c r="A847" s="235"/>
      <c r="B847" s="235"/>
      <c r="C847" s="235"/>
      <c r="D847" s="235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</row>
    <row r="848" spans="1:26" ht="12.75" customHeight="1" x14ac:dyDescent="0.2">
      <c r="A848" s="235"/>
      <c r="B848" s="235"/>
      <c r="C848" s="235"/>
      <c r="D848" s="235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</row>
    <row r="849" spans="1:26" ht="12.75" customHeight="1" x14ac:dyDescent="0.2">
      <c r="A849" s="235"/>
      <c r="B849" s="235"/>
      <c r="C849" s="235"/>
      <c r="D849" s="235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</row>
    <row r="850" spans="1:26" ht="12.75" customHeight="1" x14ac:dyDescent="0.2">
      <c r="A850" s="235"/>
      <c r="B850" s="235"/>
      <c r="C850" s="235"/>
      <c r="D850" s="235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</row>
    <row r="851" spans="1:26" ht="12.75" customHeight="1" x14ac:dyDescent="0.2">
      <c r="A851" s="235"/>
      <c r="B851" s="235"/>
      <c r="C851" s="235"/>
      <c r="D851" s="235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</row>
    <row r="852" spans="1:26" ht="12.75" customHeight="1" x14ac:dyDescent="0.2">
      <c r="A852" s="235"/>
      <c r="B852" s="235"/>
      <c r="C852" s="235"/>
      <c r="D852" s="235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</row>
    <row r="853" spans="1:26" ht="12.75" customHeight="1" x14ac:dyDescent="0.2">
      <c r="A853" s="235"/>
      <c r="B853" s="235"/>
      <c r="C853" s="235"/>
      <c r="D853" s="235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</row>
    <row r="854" spans="1:26" ht="12.75" customHeight="1" x14ac:dyDescent="0.2">
      <c r="A854" s="235"/>
      <c r="B854" s="235"/>
      <c r="C854" s="235"/>
      <c r="D854" s="235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</row>
    <row r="855" spans="1:26" ht="12.75" customHeight="1" x14ac:dyDescent="0.2">
      <c r="A855" s="235"/>
      <c r="B855" s="235"/>
      <c r="C855" s="235"/>
      <c r="D855" s="235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</row>
    <row r="856" spans="1:26" ht="12.75" customHeight="1" x14ac:dyDescent="0.2">
      <c r="A856" s="235"/>
      <c r="B856" s="235"/>
      <c r="C856" s="235"/>
      <c r="D856" s="235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</row>
    <row r="857" spans="1:26" ht="12.75" customHeight="1" x14ac:dyDescent="0.2">
      <c r="A857" s="235"/>
      <c r="B857" s="235"/>
      <c r="C857" s="235"/>
      <c r="D857" s="235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</row>
    <row r="858" spans="1:26" ht="12.75" customHeight="1" x14ac:dyDescent="0.2">
      <c r="A858" s="235"/>
      <c r="B858" s="235"/>
      <c r="C858" s="235"/>
      <c r="D858" s="235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</row>
    <row r="859" spans="1:26" ht="12.75" customHeight="1" x14ac:dyDescent="0.2">
      <c r="A859" s="235"/>
      <c r="B859" s="235"/>
      <c r="C859" s="235"/>
      <c r="D859" s="235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</row>
    <row r="860" spans="1:26" ht="12.75" customHeight="1" x14ac:dyDescent="0.2">
      <c r="A860" s="235"/>
      <c r="B860" s="235"/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</row>
    <row r="861" spans="1:26" ht="12.75" customHeight="1" x14ac:dyDescent="0.2">
      <c r="A861" s="235"/>
      <c r="B861" s="235"/>
      <c r="C861" s="235"/>
      <c r="D861" s="235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</row>
    <row r="862" spans="1:26" ht="12.75" customHeight="1" x14ac:dyDescent="0.2">
      <c r="A862" s="235"/>
      <c r="B862" s="235"/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</row>
    <row r="863" spans="1:26" ht="12.75" customHeight="1" x14ac:dyDescent="0.2">
      <c r="A863" s="235"/>
      <c r="B863" s="235"/>
      <c r="C863" s="235"/>
      <c r="D863" s="235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</row>
    <row r="864" spans="1:26" ht="12.75" customHeight="1" x14ac:dyDescent="0.2">
      <c r="A864" s="235"/>
      <c r="B864" s="235"/>
      <c r="C864" s="235"/>
      <c r="D864" s="235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</row>
    <row r="865" spans="1:26" ht="12.75" customHeight="1" x14ac:dyDescent="0.2">
      <c r="A865" s="235"/>
      <c r="B865" s="235"/>
      <c r="C865" s="235"/>
      <c r="D865" s="235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</row>
    <row r="866" spans="1:26" ht="12.75" customHeight="1" x14ac:dyDescent="0.2">
      <c r="A866" s="235"/>
      <c r="B866" s="235"/>
      <c r="C866" s="235"/>
      <c r="D866" s="235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</row>
    <row r="867" spans="1:26" ht="12.75" customHeight="1" x14ac:dyDescent="0.2">
      <c r="A867" s="235"/>
      <c r="B867" s="235"/>
      <c r="C867" s="235"/>
      <c r="D867" s="235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</row>
    <row r="868" spans="1:26" ht="12.75" customHeight="1" x14ac:dyDescent="0.2">
      <c r="A868" s="235"/>
      <c r="B868" s="235"/>
      <c r="C868" s="235"/>
      <c r="D868" s="235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</row>
    <row r="869" spans="1:26" ht="12.75" customHeight="1" x14ac:dyDescent="0.2">
      <c r="A869" s="235"/>
      <c r="B869" s="235"/>
      <c r="C869" s="235"/>
      <c r="D869" s="235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</row>
    <row r="870" spans="1:26" ht="12.75" customHeight="1" x14ac:dyDescent="0.2">
      <c r="A870" s="235"/>
      <c r="B870" s="235"/>
      <c r="C870" s="235"/>
      <c r="D870" s="235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</row>
    <row r="871" spans="1:26" ht="12.75" customHeight="1" x14ac:dyDescent="0.2">
      <c r="A871" s="235"/>
      <c r="B871" s="235"/>
      <c r="C871" s="235"/>
      <c r="D871" s="235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</row>
    <row r="872" spans="1:26" ht="12.75" customHeight="1" x14ac:dyDescent="0.2">
      <c r="A872" s="235"/>
      <c r="B872" s="235"/>
      <c r="C872" s="235"/>
      <c r="D872" s="235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</row>
    <row r="873" spans="1:26" ht="12.75" customHeight="1" x14ac:dyDescent="0.2">
      <c r="A873" s="235"/>
      <c r="B873" s="235"/>
      <c r="C873" s="235"/>
      <c r="D873" s="235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</row>
    <row r="874" spans="1:26" ht="12.75" customHeight="1" x14ac:dyDescent="0.2">
      <c r="A874" s="235"/>
      <c r="B874" s="235"/>
      <c r="C874" s="235"/>
      <c r="D874" s="235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</row>
    <row r="875" spans="1:26" ht="12.75" customHeight="1" x14ac:dyDescent="0.2">
      <c r="A875" s="235"/>
      <c r="B875" s="235"/>
      <c r="C875" s="235"/>
      <c r="D875" s="235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</row>
    <row r="876" spans="1:26" ht="12.75" customHeight="1" x14ac:dyDescent="0.2">
      <c r="A876" s="235"/>
      <c r="B876" s="235"/>
      <c r="C876" s="235"/>
      <c r="D876" s="235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</row>
    <row r="877" spans="1:26" ht="12.75" customHeight="1" x14ac:dyDescent="0.2">
      <c r="A877" s="235"/>
      <c r="B877" s="235"/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</row>
    <row r="878" spans="1:26" ht="12.75" customHeight="1" x14ac:dyDescent="0.2">
      <c r="A878" s="235"/>
      <c r="B878" s="235"/>
      <c r="C878" s="235"/>
      <c r="D878" s="235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</row>
    <row r="879" spans="1:26" ht="12.75" customHeight="1" x14ac:dyDescent="0.2">
      <c r="A879" s="235"/>
      <c r="B879" s="235"/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</row>
    <row r="880" spans="1:26" ht="12.75" customHeight="1" x14ac:dyDescent="0.2">
      <c r="A880" s="235"/>
      <c r="B880" s="235"/>
      <c r="C880" s="235"/>
      <c r="D880" s="235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</row>
    <row r="881" spans="1:26" ht="12.75" customHeight="1" x14ac:dyDescent="0.2">
      <c r="A881" s="235"/>
      <c r="B881" s="235"/>
      <c r="C881" s="235"/>
      <c r="D881" s="235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</row>
    <row r="882" spans="1:26" ht="12.75" customHeight="1" x14ac:dyDescent="0.2">
      <c r="A882" s="235"/>
      <c r="B882" s="235"/>
      <c r="C882" s="235"/>
      <c r="D882" s="235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</row>
    <row r="883" spans="1:26" ht="12.75" customHeight="1" x14ac:dyDescent="0.2">
      <c r="A883" s="235"/>
      <c r="B883" s="235"/>
      <c r="C883" s="235"/>
      <c r="D883" s="235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</row>
    <row r="884" spans="1:26" ht="12.75" customHeight="1" x14ac:dyDescent="0.2">
      <c r="A884" s="235"/>
      <c r="B884" s="235"/>
      <c r="C884" s="235"/>
      <c r="D884" s="235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</row>
    <row r="885" spans="1:26" ht="12.75" customHeight="1" x14ac:dyDescent="0.2">
      <c r="A885" s="235"/>
      <c r="B885" s="235"/>
      <c r="C885" s="235"/>
      <c r="D885" s="235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</row>
    <row r="886" spans="1:26" ht="12.75" customHeight="1" x14ac:dyDescent="0.2">
      <c r="A886" s="235"/>
      <c r="B886" s="235"/>
      <c r="C886" s="235"/>
      <c r="D886" s="235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</row>
    <row r="887" spans="1:26" ht="12.75" customHeight="1" x14ac:dyDescent="0.2">
      <c r="A887" s="235"/>
      <c r="B887" s="235"/>
      <c r="C887" s="235"/>
      <c r="D887" s="235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</row>
    <row r="888" spans="1:26" ht="12.75" customHeight="1" x14ac:dyDescent="0.2">
      <c r="A888" s="235"/>
      <c r="B888" s="235"/>
      <c r="C888" s="235"/>
      <c r="D888" s="235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</row>
    <row r="889" spans="1:26" ht="12.75" customHeight="1" x14ac:dyDescent="0.2">
      <c r="A889" s="235"/>
      <c r="B889" s="235"/>
      <c r="C889" s="235"/>
      <c r="D889" s="235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</row>
    <row r="890" spans="1:26" ht="12.75" customHeight="1" x14ac:dyDescent="0.2">
      <c r="A890" s="235"/>
      <c r="B890" s="235"/>
      <c r="C890" s="235"/>
      <c r="D890" s="235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</row>
    <row r="891" spans="1:26" ht="12.75" customHeight="1" x14ac:dyDescent="0.2">
      <c r="A891" s="235"/>
      <c r="B891" s="235"/>
      <c r="C891" s="235"/>
      <c r="D891" s="235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</row>
    <row r="892" spans="1:26" ht="12.75" customHeight="1" x14ac:dyDescent="0.2">
      <c r="A892" s="235"/>
      <c r="B892" s="235"/>
      <c r="C892" s="235"/>
      <c r="D892" s="235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</row>
    <row r="893" spans="1:26" ht="12.75" customHeight="1" x14ac:dyDescent="0.2">
      <c r="A893" s="235"/>
      <c r="B893" s="235"/>
      <c r="C893" s="235"/>
      <c r="D893" s="235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</row>
    <row r="894" spans="1:26" ht="12.75" customHeight="1" x14ac:dyDescent="0.2">
      <c r="A894" s="235"/>
      <c r="B894" s="235"/>
      <c r="C894" s="235"/>
      <c r="D894" s="235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</row>
    <row r="895" spans="1:26" ht="12.75" customHeight="1" x14ac:dyDescent="0.2">
      <c r="A895" s="235"/>
      <c r="B895" s="235"/>
      <c r="C895" s="235"/>
      <c r="D895" s="235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</row>
    <row r="896" spans="1:26" ht="12.75" customHeight="1" x14ac:dyDescent="0.2">
      <c r="A896" s="235"/>
      <c r="B896" s="235"/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</row>
    <row r="897" spans="1:26" ht="12.75" customHeight="1" x14ac:dyDescent="0.2">
      <c r="A897" s="235"/>
      <c r="B897" s="235"/>
      <c r="C897" s="235"/>
      <c r="D897" s="235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</row>
    <row r="898" spans="1:26" ht="12.75" customHeight="1" x14ac:dyDescent="0.2">
      <c r="A898" s="235"/>
      <c r="B898" s="235"/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</row>
    <row r="899" spans="1:26" ht="12.75" customHeight="1" x14ac:dyDescent="0.2">
      <c r="A899" s="235"/>
      <c r="B899" s="235"/>
      <c r="C899" s="235"/>
      <c r="D899" s="235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</row>
    <row r="900" spans="1:26" ht="12.75" customHeight="1" x14ac:dyDescent="0.2">
      <c r="A900" s="235"/>
      <c r="B900" s="235"/>
      <c r="C900" s="235"/>
      <c r="D900" s="235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</row>
    <row r="901" spans="1:26" ht="12.75" customHeight="1" x14ac:dyDescent="0.2">
      <c r="A901" s="235"/>
      <c r="B901" s="235"/>
      <c r="C901" s="235"/>
      <c r="D901" s="235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</row>
    <row r="902" spans="1:26" ht="12.75" customHeight="1" x14ac:dyDescent="0.2">
      <c r="A902" s="235"/>
      <c r="B902" s="235"/>
      <c r="C902" s="235"/>
      <c r="D902" s="235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</row>
    <row r="903" spans="1:26" ht="12.75" customHeight="1" x14ac:dyDescent="0.2">
      <c r="A903" s="235"/>
      <c r="B903" s="235"/>
      <c r="C903" s="235"/>
      <c r="D903" s="235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</row>
    <row r="904" spans="1:26" ht="12.75" customHeight="1" x14ac:dyDescent="0.2">
      <c r="A904" s="235"/>
      <c r="B904" s="235"/>
      <c r="C904" s="235"/>
      <c r="D904" s="235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</row>
    <row r="905" spans="1:26" ht="12.75" customHeight="1" x14ac:dyDescent="0.2">
      <c r="A905" s="235"/>
      <c r="B905" s="235"/>
      <c r="C905" s="235"/>
      <c r="D905" s="235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</row>
    <row r="906" spans="1:26" ht="12.75" customHeight="1" x14ac:dyDescent="0.2">
      <c r="A906" s="235"/>
      <c r="B906" s="235"/>
      <c r="C906" s="235"/>
      <c r="D906" s="235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</row>
    <row r="907" spans="1:26" ht="12.75" customHeight="1" x14ac:dyDescent="0.2">
      <c r="A907" s="235"/>
      <c r="B907" s="235"/>
      <c r="C907" s="235"/>
      <c r="D907" s="235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</row>
    <row r="908" spans="1:26" ht="12.75" customHeight="1" x14ac:dyDescent="0.2">
      <c r="A908" s="235"/>
      <c r="B908" s="235"/>
      <c r="C908" s="235"/>
      <c r="D908" s="235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</row>
    <row r="909" spans="1:26" ht="12.75" customHeight="1" x14ac:dyDescent="0.2">
      <c r="A909" s="235"/>
      <c r="B909" s="235"/>
      <c r="C909" s="235"/>
      <c r="D909" s="235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</row>
    <row r="910" spans="1:26" ht="12.75" customHeight="1" x14ac:dyDescent="0.2">
      <c r="A910" s="235"/>
      <c r="B910" s="235"/>
      <c r="C910" s="235"/>
      <c r="D910" s="235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</row>
    <row r="911" spans="1:26" ht="12.75" customHeight="1" x14ac:dyDescent="0.2">
      <c r="A911" s="235"/>
      <c r="B911" s="235"/>
      <c r="C911" s="235"/>
      <c r="D911" s="235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</row>
    <row r="912" spans="1:26" ht="12.75" customHeight="1" x14ac:dyDescent="0.2">
      <c r="A912" s="235"/>
      <c r="B912" s="235"/>
      <c r="C912" s="235"/>
      <c r="D912" s="235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</row>
    <row r="913" spans="1:26" ht="12.75" customHeight="1" x14ac:dyDescent="0.2">
      <c r="A913" s="235"/>
      <c r="B913" s="235"/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</row>
    <row r="914" spans="1:26" ht="12.75" customHeight="1" x14ac:dyDescent="0.2">
      <c r="A914" s="235"/>
      <c r="B914" s="235"/>
      <c r="C914" s="235"/>
      <c r="D914" s="235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</row>
    <row r="915" spans="1:26" ht="12.75" customHeight="1" x14ac:dyDescent="0.2">
      <c r="A915" s="235"/>
      <c r="B915" s="235"/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</row>
    <row r="916" spans="1:26" ht="12.75" customHeight="1" x14ac:dyDescent="0.2">
      <c r="A916" s="235"/>
      <c r="B916" s="235"/>
      <c r="C916" s="235"/>
      <c r="D916" s="235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</row>
    <row r="917" spans="1:26" ht="12.75" customHeight="1" x14ac:dyDescent="0.2">
      <c r="A917" s="235"/>
      <c r="B917" s="235"/>
      <c r="C917" s="235"/>
      <c r="D917" s="235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</row>
    <row r="918" spans="1:26" ht="12.75" customHeight="1" x14ac:dyDescent="0.2">
      <c r="A918" s="235"/>
      <c r="B918" s="235"/>
      <c r="C918" s="235"/>
      <c r="D918" s="235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</row>
    <row r="919" spans="1:26" ht="12.75" customHeight="1" x14ac:dyDescent="0.2">
      <c r="A919" s="235"/>
      <c r="B919" s="235"/>
      <c r="C919" s="235"/>
      <c r="D919" s="235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</row>
    <row r="920" spans="1:26" ht="12.75" customHeight="1" x14ac:dyDescent="0.2">
      <c r="A920" s="235"/>
      <c r="B920" s="235"/>
      <c r="C920" s="235"/>
      <c r="D920" s="235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</row>
    <row r="921" spans="1:26" ht="12.75" customHeight="1" x14ac:dyDescent="0.2">
      <c r="A921" s="235"/>
      <c r="B921" s="235"/>
      <c r="C921" s="235"/>
      <c r="D921" s="235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</row>
    <row r="922" spans="1:26" ht="12.75" customHeight="1" x14ac:dyDescent="0.2">
      <c r="A922" s="235"/>
      <c r="B922" s="235"/>
      <c r="C922" s="235"/>
      <c r="D922" s="235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</row>
    <row r="923" spans="1:26" ht="12.75" customHeight="1" x14ac:dyDescent="0.2">
      <c r="A923" s="235"/>
      <c r="B923" s="235"/>
      <c r="C923" s="235"/>
      <c r="D923" s="235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</row>
    <row r="924" spans="1:26" ht="12.75" customHeight="1" x14ac:dyDescent="0.2">
      <c r="A924" s="235"/>
      <c r="B924" s="235"/>
      <c r="C924" s="235"/>
      <c r="D924" s="235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</row>
    <row r="925" spans="1:26" ht="12.75" customHeight="1" x14ac:dyDescent="0.2">
      <c r="A925" s="235"/>
      <c r="B925" s="235"/>
      <c r="C925" s="235"/>
      <c r="D925" s="235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</row>
    <row r="926" spans="1:26" ht="12.75" customHeight="1" x14ac:dyDescent="0.2">
      <c r="A926" s="235"/>
      <c r="B926" s="235"/>
      <c r="C926" s="235"/>
      <c r="D926" s="235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</row>
    <row r="927" spans="1:26" ht="12.75" customHeight="1" x14ac:dyDescent="0.2">
      <c r="A927" s="235"/>
      <c r="B927" s="235"/>
      <c r="C927" s="235"/>
      <c r="D927" s="235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</row>
    <row r="928" spans="1:26" ht="12.75" customHeight="1" x14ac:dyDescent="0.2">
      <c r="A928" s="235"/>
      <c r="B928" s="235"/>
      <c r="C928" s="235"/>
      <c r="D928" s="235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</row>
    <row r="929" spans="1:26" ht="12.75" customHeight="1" x14ac:dyDescent="0.2">
      <c r="A929" s="235"/>
      <c r="B929" s="235"/>
      <c r="C929" s="235"/>
      <c r="D929" s="235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</row>
    <row r="930" spans="1:26" ht="12.75" customHeight="1" x14ac:dyDescent="0.2">
      <c r="A930" s="235"/>
      <c r="B930" s="235"/>
      <c r="C930" s="235"/>
      <c r="D930" s="235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</row>
    <row r="931" spans="1:26" ht="12.75" customHeight="1" x14ac:dyDescent="0.2">
      <c r="A931" s="235"/>
      <c r="B931" s="235"/>
      <c r="C931" s="235"/>
      <c r="D931" s="235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</row>
    <row r="932" spans="1:26" ht="12.75" customHeight="1" x14ac:dyDescent="0.2">
      <c r="A932" s="235"/>
      <c r="B932" s="235"/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</row>
    <row r="933" spans="1:26" ht="12.75" customHeight="1" x14ac:dyDescent="0.2">
      <c r="A933" s="235"/>
      <c r="B933" s="235"/>
      <c r="C933" s="235"/>
      <c r="D933" s="235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</row>
    <row r="934" spans="1:26" ht="12.75" customHeight="1" x14ac:dyDescent="0.2">
      <c r="A934" s="235"/>
      <c r="B934" s="235"/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</row>
    <row r="935" spans="1:26" ht="12.75" customHeight="1" x14ac:dyDescent="0.2">
      <c r="A935" s="235"/>
      <c r="B935" s="235"/>
      <c r="C935" s="235"/>
      <c r="D935" s="235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</row>
    <row r="936" spans="1:26" ht="12.75" customHeight="1" x14ac:dyDescent="0.2">
      <c r="A936" s="235"/>
      <c r="B936" s="235"/>
      <c r="C936" s="235"/>
      <c r="D936" s="235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</row>
    <row r="937" spans="1:26" ht="12.75" customHeight="1" x14ac:dyDescent="0.2">
      <c r="A937" s="235"/>
      <c r="B937" s="235"/>
      <c r="C937" s="235"/>
      <c r="D937" s="235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</row>
    <row r="938" spans="1:26" ht="12.75" customHeight="1" x14ac:dyDescent="0.2">
      <c r="A938" s="235"/>
      <c r="B938" s="235"/>
      <c r="C938" s="235"/>
      <c r="D938" s="235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</row>
    <row r="939" spans="1:26" ht="12.75" customHeight="1" x14ac:dyDescent="0.2">
      <c r="A939" s="235"/>
      <c r="B939" s="235"/>
      <c r="C939" s="235"/>
      <c r="D939" s="235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</row>
    <row r="940" spans="1:26" ht="12.75" customHeight="1" x14ac:dyDescent="0.2">
      <c r="A940" s="235"/>
      <c r="B940" s="235"/>
      <c r="C940" s="235"/>
      <c r="D940" s="235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</row>
    <row r="941" spans="1:26" ht="12.75" customHeight="1" x14ac:dyDescent="0.2">
      <c r="A941" s="235"/>
      <c r="B941" s="235"/>
      <c r="C941" s="235"/>
      <c r="D941" s="235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</row>
    <row r="942" spans="1:26" ht="12.75" customHeight="1" x14ac:dyDescent="0.2">
      <c r="A942" s="235"/>
      <c r="B942" s="235"/>
      <c r="C942" s="235"/>
      <c r="D942" s="235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</row>
    <row r="943" spans="1:26" ht="12.75" customHeight="1" x14ac:dyDescent="0.2">
      <c r="A943" s="235"/>
      <c r="B943" s="235"/>
      <c r="C943" s="235"/>
      <c r="D943" s="235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</row>
    <row r="944" spans="1:26" ht="12.75" customHeight="1" x14ac:dyDescent="0.2">
      <c r="A944" s="235"/>
      <c r="B944" s="235"/>
      <c r="C944" s="235"/>
      <c r="D944" s="235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</row>
    <row r="945" spans="1:26" ht="12.75" customHeight="1" x14ac:dyDescent="0.2">
      <c r="A945" s="235"/>
      <c r="B945" s="235"/>
      <c r="C945" s="235"/>
      <c r="D945" s="235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</row>
    <row r="946" spans="1:26" ht="12.75" customHeight="1" x14ac:dyDescent="0.2">
      <c r="A946" s="235"/>
      <c r="B946" s="235"/>
      <c r="C946" s="235"/>
      <c r="D946" s="235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</row>
    <row r="947" spans="1:26" ht="12.75" customHeight="1" x14ac:dyDescent="0.2">
      <c r="A947" s="235"/>
      <c r="B947" s="235"/>
      <c r="C947" s="235"/>
      <c r="D947" s="235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</row>
    <row r="948" spans="1:26" ht="12.75" customHeight="1" x14ac:dyDescent="0.2">
      <c r="A948" s="235"/>
      <c r="B948" s="235"/>
      <c r="C948" s="235"/>
      <c r="D948" s="235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</row>
    <row r="949" spans="1:26" ht="12.75" customHeight="1" x14ac:dyDescent="0.2">
      <c r="A949" s="235"/>
      <c r="B949" s="235"/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</row>
    <row r="950" spans="1:26" ht="12.75" customHeight="1" x14ac:dyDescent="0.2">
      <c r="A950" s="235"/>
      <c r="B950" s="235"/>
      <c r="C950" s="235"/>
      <c r="D950" s="235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</row>
    <row r="951" spans="1:26" ht="12.75" customHeight="1" x14ac:dyDescent="0.2">
      <c r="A951" s="235"/>
      <c r="B951" s="235"/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</row>
    <row r="952" spans="1:26" ht="12.75" customHeight="1" x14ac:dyDescent="0.2">
      <c r="A952" s="235"/>
      <c r="B952" s="235"/>
      <c r="C952" s="235"/>
      <c r="D952" s="235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</row>
    <row r="953" spans="1:26" ht="12.75" customHeight="1" x14ac:dyDescent="0.2">
      <c r="A953" s="235"/>
      <c r="B953" s="235"/>
      <c r="C953" s="235"/>
      <c r="D953" s="235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</row>
    <row r="954" spans="1:26" ht="12.75" customHeight="1" x14ac:dyDescent="0.2">
      <c r="A954" s="235"/>
      <c r="B954" s="235"/>
      <c r="C954" s="235"/>
      <c r="D954" s="235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</row>
    <row r="955" spans="1:26" ht="12.75" customHeight="1" x14ac:dyDescent="0.2">
      <c r="A955" s="235"/>
      <c r="B955" s="235"/>
      <c r="C955" s="235"/>
      <c r="D955" s="235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</row>
    <row r="956" spans="1:26" ht="12.75" customHeight="1" x14ac:dyDescent="0.2">
      <c r="A956" s="235"/>
      <c r="B956" s="235"/>
      <c r="C956" s="235"/>
      <c r="D956" s="235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</row>
    <row r="957" spans="1:26" ht="12.75" customHeight="1" x14ac:dyDescent="0.2">
      <c r="A957" s="235"/>
      <c r="B957" s="235"/>
      <c r="C957" s="235"/>
      <c r="D957" s="235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</row>
    <row r="958" spans="1:26" ht="12.75" customHeight="1" x14ac:dyDescent="0.2">
      <c r="A958" s="235"/>
      <c r="B958" s="235"/>
      <c r="C958" s="235"/>
      <c r="D958" s="235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</row>
    <row r="959" spans="1:26" ht="12.75" customHeight="1" x14ac:dyDescent="0.2">
      <c r="A959" s="235"/>
      <c r="B959" s="235"/>
      <c r="C959" s="235"/>
      <c r="D959" s="235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</row>
    <row r="960" spans="1:26" ht="12.75" customHeight="1" x14ac:dyDescent="0.2">
      <c r="A960" s="235"/>
      <c r="B960" s="235"/>
      <c r="C960" s="235"/>
      <c r="D960" s="235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</row>
    <row r="961" spans="1:26" ht="12.75" customHeight="1" x14ac:dyDescent="0.2">
      <c r="A961" s="235"/>
      <c r="B961" s="235"/>
      <c r="C961" s="235"/>
      <c r="D961" s="235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</row>
    <row r="962" spans="1:26" ht="12.75" customHeight="1" x14ac:dyDescent="0.2">
      <c r="A962" s="235"/>
      <c r="B962" s="235"/>
      <c r="C962" s="235"/>
      <c r="D962" s="235"/>
      <c r="E962" s="235"/>
      <c r="F962" s="235"/>
      <c r="G962" s="235"/>
      <c r="H962" s="235"/>
      <c r="I962" s="235"/>
      <c r="J962" s="23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</row>
    <row r="963" spans="1:26" ht="12.75" customHeight="1" x14ac:dyDescent="0.2">
      <c r="A963" s="235"/>
      <c r="B963" s="235"/>
      <c r="C963" s="235"/>
      <c r="D963" s="235"/>
      <c r="E963" s="235"/>
      <c r="F963" s="235"/>
      <c r="G963" s="235"/>
      <c r="H963" s="235"/>
      <c r="I963" s="235"/>
      <c r="J963" s="23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</row>
    <row r="964" spans="1:26" ht="12.75" customHeight="1" x14ac:dyDescent="0.2">
      <c r="A964" s="235"/>
      <c r="B964" s="235"/>
      <c r="C964" s="235"/>
      <c r="D964" s="235"/>
      <c r="E964" s="235"/>
      <c r="F964" s="235"/>
      <c r="G964" s="235"/>
      <c r="H964" s="235"/>
      <c r="I964" s="235"/>
      <c r="J964" s="23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</row>
    <row r="965" spans="1:26" ht="12.75" customHeight="1" x14ac:dyDescent="0.2">
      <c r="A965" s="235"/>
      <c r="B965" s="235"/>
      <c r="C965" s="235"/>
      <c r="D965" s="235"/>
      <c r="E965" s="235"/>
      <c r="F965" s="235"/>
      <c r="G965" s="235"/>
      <c r="H965" s="235"/>
      <c r="I965" s="235"/>
      <c r="J965" s="23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</row>
    <row r="966" spans="1:26" ht="12.75" customHeight="1" x14ac:dyDescent="0.2">
      <c r="A966" s="235"/>
      <c r="B966" s="235"/>
      <c r="C966" s="235"/>
      <c r="D966" s="235"/>
      <c r="E966" s="235"/>
      <c r="F966" s="235"/>
      <c r="G966" s="235"/>
      <c r="H966" s="235"/>
      <c r="I966" s="235"/>
      <c r="J966" s="23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</row>
    <row r="967" spans="1:26" ht="12.75" customHeight="1" x14ac:dyDescent="0.2">
      <c r="A967" s="235"/>
      <c r="B967" s="235"/>
      <c r="C967" s="235"/>
      <c r="D967" s="235"/>
      <c r="E967" s="235"/>
      <c r="F967" s="235"/>
      <c r="G967" s="235"/>
      <c r="H967" s="235"/>
      <c r="I967" s="235"/>
      <c r="J967" s="23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</row>
    <row r="968" spans="1:26" ht="12.75" customHeight="1" x14ac:dyDescent="0.2">
      <c r="A968" s="235"/>
      <c r="B968" s="235"/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</row>
    <row r="969" spans="1:26" ht="12.75" customHeight="1" x14ac:dyDescent="0.2">
      <c r="A969" s="235"/>
      <c r="B969" s="235"/>
      <c r="C969" s="235"/>
      <c r="D969" s="235"/>
      <c r="E969" s="235"/>
      <c r="F969" s="235"/>
      <c r="G969" s="235"/>
      <c r="H969" s="235"/>
      <c r="I969" s="235"/>
      <c r="J969" s="23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</row>
    <row r="970" spans="1:26" ht="12.75" customHeight="1" x14ac:dyDescent="0.2">
      <c r="A970" s="235"/>
      <c r="B970" s="235"/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</row>
    <row r="971" spans="1:26" ht="12.75" customHeight="1" x14ac:dyDescent="0.2">
      <c r="A971" s="235"/>
      <c r="B971" s="235"/>
      <c r="C971" s="235"/>
      <c r="D971" s="235"/>
      <c r="E971" s="235"/>
      <c r="F971" s="235"/>
      <c r="G971" s="235"/>
      <c r="H971" s="235"/>
      <c r="I971" s="235"/>
      <c r="J971" s="23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</row>
    <row r="972" spans="1:26" ht="12.75" customHeight="1" x14ac:dyDescent="0.2">
      <c r="A972" s="235"/>
      <c r="B972" s="235"/>
      <c r="C972" s="235"/>
      <c r="D972" s="235"/>
      <c r="E972" s="235"/>
      <c r="F972" s="235"/>
      <c r="G972" s="235"/>
      <c r="H972" s="235"/>
      <c r="I972" s="235"/>
      <c r="J972" s="23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</row>
    <row r="973" spans="1:26" ht="12.75" customHeight="1" x14ac:dyDescent="0.2">
      <c r="A973" s="235"/>
      <c r="B973" s="235"/>
      <c r="C973" s="235"/>
      <c r="D973" s="235"/>
      <c r="E973" s="235"/>
      <c r="F973" s="235"/>
      <c r="G973" s="235"/>
      <c r="H973" s="235"/>
      <c r="I973" s="235"/>
      <c r="J973" s="23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</row>
    <row r="974" spans="1:26" ht="12.75" customHeight="1" x14ac:dyDescent="0.2">
      <c r="A974" s="235"/>
      <c r="B974" s="235"/>
      <c r="C974" s="235"/>
      <c r="D974" s="235"/>
      <c r="E974" s="235"/>
      <c r="F974" s="235"/>
      <c r="G974" s="235"/>
      <c r="H974" s="235"/>
      <c r="I974" s="235"/>
      <c r="J974" s="23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</row>
    <row r="975" spans="1:26" ht="12.75" customHeight="1" x14ac:dyDescent="0.2">
      <c r="A975" s="235"/>
      <c r="B975" s="235"/>
      <c r="C975" s="235"/>
      <c r="D975" s="235"/>
      <c r="E975" s="235"/>
      <c r="F975" s="235"/>
      <c r="G975" s="235"/>
      <c r="H975" s="235"/>
      <c r="I975" s="235"/>
      <c r="J975" s="23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</row>
    <row r="976" spans="1:26" ht="12.75" customHeight="1" x14ac:dyDescent="0.2">
      <c r="A976" s="235"/>
      <c r="B976" s="235"/>
      <c r="C976" s="235"/>
      <c r="D976" s="235"/>
      <c r="E976" s="235"/>
      <c r="F976" s="235"/>
      <c r="G976" s="235"/>
      <c r="H976" s="235"/>
      <c r="I976" s="235"/>
      <c r="J976" s="23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</row>
    <row r="977" spans="1:26" ht="12.75" customHeight="1" x14ac:dyDescent="0.2">
      <c r="A977" s="235"/>
      <c r="B977" s="235"/>
      <c r="C977" s="235"/>
      <c r="D977" s="235"/>
      <c r="E977" s="235"/>
      <c r="F977" s="235"/>
      <c r="G977" s="235"/>
      <c r="H977" s="235"/>
      <c r="I977" s="235"/>
      <c r="J977" s="23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</row>
    <row r="978" spans="1:26" ht="12.75" customHeight="1" x14ac:dyDescent="0.2">
      <c r="A978" s="235"/>
      <c r="B978" s="235"/>
      <c r="C978" s="235"/>
      <c r="D978" s="235"/>
      <c r="E978" s="235"/>
      <c r="F978" s="235"/>
      <c r="G978" s="235"/>
      <c r="H978" s="235"/>
      <c r="I978" s="235"/>
      <c r="J978" s="23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</row>
    <row r="979" spans="1:26" ht="12.75" customHeight="1" x14ac:dyDescent="0.2">
      <c r="A979" s="235"/>
      <c r="B979" s="235"/>
      <c r="C979" s="235"/>
      <c r="D979" s="235"/>
      <c r="E979" s="235"/>
      <c r="F979" s="235"/>
      <c r="G979" s="235"/>
      <c r="H979" s="235"/>
      <c r="I979" s="235"/>
      <c r="J979" s="23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</row>
    <row r="980" spans="1:26" ht="12.75" customHeight="1" x14ac:dyDescent="0.2">
      <c r="A980" s="235"/>
      <c r="B980" s="235"/>
      <c r="C980" s="235"/>
      <c r="D980" s="235"/>
      <c r="E980" s="235"/>
      <c r="F980" s="235"/>
      <c r="G980" s="235"/>
      <c r="H980" s="235"/>
      <c r="I980" s="235"/>
      <c r="J980" s="23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</row>
    <row r="981" spans="1:26" ht="12.75" customHeight="1" x14ac:dyDescent="0.2">
      <c r="A981" s="235"/>
      <c r="B981" s="235"/>
      <c r="C981" s="235"/>
      <c r="D981" s="235"/>
      <c r="E981" s="235"/>
      <c r="F981" s="235"/>
      <c r="G981" s="235"/>
      <c r="H981" s="235"/>
      <c r="I981" s="235"/>
      <c r="J981" s="23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</row>
    <row r="982" spans="1:26" ht="12.75" customHeight="1" x14ac:dyDescent="0.2">
      <c r="A982" s="235"/>
      <c r="B982" s="235"/>
      <c r="C982" s="235"/>
      <c r="D982" s="235"/>
      <c r="E982" s="235"/>
      <c r="F982" s="235"/>
      <c r="G982" s="235"/>
      <c r="H982" s="235"/>
      <c r="I982" s="235"/>
      <c r="J982" s="23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</row>
    <row r="983" spans="1:26" ht="12.75" customHeight="1" x14ac:dyDescent="0.2">
      <c r="A983" s="235"/>
      <c r="B983" s="235"/>
      <c r="C983" s="235"/>
      <c r="D983" s="235"/>
      <c r="E983" s="235"/>
      <c r="F983" s="235"/>
      <c r="G983" s="235"/>
      <c r="H983" s="235"/>
      <c r="I983" s="235"/>
      <c r="J983" s="23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</row>
    <row r="984" spans="1:26" ht="12.75" customHeight="1" x14ac:dyDescent="0.2">
      <c r="A984" s="235"/>
      <c r="B984" s="235"/>
      <c r="C984" s="235"/>
      <c r="D984" s="235"/>
      <c r="E984" s="235"/>
      <c r="F984" s="235"/>
      <c r="G984" s="235"/>
      <c r="H984" s="235"/>
      <c r="I984" s="235"/>
      <c r="J984" s="23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</row>
    <row r="985" spans="1:26" ht="12.75" customHeight="1" x14ac:dyDescent="0.2">
      <c r="A985" s="235"/>
      <c r="B985" s="235"/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</row>
    <row r="986" spans="1:26" ht="12.75" customHeight="1" x14ac:dyDescent="0.2">
      <c r="A986" s="235"/>
      <c r="B986" s="235"/>
      <c r="C986" s="235"/>
      <c r="D986" s="235"/>
      <c r="E986" s="235"/>
      <c r="F986" s="235"/>
      <c r="G986" s="235"/>
      <c r="H986" s="235"/>
      <c r="I986" s="235"/>
      <c r="J986" s="23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</row>
    <row r="987" spans="1:26" ht="12.75" customHeight="1" x14ac:dyDescent="0.2">
      <c r="A987" s="235"/>
      <c r="B987" s="235"/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</row>
    <row r="988" spans="1:26" ht="12.75" customHeight="1" x14ac:dyDescent="0.2">
      <c r="A988" s="235"/>
      <c r="B988" s="235"/>
      <c r="C988" s="235"/>
      <c r="D988" s="235"/>
      <c r="E988" s="235"/>
      <c r="F988" s="235"/>
      <c r="G988" s="235"/>
      <c r="H988" s="235"/>
      <c r="I988" s="235"/>
      <c r="J988" s="23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</row>
    <row r="989" spans="1:26" ht="12.75" customHeight="1" x14ac:dyDescent="0.2">
      <c r="A989" s="235"/>
      <c r="B989" s="235"/>
      <c r="C989" s="235"/>
      <c r="D989" s="235"/>
      <c r="E989" s="235"/>
      <c r="F989" s="235"/>
      <c r="G989" s="235"/>
      <c r="H989" s="235"/>
      <c r="I989" s="235"/>
      <c r="J989" s="23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</row>
    <row r="990" spans="1:26" ht="12.75" customHeight="1" x14ac:dyDescent="0.2">
      <c r="A990" s="235"/>
      <c r="B990" s="235"/>
      <c r="C990" s="235"/>
      <c r="D990" s="235"/>
      <c r="E990" s="235"/>
      <c r="F990" s="235"/>
      <c r="G990" s="235"/>
      <c r="H990" s="235"/>
      <c r="I990" s="235"/>
      <c r="J990" s="23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</row>
    <row r="991" spans="1:26" ht="12.75" customHeight="1" x14ac:dyDescent="0.2">
      <c r="A991" s="235"/>
      <c r="B991" s="235"/>
      <c r="C991" s="235"/>
      <c r="D991" s="235"/>
      <c r="E991" s="235"/>
      <c r="F991" s="235"/>
      <c r="G991" s="235"/>
      <c r="H991" s="235"/>
      <c r="I991" s="235"/>
      <c r="J991" s="23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</row>
    <row r="992" spans="1:26" ht="12.75" customHeight="1" x14ac:dyDescent="0.2">
      <c r="A992" s="235"/>
      <c r="B992" s="235"/>
      <c r="C992" s="235"/>
      <c r="D992" s="235"/>
      <c r="E992" s="235"/>
      <c r="F992" s="235"/>
      <c r="G992" s="235"/>
      <c r="H992" s="235"/>
      <c r="I992" s="235"/>
      <c r="J992" s="23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</row>
    <row r="993" spans="1:26" ht="12.75" customHeight="1" x14ac:dyDescent="0.2">
      <c r="A993" s="235"/>
      <c r="B993" s="235"/>
      <c r="C993" s="235"/>
      <c r="D993" s="235"/>
      <c r="E993" s="235"/>
      <c r="F993" s="235"/>
      <c r="G993" s="235"/>
      <c r="H993" s="235"/>
      <c r="I993" s="235"/>
      <c r="J993" s="23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</row>
    <row r="994" spans="1:26" ht="12.75" customHeight="1" x14ac:dyDescent="0.2">
      <c r="A994" s="235"/>
      <c r="B994" s="235"/>
      <c r="C994" s="235"/>
      <c r="D994" s="235"/>
      <c r="E994" s="235"/>
      <c r="F994" s="235"/>
      <c r="G994" s="235"/>
      <c r="H994" s="235"/>
      <c r="I994" s="235"/>
      <c r="J994" s="23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</row>
    <row r="995" spans="1:26" ht="12.75" customHeight="1" x14ac:dyDescent="0.2">
      <c r="A995" s="235"/>
      <c r="B995" s="235"/>
      <c r="C995" s="235"/>
      <c r="D995" s="235"/>
      <c r="E995" s="235"/>
      <c r="F995" s="235"/>
      <c r="G995" s="235"/>
      <c r="H995" s="235"/>
      <c r="I995" s="235"/>
      <c r="J995" s="23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</row>
    <row r="996" spans="1:26" ht="12.75" customHeight="1" x14ac:dyDescent="0.2">
      <c r="A996" s="235"/>
      <c r="B996" s="235"/>
      <c r="C996" s="235"/>
      <c r="D996" s="235"/>
      <c r="E996" s="235"/>
      <c r="F996" s="235"/>
      <c r="G996" s="235"/>
      <c r="H996" s="235"/>
      <c r="I996" s="235"/>
      <c r="J996" s="23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</row>
    <row r="997" spans="1:26" ht="12.75" customHeight="1" x14ac:dyDescent="0.2">
      <c r="A997" s="235"/>
      <c r="B997" s="235"/>
      <c r="C997" s="235"/>
      <c r="D997" s="235"/>
      <c r="E997" s="235"/>
      <c r="F997" s="235"/>
      <c r="G997" s="235"/>
      <c r="H997" s="235"/>
      <c r="I997" s="235"/>
      <c r="J997" s="23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</row>
    <row r="998" spans="1:26" ht="12.75" customHeight="1" x14ac:dyDescent="0.2">
      <c r="A998" s="235"/>
      <c r="B998" s="235"/>
      <c r="C998" s="235"/>
      <c r="D998" s="235"/>
      <c r="E998" s="235"/>
      <c r="F998" s="235"/>
      <c r="G998" s="235"/>
      <c r="H998" s="235"/>
      <c r="I998" s="235"/>
      <c r="J998" s="23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</row>
    <row r="999" spans="1:26" ht="12.75" customHeight="1" x14ac:dyDescent="0.2">
      <c r="A999" s="235"/>
      <c r="B999" s="235"/>
      <c r="C999" s="235"/>
      <c r="D999" s="235"/>
      <c r="E999" s="235"/>
      <c r="F999" s="235"/>
      <c r="G999" s="235"/>
      <c r="H999" s="235"/>
      <c r="I999" s="235"/>
      <c r="J999" s="23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</row>
    <row r="1000" spans="1:26" ht="12.75" customHeight="1" x14ac:dyDescent="0.2">
      <c r="A1000" s="235"/>
      <c r="B1000" s="235"/>
      <c r="C1000" s="235"/>
      <c r="D1000" s="235"/>
      <c r="E1000" s="235"/>
      <c r="F1000" s="235"/>
      <c r="G1000" s="235"/>
      <c r="H1000" s="235"/>
      <c r="I1000" s="235"/>
      <c r="J1000" s="23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3"/>
  <sheetViews>
    <sheetView tabSelected="1" workbookViewId="0">
      <selection sqref="A1:B2"/>
    </sheetView>
  </sheetViews>
  <sheetFormatPr baseColWidth="10" defaultColWidth="12.5703125" defaultRowHeight="15" customHeight="1" x14ac:dyDescent="0.2"/>
  <sheetData>
    <row r="1" spans="1:12" ht="12.75" x14ac:dyDescent="0.2">
      <c r="A1" s="301" t="s">
        <v>229</v>
      </c>
      <c r="B1" s="264"/>
      <c r="C1" s="302" t="s">
        <v>230</v>
      </c>
      <c r="D1" s="264"/>
      <c r="E1" s="302" t="s">
        <v>231</v>
      </c>
      <c r="F1" s="264"/>
      <c r="G1" s="302" t="s">
        <v>232</v>
      </c>
      <c r="H1" s="264"/>
      <c r="I1" s="302" t="s">
        <v>233</v>
      </c>
      <c r="J1" s="264"/>
      <c r="K1" s="302" t="s">
        <v>234</v>
      </c>
      <c r="L1" s="264"/>
    </row>
    <row r="2" spans="1:12" ht="12.75" x14ac:dyDescent="0.2">
      <c r="A2" s="269"/>
      <c r="B2" s="271"/>
      <c r="C2" s="270"/>
      <c r="D2" s="271"/>
      <c r="E2" s="270"/>
      <c r="F2" s="271"/>
      <c r="G2" s="270"/>
      <c r="H2" s="271"/>
      <c r="I2" s="270"/>
      <c r="J2" s="271"/>
      <c r="K2" s="270"/>
      <c r="L2" s="271"/>
    </row>
    <row r="3" spans="1:12" ht="12.75" x14ac:dyDescent="0.2">
      <c r="A3" s="303">
        <v>1</v>
      </c>
      <c r="B3" s="304"/>
      <c r="C3" s="307" t="s">
        <v>235</v>
      </c>
      <c r="D3" s="286"/>
      <c r="E3" s="307">
        <v>5</v>
      </c>
      <c r="F3" s="286"/>
      <c r="G3" s="309">
        <v>0.27083333333333331</v>
      </c>
      <c r="H3" s="286"/>
      <c r="I3" s="306">
        <v>17</v>
      </c>
      <c r="J3" s="286"/>
      <c r="K3" s="306"/>
      <c r="L3" s="286"/>
    </row>
    <row r="4" spans="1:12" ht="12.75" x14ac:dyDescent="0.2">
      <c r="A4" s="305"/>
      <c r="B4" s="304"/>
      <c r="C4" s="297"/>
      <c r="D4" s="296"/>
      <c r="E4" s="297"/>
      <c r="F4" s="296"/>
      <c r="G4" s="297"/>
      <c r="H4" s="296"/>
      <c r="I4" s="299"/>
      <c r="J4" s="296"/>
      <c r="K4" s="299"/>
      <c r="L4" s="296"/>
    </row>
    <row r="5" spans="1:12" ht="12.75" x14ac:dyDescent="0.2">
      <c r="A5" s="303">
        <v>2</v>
      </c>
      <c r="B5" s="304"/>
      <c r="C5" s="308" t="s">
        <v>236</v>
      </c>
      <c r="D5" s="296"/>
      <c r="E5" s="308">
        <v>4</v>
      </c>
      <c r="F5" s="296"/>
      <c r="G5" s="295">
        <v>0.29166666666666669</v>
      </c>
      <c r="H5" s="296"/>
      <c r="I5" s="298">
        <v>13</v>
      </c>
      <c r="J5" s="296"/>
      <c r="K5" s="300"/>
      <c r="L5" s="296"/>
    </row>
    <row r="6" spans="1:12" ht="12.75" x14ac:dyDescent="0.2">
      <c r="A6" s="305"/>
      <c r="B6" s="304"/>
      <c r="C6" s="297"/>
      <c r="D6" s="296"/>
      <c r="E6" s="297"/>
      <c r="F6" s="296"/>
      <c r="G6" s="297"/>
      <c r="H6" s="296"/>
      <c r="I6" s="299"/>
      <c r="J6" s="296"/>
      <c r="K6" s="299"/>
      <c r="L6" s="296"/>
    </row>
    <row r="7" spans="1:12" ht="12.75" x14ac:dyDescent="0.2">
      <c r="A7" s="303">
        <v>3</v>
      </c>
      <c r="B7" s="304"/>
      <c r="C7" s="308" t="s">
        <v>237</v>
      </c>
      <c r="D7" s="296"/>
      <c r="E7" s="308">
        <v>2</v>
      </c>
      <c r="F7" s="296"/>
      <c r="G7" s="295">
        <v>0.3125</v>
      </c>
      <c r="H7" s="296"/>
      <c r="I7" s="298">
        <v>8</v>
      </c>
      <c r="J7" s="296"/>
      <c r="K7" s="300"/>
      <c r="L7" s="296"/>
    </row>
    <row r="8" spans="1:12" ht="12.75" x14ac:dyDescent="0.2">
      <c r="A8" s="305"/>
      <c r="B8" s="304"/>
      <c r="C8" s="297"/>
      <c r="D8" s="296"/>
      <c r="E8" s="297"/>
      <c r="F8" s="296"/>
      <c r="G8" s="297"/>
      <c r="H8" s="296"/>
      <c r="I8" s="299"/>
      <c r="J8" s="296"/>
      <c r="K8" s="299"/>
      <c r="L8" s="296"/>
    </row>
    <row r="9" spans="1:12" ht="12.75" x14ac:dyDescent="0.2">
      <c r="A9" s="303"/>
      <c r="B9" s="304"/>
      <c r="C9" s="308"/>
      <c r="D9" s="296"/>
      <c r="E9" s="308"/>
      <c r="F9" s="296"/>
      <c r="G9" s="295"/>
      <c r="H9" s="296"/>
      <c r="I9" s="300"/>
      <c r="J9" s="296"/>
      <c r="K9" s="300"/>
      <c r="L9" s="296"/>
    </row>
    <row r="10" spans="1:12" ht="12.75" x14ac:dyDescent="0.2">
      <c r="A10" s="310"/>
      <c r="B10" s="311"/>
      <c r="C10" s="287"/>
      <c r="D10" s="289"/>
      <c r="E10" s="287"/>
      <c r="F10" s="289"/>
      <c r="G10" s="287"/>
      <c r="H10" s="289"/>
      <c r="I10" s="288"/>
      <c r="J10" s="289"/>
      <c r="K10" s="288"/>
      <c r="L10" s="289"/>
    </row>
    <row r="11" spans="1:12" ht="15" customHeight="1" x14ac:dyDescent="0.2">
      <c r="A11" s="299"/>
      <c r="B11" s="299"/>
      <c r="C11" s="299"/>
      <c r="D11" s="299"/>
      <c r="E11" s="299"/>
      <c r="F11" s="299"/>
      <c r="G11" s="299"/>
      <c r="H11" s="299"/>
      <c r="I11" s="299"/>
      <c r="J11" s="299"/>
    </row>
    <row r="12" spans="1:12" ht="15" customHeight="1" x14ac:dyDescent="0.2">
      <c r="A12" s="299"/>
      <c r="B12" s="299"/>
      <c r="C12" s="299"/>
      <c r="D12" s="299"/>
      <c r="E12" s="299"/>
      <c r="F12" s="299"/>
      <c r="G12" s="299"/>
      <c r="H12" s="299"/>
      <c r="I12" s="299"/>
      <c r="J12" s="299"/>
    </row>
    <row r="13" spans="1:12" ht="12.75" x14ac:dyDescent="0.2">
      <c r="A13" s="247"/>
      <c r="B13" s="247"/>
      <c r="C13" s="247"/>
      <c r="D13" s="247"/>
      <c r="E13" s="247"/>
      <c r="F13" s="247"/>
      <c r="G13" s="247"/>
      <c r="H13" s="247"/>
      <c r="I13" s="247"/>
      <c r="J13" s="247"/>
    </row>
  </sheetData>
  <mergeCells count="35">
    <mergeCell ref="K9:L10"/>
    <mergeCell ref="A11:B12"/>
    <mergeCell ref="C11:D12"/>
    <mergeCell ref="E11:F12"/>
    <mergeCell ref="G11:H12"/>
    <mergeCell ref="I11:J12"/>
    <mergeCell ref="A9:B10"/>
    <mergeCell ref="C9:D10"/>
    <mergeCell ref="E9:F10"/>
    <mergeCell ref="G9:H10"/>
    <mergeCell ref="I9:J10"/>
    <mergeCell ref="C5:D6"/>
    <mergeCell ref="G3:H4"/>
    <mergeCell ref="I3:J4"/>
    <mergeCell ref="E5:F6"/>
    <mergeCell ref="C7:D8"/>
    <mergeCell ref="E7:F8"/>
    <mergeCell ref="G7:H8"/>
    <mergeCell ref="I7:J8"/>
    <mergeCell ref="G5:H6"/>
    <mergeCell ref="I5:J6"/>
    <mergeCell ref="K5:L6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2023-10-10T10:18:02Z</dcterms:created>
  <dcterms:modified xsi:type="dcterms:W3CDTF">2023-10-17T16:53:11Z</dcterms:modified>
</cp:coreProperties>
</file>