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VENTAS GENERALES\VENTAS 2023\10 OCTUBRE\PEDIDOS\"/>
    </mc:Choice>
  </mc:AlternateContent>
  <bookViews>
    <workbookView xWindow="0" yWindow="0" windowWidth="20490" windowHeight="7620"/>
  </bookViews>
  <sheets>
    <sheet name="FRUTAS" sheetId="1" r:id="rId1"/>
    <sheet name="VERDURAS" sheetId="2" r:id="rId2"/>
    <sheet name="DIETETICA" sheetId="3" r:id="rId3"/>
    <sheet name="JUGOS" sheetId="4" r:id="rId4"/>
    <sheet name="MIXES" sheetId="5" r:id="rId5"/>
    <sheet name="CARROS" sheetId="6" r:id="rId6"/>
  </sheets>
  <definedNames>
    <definedName name="_xlnm._FilterDatabase" localSheetId="2" hidden="1">DIETETICA!$A$7:$S$65</definedName>
    <definedName name="_xlnm._FilterDatabase" localSheetId="0" hidden="1">FRUTAS!$A$7:$A$73</definedName>
    <definedName name="_xlnm._FilterDatabase" localSheetId="1" hidden="1">VERDURAS!$A$7:$AB$73</definedName>
  </definedNames>
  <calcPr calcId="162913"/>
</workbook>
</file>

<file path=xl/calcChain.xml><?xml version="1.0" encoding="utf-8"?>
<calcChain xmlns="http://schemas.openxmlformats.org/spreadsheetml/2006/main">
  <c r="H94" i="5" l="1"/>
  <c r="F94" i="5"/>
  <c r="D94" i="5"/>
  <c r="C94" i="5"/>
  <c r="B94" i="5"/>
  <c r="A94" i="5"/>
  <c r="H93" i="5"/>
  <c r="F93" i="5"/>
  <c r="D93" i="5"/>
  <c r="C93" i="5"/>
  <c r="B93" i="5"/>
  <c r="A93" i="5"/>
  <c r="H92" i="5"/>
  <c r="F92" i="5"/>
  <c r="D92" i="5"/>
  <c r="C92" i="5"/>
  <c r="B92" i="5"/>
  <c r="A92" i="5"/>
  <c r="H91" i="5"/>
  <c r="F91" i="5"/>
  <c r="D91" i="5"/>
  <c r="C91" i="5"/>
  <c r="B91" i="5"/>
  <c r="A91" i="5"/>
  <c r="H90" i="5"/>
  <c r="F90" i="5"/>
  <c r="D90" i="5"/>
  <c r="C90" i="5"/>
  <c r="B90" i="5"/>
  <c r="A90" i="5"/>
  <c r="H89" i="5"/>
  <c r="F89" i="5"/>
  <c r="D89" i="5"/>
  <c r="C89" i="5"/>
  <c r="B89" i="5"/>
  <c r="A89" i="5"/>
  <c r="H88" i="5"/>
  <c r="F88" i="5"/>
  <c r="D88" i="5"/>
  <c r="C88" i="5"/>
  <c r="B88" i="5"/>
  <c r="A88" i="5"/>
  <c r="H87" i="5"/>
  <c r="F87" i="5"/>
  <c r="D87" i="5"/>
  <c r="C87" i="5"/>
  <c r="B87" i="5"/>
  <c r="A87" i="5"/>
  <c r="H86" i="5"/>
  <c r="F86" i="5"/>
  <c r="D86" i="5"/>
  <c r="C86" i="5"/>
  <c r="B86" i="5"/>
  <c r="A86" i="5"/>
  <c r="H85" i="5"/>
  <c r="F85" i="5"/>
  <c r="D85" i="5"/>
  <c r="C85" i="5"/>
  <c r="B85" i="5"/>
  <c r="A85" i="5"/>
  <c r="H84" i="5"/>
  <c r="F84" i="5"/>
  <c r="D84" i="5"/>
  <c r="C84" i="5"/>
  <c r="B84" i="5"/>
  <c r="A84" i="5"/>
  <c r="H83" i="5"/>
  <c r="F83" i="5"/>
  <c r="D83" i="5"/>
  <c r="C83" i="5"/>
  <c r="B83" i="5"/>
  <c r="A83" i="5"/>
  <c r="H82" i="5"/>
  <c r="F82" i="5"/>
  <c r="D82" i="5"/>
  <c r="C82" i="5"/>
  <c r="B82" i="5"/>
  <c r="A82" i="5"/>
  <c r="H81" i="5"/>
  <c r="F81" i="5"/>
  <c r="D81" i="5"/>
  <c r="C81" i="5"/>
  <c r="B81" i="5"/>
  <c r="A81" i="5"/>
  <c r="H80" i="5"/>
  <c r="F80" i="5"/>
  <c r="D80" i="5"/>
  <c r="C80" i="5"/>
  <c r="B80" i="5"/>
  <c r="A80" i="5"/>
  <c r="H79" i="5"/>
  <c r="F79" i="5"/>
  <c r="D79" i="5"/>
  <c r="C79" i="5"/>
  <c r="B79" i="5"/>
  <c r="A79" i="5"/>
  <c r="H78" i="5"/>
  <c r="F78" i="5"/>
  <c r="D78" i="5"/>
  <c r="C78" i="5"/>
  <c r="B78" i="5"/>
  <c r="A78" i="5"/>
  <c r="H77" i="5"/>
  <c r="F77" i="5"/>
  <c r="D77" i="5"/>
  <c r="C77" i="5"/>
  <c r="B77" i="5"/>
  <c r="A77" i="5"/>
  <c r="H76" i="5"/>
  <c r="F76" i="5"/>
  <c r="D76" i="5"/>
  <c r="C76" i="5"/>
  <c r="B76" i="5"/>
  <c r="A76" i="5"/>
  <c r="H75" i="5"/>
  <c r="F75" i="5"/>
  <c r="D75" i="5"/>
  <c r="C75" i="5"/>
  <c r="B75" i="5"/>
  <c r="A75" i="5"/>
  <c r="H74" i="5"/>
  <c r="F74" i="5"/>
  <c r="D74" i="5"/>
  <c r="C74" i="5"/>
  <c r="B74" i="5"/>
  <c r="A74" i="5"/>
  <c r="H73" i="5"/>
  <c r="F73" i="5"/>
  <c r="D73" i="5"/>
  <c r="C73" i="5"/>
  <c r="B73" i="5"/>
  <c r="A73" i="5"/>
  <c r="H72" i="5"/>
  <c r="F72" i="5"/>
  <c r="D72" i="5"/>
  <c r="C72" i="5"/>
  <c r="B72" i="5"/>
  <c r="A72" i="5"/>
  <c r="H71" i="5"/>
  <c r="F71" i="5"/>
  <c r="D71" i="5"/>
  <c r="C71" i="5"/>
  <c r="B71" i="5"/>
  <c r="A71" i="5"/>
  <c r="H70" i="5"/>
  <c r="F70" i="5"/>
  <c r="D70" i="5"/>
  <c r="C70" i="5"/>
  <c r="B70" i="5"/>
  <c r="A70" i="5"/>
  <c r="H69" i="5"/>
  <c r="F69" i="5"/>
  <c r="D69" i="5"/>
  <c r="C69" i="5"/>
  <c r="B69" i="5"/>
  <c r="A69" i="5"/>
  <c r="H68" i="5"/>
  <c r="F68" i="5"/>
  <c r="D68" i="5"/>
  <c r="C68" i="5"/>
  <c r="B68" i="5"/>
  <c r="A68" i="5"/>
  <c r="H67" i="5"/>
  <c r="F67" i="5"/>
  <c r="D67" i="5"/>
  <c r="C67" i="5"/>
  <c r="B67" i="5"/>
  <c r="A67" i="5"/>
  <c r="H66" i="5"/>
  <c r="F66" i="5"/>
  <c r="D66" i="5"/>
  <c r="C66" i="5"/>
  <c r="B66" i="5"/>
  <c r="A66" i="5"/>
  <c r="H65" i="5"/>
  <c r="F65" i="5"/>
  <c r="D65" i="5"/>
  <c r="C65" i="5"/>
  <c r="B65" i="5"/>
  <c r="A65" i="5"/>
  <c r="H64" i="5"/>
  <c r="F64" i="5"/>
  <c r="D64" i="5"/>
  <c r="C64" i="5"/>
  <c r="B64" i="5"/>
  <c r="A64" i="5"/>
  <c r="H63" i="5"/>
  <c r="F63" i="5"/>
  <c r="D63" i="5"/>
  <c r="C63" i="5"/>
  <c r="B63" i="5"/>
  <c r="A63" i="5"/>
  <c r="H62" i="5"/>
  <c r="F62" i="5"/>
  <c r="D62" i="5"/>
  <c r="C62" i="5"/>
  <c r="B62" i="5"/>
  <c r="A62" i="5"/>
  <c r="H61" i="5"/>
  <c r="F61" i="5"/>
  <c r="D61" i="5"/>
  <c r="C61" i="5"/>
  <c r="B61" i="5"/>
  <c r="A61" i="5"/>
  <c r="H60" i="5"/>
  <c r="F60" i="5"/>
  <c r="D60" i="5"/>
  <c r="C60" i="5"/>
  <c r="B60" i="5"/>
  <c r="A60" i="5"/>
  <c r="H59" i="5"/>
  <c r="F59" i="5"/>
  <c r="D59" i="5"/>
  <c r="C59" i="5"/>
  <c r="B59" i="5"/>
  <c r="A59" i="5"/>
  <c r="H58" i="5"/>
  <c r="F58" i="5"/>
  <c r="D58" i="5"/>
  <c r="C58" i="5"/>
  <c r="B58" i="5"/>
  <c r="A58" i="5"/>
  <c r="H57" i="5"/>
  <c r="F57" i="5"/>
  <c r="D57" i="5"/>
  <c r="C57" i="5"/>
  <c r="B57" i="5"/>
  <c r="A57" i="5"/>
  <c r="H56" i="5"/>
  <c r="F56" i="5"/>
  <c r="D56" i="5"/>
  <c r="C56" i="5"/>
  <c r="B56" i="5"/>
  <c r="A56" i="5"/>
  <c r="H55" i="5"/>
  <c r="F55" i="5"/>
  <c r="D55" i="5"/>
  <c r="C55" i="5"/>
  <c r="B55" i="5"/>
  <c r="A55" i="5"/>
  <c r="H54" i="5"/>
  <c r="F54" i="5"/>
  <c r="D54" i="5"/>
  <c r="C54" i="5"/>
  <c r="B54" i="5"/>
  <c r="A54" i="5"/>
  <c r="H53" i="5"/>
  <c r="F53" i="5"/>
  <c r="D53" i="5"/>
  <c r="C53" i="5"/>
  <c r="B53" i="5"/>
  <c r="A53" i="5"/>
  <c r="H52" i="5"/>
  <c r="F52" i="5"/>
  <c r="D52" i="5"/>
  <c r="C52" i="5"/>
  <c r="B52" i="5"/>
  <c r="A52" i="5"/>
  <c r="H51" i="5"/>
  <c r="F51" i="5"/>
  <c r="D51" i="5"/>
  <c r="C51" i="5"/>
  <c r="B51" i="5"/>
  <c r="A51" i="5"/>
  <c r="H50" i="5"/>
  <c r="F50" i="5"/>
  <c r="D50" i="5"/>
  <c r="C50" i="5"/>
  <c r="B50" i="5"/>
  <c r="A50" i="5"/>
  <c r="H49" i="5"/>
  <c r="F49" i="5"/>
  <c r="D49" i="5"/>
  <c r="C49" i="5"/>
  <c r="B49" i="5"/>
  <c r="A49" i="5"/>
  <c r="H48" i="5"/>
  <c r="F48" i="5"/>
  <c r="D48" i="5"/>
  <c r="C48" i="5"/>
  <c r="B48" i="5"/>
  <c r="A48" i="5"/>
  <c r="H47" i="5"/>
  <c r="F47" i="5"/>
  <c r="D47" i="5"/>
  <c r="C47" i="5"/>
  <c r="B47" i="5"/>
  <c r="A47" i="5"/>
  <c r="H46" i="5"/>
  <c r="F46" i="5"/>
  <c r="D46" i="5"/>
  <c r="C46" i="5"/>
  <c r="B46" i="5"/>
  <c r="A46" i="5"/>
  <c r="H45" i="5"/>
  <c r="F45" i="5"/>
  <c r="D45" i="5"/>
  <c r="C45" i="5"/>
  <c r="B45" i="5"/>
  <c r="A45" i="5"/>
  <c r="H44" i="5"/>
  <c r="F44" i="5"/>
  <c r="D44" i="5"/>
  <c r="C44" i="5"/>
  <c r="B44" i="5"/>
  <c r="A44" i="5"/>
  <c r="H43" i="5"/>
  <c r="F43" i="5"/>
  <c r="D43" i="5"/>
  <c r="C43" i="5"/>
  <c r="B43" i="5"/>
  <c r="A43" i="5"/>
  <c r="H42" i="5"/>
  <c r="F42" i="5"/>
  <c r="D42" i="5"/>
  <c r="C42" i="5"/>
  <c r="B42" i="5"/>
  <c r="A42" i="5"/>
  <c r="H41" i="5"/>
  <c r="F41" i="5"/>
  <c r="D41" i="5"/>
  <c r="C41" i="5"/>
  <c r="B41" i="5"/>
  <c r="A41" i="5"/>
  <c r="H40" i="5"/>
  <c r="F40" i="5"/>
  <c r="D40" i="5"/>
  <c r="C40" i="5"/>
  <c r="B40" i="5"/>
  <c r="A40" i="5"/>
  <c r="H39" i="5"/>
  <c r="F39" i="5"/>
  <c r="D39" i="5"/>
  <c r="C39" i="5"/>
  <c r="B39" i="5"/>
  <c r="A39" i="5"/>
  <c r="H38" i="5"/>
  <c r="F38" i="5"/>
  <c r="D38" i="5"/>
  <c r="C38" i="5"/>
  <c r="B38" i="5"/>
  <c r="A38" i="5"/>
  <c r="H37" i="5"/>
  <c r="F37" i="5"/>
  <c r="D37" i="5"/>
  <c r="C37" i="5"/>
  <c r="B37" i="5"/>
  <c r="A37" i="5"/>
  <c r="H36" i="5"/>
  <c r="F36" i="5"/>
  <c r="D36" i="5"/>
  <c r="C36" i="5"/>
  <c r="B36" i="5"/>
  <c r="A36" i="5"/>
  <c r="H35" i="5"/>
  <c r="F35" i="5"/>
  <c r="D35" i="5"/>
  <c r="C35" i="5"/>
  <c r="B35" i="5"/>
  <c r="A35" i="5"/>
  <c r="H34" i="5"/>
  <c r="F34" i="5"/>
  <c r="D34" i="5"/>
  <c r="C34" i="5"/>
  <c r="B34" i="5"/>
  <c r="A34" i="5"/>
  <c r="H33" i="5"/>
  <c r="F33" i="5"/>
  <c r="D33" i="5"/>
  <c r="C33" i="5"/>
  <c r="B33" i="5"/>
  <c r="A33" i="5"/>
  <c r="H32" i="5"/>
  <c r="F32" i="5"/>
  <c r="D32" i="5"/>
  <c r="C32" i="5"/>
  <c r="B32" i="5"/>
  <c r="A32" i="5"/>
  <c r="H31" i="5"/>
  <c r="F31" i="5"/>
  <c r="D31" i="5"/>
  <c r="C31" i="5"/>
  <c r="B31" i="5"/>
  <c r="A31" i="5"/>
  <c r="H30" i="5"/>
  <c r="F30" i="5"/>
  <c r="D30" i="5"/>
  <c r="C30" i="5"/>
  <c r="B30" i="5"/>
  <c r="A30" i="5"/>
  <c r="H29" i="5"/>
  <c r="F29" i="5"/>
  <c r="D29" i="5"/>
  <c r="C29" i="5"/>
  <c r="B29" i="5"/>
  <c r="A29" i="5"/>
  <c r="H28" i="5"/>
  <c r="F28" i="5"/>
  <c r="D28" i="5"/>
  <c r="C28" i="5"/>
  <c r="B28" i="5"/>
  <c r="A28" i="5"/>
  <c r="H27" i="5"/>
  <c r="F27" i="5"/>
  <c r="D27" i="5"/>
  <c r="C27" i="5"/>
  <c r="B27" i="5"/>
  <c r="A27" i="5"/>
  <c r="H26" i="5"/>
  <c r="F26" i="5"/>
  <c r="D26" i="5"/>
  <c r="C26" i="5"/>
  <c r="B26" i="5"/>
  <c r="A26" i="5"/>
  <c r="H25" i="5"/>
  <c r="F25" i="5"/>
  <c r="D25" i="5"/>
  <c r="C25" i="5"/>
  <c r="B25" i="5"/>
  <c r="A25" i="5"/>
  <c r="H24" i="5"/>
  <c r="F24" i="5"/>
  <c r="D24" i="5"/>
  <c r="C24" i="5"/>
  <c r="B24" i="5"/>
  <c r="A24" i="5"/>
  <c r="H23" i="5"/>
  <c r="F23" i="5"/>
  <c r="D23" i="5"/>
  <c r="C23" i="5"/>
  <c r="B23" i="5"/>
  <c r="A23" i="5"/>
  <c r="H22" i="5"/>
  <c r="F22" i="5"/>
  <c r="D22" i="5"/>
  <c r="C22" i="5"/>
  <c r="B22" i="5"/>
  <c r="A22" i="5"/>
  <c r="H21" i="5"/>
  <c r="F21" i="5"/>
  <c r="D21" i="5"/>
  <c r="C21" i="5"/>
  <c r="B21" i="5"/>
  <c r="A21" i="5"/>
  <c r="H20" i="5"/>
  <c r="F20" i="5"/>
  <c r="D20" i="5"/>
  <c r="C20" i="5"/>
  <c r="B20" i="5"/>
  <c r="A20" i="5"/>
  <c r="H19" i="5"/>
  <c r="F19" i="5"/>
  <c r="D19" i="5"/>
  <c r="C19" i="5"/>
  <c r="B19" i="5"/>
  <c r="A19" i="5"/>
  <c r="H18" i="5"/>
  <c r="F18" i="5"/>
  <c r="D18" i="5"/>
  <c r="C18" i="5"/>
  <c r="B18" i="5"/>
  <c r="A18" i="5"/>
  <c r="H17" i="5"/>
  <c r="F17" i="5"/>
  <c r="D17" i="5"/>
  <c r="C17" i="5"/>
  <c r="B17" i="5"/>
  <c r="A17" i="5"/>
  <c r="H16" i="5"/>
  <c r="F16" i="5"/>
  <c r="D16" i="5"/>
  <c r="C16" i="5"/>
  <c r="B16" i="5"/>
  <c r="A16" i="5"/>
  <c r="H15" i="5"/>
  <c r="F15" i="5"/>
  <c r="D15" i="5"/>
  <c r="C15" i="5"/>
  <c r="B15" i="5"/>
  <c r="A15" i="5"/>
  <c r="H14" i="5"/>
  <c r="F14" i="5"/>
  <c r="D14" i="5"/>
  <c r="C14" i="5"/>
  <c r="B14" i="5"/>
  <c r="A14" i="5"/>
  <c r="H13" i="5"/>
  <c r="F13" i="5"/>
  <c r="D13" i="5"/>
  <c r="C13" i="5"/>
  <c r="B13" i="5"/>
  <c r="A13" i="5"/>
  <c r="H12" i="5"/>
  <c r="F12" i="5"/>
  <c r="D12" i="5"/>
  <c r="C12" i="5"/>
  <c r="B12" i="5"/>
  <c r="A12" i="5"/>
  <c r="H11" i="5"/>
  <c r="F11" i="5"/>
  <c r="D11" i="5"/>
  <c r="C11" i="5"/>
  <c r="B11" i="5"/>
  <c r="A11" i="5"/>
  <c r="H10" i="5"/>
  <c r="F10" i="5"/>
  <c r="D10" i="5"/>
  <c r="C10" i="5"/>
  <c r="B10" i="5"/>
  <c r="A10" i="5"/>
  <c r="H9" i="5"/>
  <c r="F9" i="5"/>
  <c r="D9" i="5"/>
  <c r="C9" i="5"/>
  <c r="B9" i="5"/>
  <c r="A9" i="5"/>
  <c r="H8" i="5"/>
  <c r="F8" i="5"/>
  <c r="D8" i="5"/>
  <c r="C8" i="5"/>
  <c r="B8" i="5"/>
  <c r="A8" i="5"/>
  <c r="H7" i="5"/>
  <c r="F7" i="5"/>
  <c r="D7" i="5"/>
  <c r="C7" i="5"/>
  <c r="B7" i="5"/>
  <c r="A7" i="5"/>
  <c r="H6" i="5"/>
  <c r="F6" i="5"/>
  <c r="E6" i="5"/>
  <c r="D6" i="5"/>
  <c r="C6" i="5"/>
  <c r="B6" i="5"/>
  <c r="A6" i="5"/>
  <c r="H5" i="5"/>
  <c r="F5" i="5"/>
  <c r="D5" i="5"/>
  <c r="C5" i="5"/>
  <c r="B5" i="5"/>
  <c r="A5" i="5"/>
  <c r="H4" i="5"/>
  <c r="F4" i="5"/>
  <c r="D4" i="5"/>
  <c r="C4" i="5"/>
  <c r="B4" i="5"/>
  <c r="A4" i="5"/>
  <c r="H3" i="5"/>
  <c r="F3" i="5"/>
  <c r="D3" i="5"/>
  <c r="C3" i="5"/>
  <c r="B3" i="5"/>
  <c r="A3" i="5"/>
  <c r="H2" i="5"/>
  <c r="F2" i="5"/>
  <c r="D2" i="5"/>
  <c r="C2" i="5"/>
  <c r="B2" i="5"/>
  <c r="A2" i="5"/>
  <c r="T54" i="4"/>
  <c r="S54" i="4"/>
  <c r="R54" i="4"/>
  <c r="H54" i="4"/>
  <c r="G54" i="4"/>
  <c r="F54" i="4"/>
  <c r="W52" i="4"/>
  <c r="V52" i="4"/>
  <c r="U52" i="4"/>
  <c r="T52" i="4"/>
  <c r="S52" i="4"/>
  <c r="R52" i="4"/>
  <c r="Q52" i="4"/>
  <c r="Q54" i="4" s="1"/>
  <c r="P52" i="4"/>
  <c r="P54" i="4" s="1"/>
  <c r="O52" i="4"/>
  <c r="N52" i="4"/>
  <c r="M52" i="4"/>
  <c r="L52" i="4"/>
  <c r="K52" i="4"/>
  <c r="J52" i="4"/>
  <c r="I52" i="4"/>
  <c r="H52" i="4"/>
  <c r="G52" i="4"/>
  <c r="F52" i="4"/>
  <c r="E52" i="4"/>
  <c r="E54" i="4" s="1"/>
  <c r="D52" i="4"/>
  <c r="D54" i="4" s="1"/>
  <c r="C52" i="4"/>
  <c r="W51" i="4"/>
  <c r="W54" i="4" s="1"/>
  <c r="V51" i="4"/>
  <c r="V54" i="4" s="1"/>
  <c r="U51" i="4"/>
  <c r="U54" i="4" s="1"/>
  <c r="T51" i="4"/>
  <c r="S51" i="4"/>
  <c r="R51" i="4"/>
  <c r="Q51" i="4"/>
  <c r="P51" i="4"/>
  <c r="O51" i="4"/>
  <c r="O54" i="4" s="1"/>
  <c r="N51" i="4"/>
  <c r="N54" i="4" s="1"/>
  <c r="M51" i="4"/>
  <c r="M54" i="4" s="1"/>
  <c r="L51" i="4"/>
  <c r="L54" i="4" s="1"/>
  <c r="K51" i="4"/>
  <c r="K54" i="4" s="1"/>
  <c r="J51" i="4"/>
  <c r="J54" i="4" s="1"/>
  <c r="I51" i="4"/>
  <c r="I54" i="4" s="1"/>
  <c r="H51" i="4"/>
  <c r="G51" i="4"/>
  <c r="F51" i="4"/>
  <c r="E51" i="4"/>
  <c r="D51" i="4"/>
  <c r="C51" i="4"/>
  <c r="C54" i="4" s="1"/>
  <c r="S71" i="3"/>
  <c r="B71" i="3"/>
  <c r="A71" i="3"/>
  <c r="S70" i="3"/>
  <c r="B70" i="3"/>
  <c r="A70" i="3"/>
  <c r="S69" i="3"/>
  <c r="B69" i="3"/>
  <c r="A69" i="3"/>
  <c r="S68" i="3"/>
  <c r="B68" i="3"/>
  <c r="A68" i="3"/>
  <c r="S67" i="3"/>
  <c r="B67" i="3"/>
  <c r="A67" i="3"/>
  <c r="S66" i="3"/>
  <c r="B66" i="3"/>
  <c r="A66" i="3"/>
  <c r="S65" i="3"/>
  <c r="B65" i="3"/>
  <c r="A65" i="3"/>
  <c r="S64" i="3"/>
  <c r="B64" i="3"/>
  <c r="A64" i="3"/>
  <c r="S63" i="3"/>
  <c r="B63" i="3"/>
  <c r="A63" i="3"/>
  <c r="S62" i="3"/>
  <c r="B62" i="3"/>
  <c r="A62" i="3"/>
  <c r="S61" i="3"/>
  <c r="B61" i="3"/>
  <c r="A61" i="3"/>
  <c r="S60" i="3"/>
  <c r="B60" i="3"/>
  <c r="A60" i="3"/>
  <c r="S59" i="3"/>
  <c r="B59" i="3"/>
  <c r="A59" i="3"/>
  <c r="S58" i="3"/>
  <c r="B58" i="3"/>
  <c r="A58" i="3"/>
  <c r="S57" i="3"/>
  <c r="B57" i="3"/>
  <c r="A57" i="3"/>
  <c r="S56" i="3"/>
  <c r="B56" i="3"/>
  <c r="A56" i="3"/>
  <c r="S55" i="3"/>
  <c r="B55" i="3"/>
  <c r="A55" i="3"/>
  <c r="S54" i="3"/>
  <c r="B54" i="3"/>
  <c r="A54" i="3"/>
  <c r="S53" i="3"/>
  <c r="B53" i="3"/>
  <c r="A53" i="3"/>
  <c r="S52" i="3"/>
  <c r="B52" i="3"/>
  <c r="A52" i="3"/>
  <c r="S51" i="3"/>
  <c r="B51" i="3"/>
  <c r="A51" i="3"/>
  <c r="S50" i="3"/>
  <c r="B50" i="3"/>
  <c r="A50" i="3"/>
  <c r="S49" i="3"/>
  <c r="B49" i="3"/>
  <c r="A49" i="3"/>
  <c r="S48" i="3"/>
  <c r="B48" i="3"/>
  <c r="A48" i="3"/>
  <c r="S47" i="3"/>
  <c r="B47" i="3"/>
  <c r="A47" i="3"/>
  <c r="S46" i="3"/>
  <c r="B46" i="3"/>
  <c r="A46" i="3"/>
  <c r="S45" i="3"/>
  <c r="B45" i="3"/>
  <c r="A45" i="3"/>
  <c r="S44" i="3"/>
  <c r="B44" i="3"/>
  <c r="A44" i="3"/>
  <c r="S43" i="3"/>
  <c r="B43" i="3"/>
  <c r="A43" i="3"/>
  <c r="S42" i="3"/>
  <c r="B42" i="3"/>
  <c r="A42" i="3"/>
  <c r="S41" i="3"/>
  <c r="B41" i="3"/>
  <c r="A41" i="3"/>
  <c r="S40" i="3"/>
  <c r="B40" i="3"/>
  <c r="A40" i="3"/>
  <c r="S39" i="3"/>
  <c r="B39" i="3"/>
  <c r="A39" i="3"/>
  <c r="S38" i="3"/>
  <c r="B38" i="3"/>
  <c r="A38" i="3"/>
  <c r="S37" i="3"/>
  <c r="B37" i="3"/>
  <c r="A37" i="3"/>
  <c r="S36" i="3"/>
  <c r="B36" i="3"/>
  <c r="A36" i="3"/>
  <c r="S35" i="3"/>
  <c r="B35" i="3"/>
  <c r="A35" i="3"/>
  <c r="S34" i="3"/>
  <c r="B34" i="3"/>
  <c r="A34" i="3"/>
  <c r="S33" i="3"/>
  <c r="B33" i="3"/>
  <c r="A33" i="3"/>
  <c r="S32" i="3"/>
  <c r="B32" i="3"/>
  <c r="A32" i="3"/>
  <c r="S31" i="3"/>
  <c r="B31" i="3"/>
  <c r="A31" i="3"/>
  <c r="S30" i="3"/>
  <c r="B30" i="3"/>
  <c r="A30" i="3"/>
  <c r="S29" i="3"/>
  <c r="B29" i="3"/>
  <c r="A29" i="3"/>
  <c r="S28" i="3"/>
  <c r="B28" i="3"/>
  <c r="A28" i="3"/>
  <c r="S27" i="3"/>
  <c r="B27" i="3"/>
  <c r="A27" i="3"/>
  <c r="S26" i="3"/>
  <c r="B26" i="3"/>
  <c r="A26" i="3"/>
  <c r="S25" i="3"/>
  <c r="B25" i="3"/>
  <c r="A25" i="3"/>
  <c r="S24" i="3"/>
  <c r="B24" i="3"/>
  <c r="A24" i="3"/>
  <c r="S23" i="3"/>
  <c r="B23" i="3"/>
  <c r="A23" i="3"/>
  <c r="S22" i="3"/>
  <c r="B22" i="3"/>
  <c r="A22" i="3"/>
  <c r="S21" i="3"/>
  <c r="B21" i="3"/>
  <c r="A21" i="3"/>
  <c r="S20" i="3"/>
  <c r="B20" i="3"/>
  <c r="A20" i="3"/>
  <c r="S19" i="3"/>
  <c r="B19" i="3"/>
  <c r="A19" i="3"/>
  <c r="S18" i="3"/>
  <c r="B18" i="3"/>
  <c r="A18" i="3"/>
  <c r="S17" i="3"/>
  <c r="B17" i="3"/>
  <c r="A17" i="3"/>
  <c r="S16" i="3"/>
  <c r="B16" i="3"/>
  <c r="A16" i="3"/>
  <c r="S15" i="3"/>
  <c r="B15" i="3"/>
  <c r="A15" i="3"/>
  <c r="S14" i="3"/>
  <c r="B14" i="3"/>
  <c r="A14" i="3"/>
  <c r="S13" i="3"/>
  <c r="B13" i="3"/>
  <c r="A13" i="3"/>
  <c r="S12" i="3"/>
  <c r="B12" i="3"/>
  <c r="A12" i="3"/>
  <c r="S11" i="3"/>
  <c r="B11" i="3"/>
  <c r="A11" i="3"/>
  <c r="S10" i="3"/>
  <c r="B10" i="3"/>
  <c r="A10" i="3"/>
  <c r="S9" i="3"/>
  <c r="B9" i="3"/>
  <c r="A9" i="3"/>
  <c r="S8" i="3"/>
  <c r="B8" i="3"/>
  <c r="A8" i="3"/>
  <c r="C5" i="3"/>
  <c r="AC71" i="2"/>
  <c r="B71" i="2"/>
  <c r="A71" i="2"/>
  <c r="AC70" i="2"/>
  <c r="B70" i="2"/>
  <c r="A70" i="2"/>
  <c r="AC69" i="2"/>
  <c r="B69" i="2"/>
  <c r="A69" i="2"/>
  <c r="AC68" i="2"/>
  <c r="B68" i="2"/>
  <c r="A68" i="2"/>
  <c r="AC67" i="2"/>
  <c r="B67" i="2"/>
  <c r="A67" i="2"/>
  <c r="AC66" i="2"/>
  <c r="B66" i="2"/>
  <c r="A66" i="2"/>
  <c r="AC65" i="2"/>
  <c r="B65" i="2"/>
  <c r="A65" i="2"/>
  <c r="AC64" i="2"/>
  <c r="B64" i="2"/>
  <c r="A64" i="2"/>
  <c r="AC63" i="2"/>
  <c r="B63" i="2"/>
  <c r="A63" i="2"/>
  <c r="AC62" i="2"/>
  <c r="B62" i="2"/>
  <c r="A62" i="2"/>
  <c r="AC61" i="2"/>
  <c r="B61" i="2"/>
  <c r="A61" i="2"/>
  <c r="AC60" i="2"/>
  <c r="B60" i="2"/>
  <c r="A60" i="2"/>
  <c r="AC59" i="2"/>
  <c r="B59" i="2"/>
  <c r="A59" i="2"/>
  <c r="AC58" i="2"/>
  <c r="B58" i="2"/>
  <c r="A58" i="2"/>
  <c r="AC57" i="2"/>
  <c r="B57" i="2"/>
  <c r="A57" i="2"/>
  <c r="AC56" i="2"/>
  <c r="B56" i="2"/>
  <c r="A56" i="2"/>
  <c r="AC55" i="2"/>
  <c r="B55" i="2"/>
  <c r="A55" i="2"/>
  <c r="AC54" i="2"/>
  <c r="B54" i="2"/>
  <c r="A54" i="2"/>
  <c r="AC53" i="2"/>
  <c r="B53" i="2"/>
  <c r="A53" i="2"/>
  <c r="AC52" i="2"/>
  <c r="B52" i="2"/>
  <c r="A52" i="2"/>
  <c r="AC51" i="2"/>
  <c r="B51" i="2"/>
  <c r="A51" i="2"/>
  <c r="AC50" i="2"/>
  <c r="B50" i="2"/>
  <c r="A50" i="2"/>
  <c r="AC49" i="2"/>
  <c r="B49" i="2"/>
  <c r="A49" i="2"/>
  <c r="B48" i="2"/>
  <c r="A48" i="2"/>
  <c r="AC47" i="2"/>
  <c r="B47" i="2"/>
  <c r="A47" i="2"/>
  <c r="B46" i="2"/>
  <c r="A46" i="2"/>
  <c r="AC45" i="2"/>
  <c r="B45" i="2"/>
  <c r="A45" i="2"/>
  <c r="AC44" i="2"/>
  <c r="B44" i="2"/>
  <c r="A44" i="2"/>
  <c r="AC43" i="2"/>
  <c r="B43" i="2"/>
  <c r="A43" i="2"/>
  <c r="AC42" i="2"/>
  <c r="B42" i="2"/>
  <c r="A42" i="2"/>
  <c r="AC41" i="2"/>
  <c r="B41" i="2"/>
  <c r="A41" i="2"/>
  <c r="AC40" i="2"/>
  <c r="B40" i="2"/>
  <c r="A40" i="2"/>
  <c r="AC39" i="2"/>
  <c r="B39" i="2"/>
  <c r="A39" i="2"/>
  <c r="AC38" i="2"/>
  <c r="B38" i="2"/>
  <c r="A38" i="2"/>
  <c r="AC37" i="2"/>
  <c r="B37" i="2"/>
  <c r="A37" i="2"/>
  <c r="AC36" i="2"/>
  <c r="B36" i="2"/>
  <c r="A36" i="2"/>
  <c r="AC35" i="2"/>
  <c r="B35" i="2"/>
  <c r="A35" i="2"/>
  <c r="AC34" i="2"/>
  <c r="B34" i="2"/>
  <c r="A34" i="2"/>
  <c r="AC33" i="2"/>
  <c r="B33" i="2"/>
  <c r="A33" i="2"/>
  <c r="AC32" i="2"/>
  <c r="B32" i="2"/>
  <c r="A32" i="2"/>
  <c r="AC31" i="2"/>
  <c r="B31" i="2"/>
  <c r="A31" i="2"/>
  <c r="AC30" i="2"/>
  <c r="B30" i="2"/>
  <c r="A30" i="2"/>
  <c r="AC29" i="2"/>
  <c r="B29" i="2"/>
  <c r="A29" i="2"/>
  <c r="AC28" i="2"/>
  <c r="B28" i="2"/>
  <c r="A28" i="2"/>
  <c r="AC27" i="2"/>
  <c r="B27" i="2"/>
  <c r="A27" i="2"/>
  <c r="AC26" i="2"/>
  <c r="B26" i="2"/>
  <c r="A26" i="2"/>
  <c r="AC25" i="2"/>
  <c r="B25" i="2"/>
  <c r="A25" i="2"/>
  <c r="AC24" i="2"/>
  <c r="B24" i="2"/>
  <c r="A24" i="2"/>
  <c r="AC23" i="2"/>
  <c r="B23" i="2"/>
  <c r="A23" i="2"/>
  <c r="AC22" i="2"/>
  <c r="B22" i="2"/>
  <c r="A22" i="2"/>
  <c r="AC21" i="2"/>
  <c r="B21" i="2"/>
  <c r="A21" i="2"/>
  <c r="AC20" i="2"/>
  <c r="B20" i="2"/>
  <c r="A20" i="2"/>
  <c r="AC19" i="2"/>
  <c r="B19" i="2"/>
  <c r="A19" i="2"/>
  <c r="AC18" i="2"/>
  <c r="B18" i="2"/>
  <c r="A18" i="2"/>
  <c r="AC17" i="2"/>
  <c r="B17" i="2"/>
  <c r="A17" i="2"/>
  <c r="AC16" i="2"/>
  <c r="B16" i="2"/>
  <c r="A16" i="2"/>
  <c r="AC15" i="2"/>
  <c r="B15" i="2"/>
  <c r="A15" i="2"/>
  <c r="AC14" i="2"/>
  <c r="B14" i="2"/>
  <c r="A14" i="2"/>
  <c r="AC13" i="2"/>
  <c r="B13" i="2"/>
  <c r="A13" i="2"/>
  <c r="AC12" i="2"/>
  <c r="B12" i="2"/>
  <c r="A12" i="2"/>
  <c r="AC11" i="2"/>
  <c r="B11" i="2"/>
  <c r="A11" i="2"/>
  <c r="AC10" i="2"/>
  <c r="B10" i="2"/>
  <c r="A10" i="2"/>
  <c r="AC9" i="2"/>
  <c r="B9" i="2"/>
  <c r="A9" i="2"/>
  <c r="AC8" i="2"/>
  <c r="B8" i="2"/>
  <c r="A8" i="2"/>
  <c r="C5" i="2"/>
  <c r="X73" i="1"/>
  <c r="X75" i="1" s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X72" i="1"/>
  <c r="W72" i="1"/>
  <c r="W75" i="1" s="1"/>
  <c r="V72" i="1"/>
  <c r="U72" i="1"/>
  <c r="T72" i="1"/>
  <c r="S72" i="1"/>
  <c r="R72" i="1"/>
  <c r="Q72" i="1"/>
  <c r="P72" i="1"/>
  <c r="P75" i="1" s="1"/>
  <c r="O72" i="1"/>
  <c r="O75" i="1" s="1"/>
  <c r="N72" i="1"/>
  <c r="M72" i="1"/>
  <c r="L72" i="1"/>
  <c r="K72" i="1"/>
  <c r="J72" i="1"/>
  <c r="I72" i="1"/>
  <c r="H72" i="1"/>
  <c r="G72" i="1"/>
  <c r="F72" i="1"/>
  <c r="E72" i="1"/>
  <c r="D72" i="1"/>
  <c r="D75" i="1" s="1"/>
  <c r="C72" i="1"/>
  <c r="C75" i="1" s="1"/>
  <c r="AB71" i="1"/>
  <c r="AA71" i="1"/>
  <c r="AB70" i="1"/>
  <c r="AA70" i="1"/>
  <c r="AB69" i="1"/>
  <c r="AA69" i="1"/>
  <c r="AB68" i="1"/>
  <c r="AA68" i="1"/>
  <c r="AB67" i="1"/>
  <c r="AA67" i="1"/>
  <c r="AB66" i="1"/>
  <c r="AA66" i="1"/>
  <c r="AB65" i="1"/>
  <c r="AA65" i="1"/>
  <c r="AB64" i="1"/>
  <c r="AA64" i="1"/>
  <c r="AB63" i="1"/>
  <c r="AA63" i="1"/>
  <c r="AB62" i="1"/>
  <c r="AA62" i="1"/>
  <c r="AB61" i="1"/>
  <c r="AA61" i="1"/>
  <c r="AB60" i="1"/>
  <c r="AA60" i="1"/>
  <c r="AB59" i="1"/>
  <c r="AA59" i="1"/>
  <c r="AB58" i="1"/>
  <c r="AA58" i="1"/>
  <c r="AB57" i="1"/>
  <c r="AA57" i="1"/>
  <c r="AB56" i="1"/>
  <c r="AA56" i="1"/>
  <c r="AB55" i="1"/>
  <c r="AA55" i="1"/>
  <c r="AB54" i="1"/>
  <c r="AA54" i="1"/>
  <c r="AB53" i="1"/>
  <c r="AA53" i="1"/>
  <c r="AB52" i="1"/>
  <c r="AA52" i="1"/>
  <c r="AB51" i="1"/>
  <c r="AA51" i="1"/>
  <c r="AB50" i="1"/>
  <c r="AA50" i="1"/>
  <c r="AB49" i="1"/>
  <c r="AA49" i="1"/>
  <c r="AB48" i="1"/>
  <c r="AA48" i="1"/>
  <c r="AB47" i="1"/>
  <c r="AA47" i="1"/>
  <c r="AB46" i="1"/>
  <c r="AA46" i="1"/>
  <c r="AB45" i="1"/>
  <c r="AA45" i="1"/>
  <c r="AB44" i="1"/>
  <c r="AA44" i="1"/>
  <c r="AB43" i="1"/>
  <c r="AA43" i="1"/>
  <c r="AB42" i="1"/>
  <c r="AA42" i="1"/>
  <c r="AB41" i="1"/>
  <c r="AA41" i="1"/>
  <c r="AB40" i="1"/>
  <c r="AA40" i="1"/>
  <c r="AB39" i="1"/>
  <c r="AA39" i="1"/>
  <c r="AB38" i="1"/>
  <c r="AA38" i="1"/>
  <c r="AB37" i="1"/>
  <c r="AA37" i="1"/>
  <c r="AB36" i="1"/>
  <c r="AA36" i="1"/>
  <c r="AB35" i="1"/>
  <c r="AA35" i="1"/>
  <c r="AB34" i="1"/>
  <c r="AA34" i="1"/>
  <c r="AB33" i="1"/>
  <c r="AA33" i="1"/>
  <c r="AB32" i="1"/>
  <c r="AA32" i="1"/>
  <c r="AB31" i="1"/>
  <c r="AA31" i="1"/>
  <c r="AB30" i="1"/>
  <c r="AA30" i="1"/>
  <c r="AB29" i="1"/>
  <c r="AA29" i="1"/>
  <c r="AB28" i="1"/>
  <c r="AA28" i="1"/>
  <c r="AB27" i="1"/>
  <c r="AA27" i="1"/>
  <c r="AB26" i="1"/>
  <c r="AA26" i="1"/>
  <c r="AB25" i="1"/>
  <c r="AA25" i="1"/>
  <c r="AB24" i="1"/>
  <c r="AA24" i="1"/>
  <c r="AB23" i="1"/>
  <c r="AA23" i="1"/>
  <c r="AB22" i="1"/>
  <c r="AA22" i="1"/>
  <c r="AB21" i="1"/>
  <c r="AA21" i="1"/>
  <c r="AB20" i="1"/>
  <c r="AA20" i="1"/>
  <c r="AB19" i="1"/>
  <c r="AA19" i="1"/>
  <c r="AB18" i="1"/>
  <c r="AA18" i="1"/>
  <c r="AB17" i="1"/>
  <c r="AA17" i="1"/>
  <c r="AB16" i="1"/>
  <c r="AA16" i="1"/>
  <c r="AB15" i="1"/>
  <c r="AA15" i="1"/>
  <c r="AB14" i="1"/>
  <c r="AA14" i="1"/>
  <c r="AB13" i="1"/>
  <c r="AA13" i="1"/>
  <c r="AB12" i="1"/>
  <c r="AA12" i="1"/>
  <c r="AB11" i="1"/>
  <c r="AA11" i="1"/>
  <c r="AB10" i="1"/>
  <c r="AA10" i="1"/>
  <c r="AB9" i="1"/>
  <c r="AA9" i="1"/>
  <c r="AB8" i="1"/>
  <c r="AA8" i="1"/>
  <c r="H75" i="1" l="1"/>
  <c r="T75" i="1"/>
  <c r="K75" i="1"/>
  <c r="C73" i="2"/>
  <c r="Q75" i="1"/>
  <c r="E75" i="1"/>
  <c r="R75" i="1"/>
  <c r="R73" i="3"/>
  <c r="J75" i="1"/>
  <c r="V75" i="1"/>
  <c r="M75" i="1"/>
  <c r="O73" i="2"/>
  <c r="N75" i="1"/>
  <c r="F75" i="1"/>
  <c r="C95" i="5"/>
  <c r="D72" i="2"/>
  <c r="I73" i="3"/>
  <c r="P73" i="2"/>
  <c r="AA73" i="2"/>
  <c r="I75" i="1"/>
  <c r="U75" i="1"/>
  <c r="P73" i="3"/>
  <c r="S75" i="1"/>
  <c r="L75" i="1"/>
  <c r="G75" i="1"/>
  <c r="R72" i="2"/>
  <c r="R73" i="2"/>
  <c r="C72" i="3"/>
  <c r="H72" i="2"/>
  <c r="T72" i="2"/>
  <c r="G73" i="2"/>
  <c r="S73" i="2"/>
  <c r="D72" i="3"/>
  <c r="P72" i="3"/>
  <c r="P75" i="3" s="1"/>
  <c r="L73" i="3"/>
  <c r="F95" i="5"/>
  <c r="J73" i="3"/>
  <c r="S72" i="2"/>
  <c r="K73" i="3"/>
  <c r="E95" i="5"/>
  <c r="I72" i="2"/>
  <c r="U72" i="2"/>
  <c r="H73" i="2"/>
  <c r="T73" i="2"/>
  <c r="E72" i="3"/>
  <c r="Q72" i="3"/>
  <c r="M73" i="3"/>
  <c r="G95" i="5"/>
  <c r="F72" i="2"/>
  <c r="G72" i="2"/>
  <c r="J72" i="2"/>
  <c r="V72" i="2"/>
  <c r="I73" i="2"/>
  <c r="U73" i="2"/>
  <c r="F72" i="3"/>
  <c r="R72" i="3"/>
  <c r="R75" i="3" s="1"/>
  <c r="N73" i="3"/>
  <c r="C96" i="5"/>
  <c r="C98" i="5" s="1"/>
  <c r="P72" i="2"/>
  <c r="E73" i="2"/>
  <c r="N72" i="3"/>
  <c r="F73" i="2"/>
  <c r="O72" i="3"/>
  <c r="O75" i="3" s="1"/>
  <c r="K72" i="2"/>
  <c r="W72" i="2"/>
  <c r="J73" i="2"/>
  <c r="V73" i="2"/>
  <c r="G72" i="3"/>
  <c r="C73" i="3"/>
  <c r="O73" i="3"/>
  <c r="Q73" i="2"/>
  <c r="D95" i="5"/>
  <c r="L72" i="2"/>
  <c r="X72" i="2"/>
  <c r="X75" i="2" s="1"/>
  <c r="K73" i="2"/>
  <c r="W73" i="2"/>
  <c r="H72" i="3"/>
  <c r="D73" i="3"/>
  <c r="E96" i="5"/>
  <c r="M72" i="2"/>
  <c r="Y72" i="2"/>
  <c r="L73" i="2"/>
  <c r="X73" i="2"/>
  <c r="I72" i="3"/>
  <c r="E73" i="3"/>
  <c r="Q73" i="3"/>
  <c r="F96" i="5"/>
  <c r="N72" i="2"/>
  <c r="Z72" i="2"/>
  <c r="M73" i="2"/>
  <c r="Y73" i="2"/>
  <c r="J72" i="3"/>
  <c r="J75" i="3" s="1"/>
  <c r="F73" i="3"/>
  <c r="G96" i="5"/>
  <c r="C72" i="2"/>
  <c r="C75" i="2" s="1"/>
  <c r="O72" i="2"/>
  <c r="O75" i="2" s="1"/>
  <c r="AA72" i="2"/>
  <c r="N73" i="2"/>
  <c r="Z73" i="2"/>
  <c r="K72" i="3"/>
  <c r="K75" i="3" s="1"/>
  <c r="G73" i="3"/>
  <c r="L72" i="3"/>
  <c r="L75" i="3" s="1"/>
  <c r="H73" i="3"/>
  <c r="E72" i="2"/>
  <c r="E75" i="2" s="1"/>
  <c r="Q72" i="2"/>
  <c r="D73" i="2"/>
  <c r="D75" i="2" s="1"/>
  <c r="M72" i="3"/>
  <c r="M75" i="3" s="1"/>
  <c r="I75" i="3" l="1"/>
  <c r="W75" i="2"/>
  <c r="AA75" i="2"/>
  <c r="Q75" i="2"/>
  <c r="P75" i="2"/>
  <c r="Y75" i="2"/>
  <c r="E75" i="3"/>
  <c r="D75" i="3"/>
  <c r="M75" i="2"/>
  <c r="G75" i="3"/>
  <c r="Q75" i="3"/>
  <c r="U75" i="2"/>
  <c r="T75" i="2"/>
  <c r="Z75" i="2"/>
  <c r="H75" i="3"/>
  <c r="I75" i="2"/>
  <c r="H75" i="2"/>
  <c r="N75" i="2"/>
  <c r="K75" i="2"/>
  <c r="V75" i="2"/>
  <c r="E98" i="5"/>
  <c r="C75" i="3"/>
  <c r="J75" i="2"/>
  <c r="G75" i="2"/>
  <c r="S75" i="2"/>
  <c r="R75" i="2"/>
  <c r="L75" i="2"/>
  <c r="N75" i="3"/>
  <c r="F75" i="2"/>
  <c r="G98" i="5"/>
  <c r="F98" i="5"/>
  <c r="D96" i="5"/>
  <c r="D98" i="5" s="1"/>
  <c r="F75" i="3"/>
</calcChain>
</file>

<file path=xl/sharedStrings.xml><?xml version="1.0" encoding="utf-8"?>
<sst xmlns="http://schemas.openxmlformats.org/spreadsheetml/2006/main" count="242" uniqueCount="182">
  <si>
    <t>REGISTRO</t>
  </si>
  <si>
    <t>CODIGO</t>
  </si>
  <si>
    <t>RE.GB.PO.PR.7.3.5.2.02/05</t>
  </si>
  <si>
    <t>FECHA</t>
  </si>
  <si>
    <t>PLANILLA DE PEDIDOS</t>
  </si>
  <si>
    <t>REVISION</t>
  </si>
  <si>
    <t>02</t>
  </si>
  <si>
    <t>PAGINA</t>
  </si>
  <si>
    <t>1 de 1</t>
  </si>
  <si>
    <t>FECHA DE DESPACHO</t>
  </si>
  <si>
    <t>FRUTAS</t>
  </si>
  <si>
    <t>C</t>
  </si>
  <si>
    <t>CLIENTE</t>
  </si>
  <si>
    <t>FSA</t>
  </si>
  <si>
    <t>MORA</t>
  </si>
  <si>
    <t>ARAND</t>
  </si>
  <si>
    <t>FRUT</t>
  </si>
  <si>
    <t>MIX A</t>
  </si>
  <si>
    <t>MIX B</t>
  </si>
  <si>
    <t>DURA</t>
  </si>
  <si>
    <t>MIX TROPI</t>
  </si>
  <si>
    <t>MARA/C</t>
  </si>
  <si>
    <t>MARA/S</t>
  </si>
  <si>
    <t>ARILOS</t>
  </si>
  <si>
    <t>MANG/P</t>
  </si>
  <si>
    <t>MANG/T</t>
  </si>
  <si>
    <t>ANAN/P</t>
  </si>
  <si>
    <t>ANAN/T</t>
  </si>
  <si>
    <t>ACAI</t>
  </si>
  <si>
    <t>LIMA</t>
  </si>
  <si>
    <t>MIX SIN FRAM</t>
  </si>
  <si>
    <t>PRESENTACION</t>
  </si>
  <si>
    <t>FACTURA</t>
  </si>
  <si>
    <t>VERDURAS</t>
  </si>
  <si>
    <t>DIETETICA</t>
  </si>
  <si>
    <t>jugos</t>
  </si>
  <si>
    <t>celeste fernández</t>
  </si>
  <si>
    <t>Sofia Pol</t>
  </si>
  <si>
    <t>MARIA FLORENCIA CERIMEDO LAGO</t>
  </si>
  <si>
    <t>Green Dot</t>
  </si>
  <si>
    <t>Araceli Mariño</t>
  </si>
  <si>
    <t>JUMBO</t>
  </si>
  <si>
    <t>VER</t>
  </si>
  <si>
    <t>Tea formosa</t>
  </si>
  <si>
    <t>YPF/JUGOS</t>
  </si>
  <si>
    <t>Mooi dot</t>
  </si>
  <si>
    <t>Tea arenales</t>
  </si>
  <si>
    <t>Ret</t>
  </si>
  <si>
    <t>Free vegetales</t>
  </si>
  <si>
    <t>MUESTRAS</t>
  </si>
  <si>
    <t>Tea lomitas</t>
  </si>
  <si>
    <t>Despacho cañitas</t>
  </si>
  <si>
    <t>Mooi barrrientos</t>
  </si>
  <si>
    <t>Tea avalos</t>
  </si>
  <si>
    <t>Green sta fe</t>
  </si>
  <si>
    <t>Green Biiling</t>
  </si>
  <si>
    <t>Lpm 11 sept</t>
  </si>
  <si>
    <t>El helado cubano</t>
  </si>
  <si>
    <t>Pablo Pincetti</t>
  </si>
  <si>
    <t>Lupita la plata</t>
  </si>
  <si>
    <t>Abruzzese city bell</t>
  </si>
  <si>
    <t>Bonafide flores</t>
  </si>
  <si>
    <t>Fusion de sabores</t>
  </si>
  <si>
    <t>Carda abasto</t>
  </si>
  <si>
    <t>Green Rivadavia</t>
  </si>
  <si>
    <t>Otero Guayaquil</t>
  </si>
  <si>
    <t>Las nectarinas</t>
  </si>
  <si>
    <t>Carda dot</t>
  </si>
  <si>
    <t>Tea la plata</t>
  </si>
  <si>
    <t>Entre panes</t>
  </si>
  <si>
    <t>Karina Benuzzi</t>
  </si>
  <si>
    <t>The oldest luengo</t>
  </si>
  <si>
    <t xml:space="preserve">Café extremo </t>
  </si>
  <si>
    <t>Pampanito</t>
  </si>
  <si>
    <t>Sur de Europa</t>
  </si>
  <si>
    <t>Rey montagu</t>
  </si>
  <si>
    <t>Dolce paleta</t>
  </si>
  <si>
    <t>Agustina Fuoco</t>
  </si>
  <si>
    <t>Nicolaza</t>
  </si>
  <si>
    <t>Boreal</t>
  </si>
  <si>
    <t>Brunette</t>
  </si>
  <si>
    <t>Tostado nuñez</t>
  </si>
  <si>
    <t>Tostado dot</t>
  </si>
  <si>
    <t>Tostado canning</t>
  </si>
  <si>
    <t>La autentica</t>
  </si>
  <si>
    <t>Caligaris</t>
  </si>
  <si>
    <t>Marina T</t>
  </si>
  <si>
    <t>Mabertin suipacha</t>
  </si>
  <si>
    <t>ret</t>
  </si>
  <si>
    <t>Sofi Germino</t>
  </si>
  <si>
    <t>Cerveceria cabrera</t>
  </si>
  <si>
    <t>Mariela Angulo</t>
  </si>
  <si>
    <t>Skanmad</t>
  </si>
  <si>
    <t>GARDINER</t>
  </si>
  <si>
    <t>Juliana/ Alucina past</t>
  </si>
  <si>
    <t>Juliana Herrera</t>
  </si>
  <si>
    <t>Baies natural</t>
  </si>
  <si>
    <t>2,5</t>
  </si>
  <si>
    <t>10,00</t>
  </si>
  <si>
    <t>Bonafide ensenada</t>
  </si>
  <si>
    <t>RETIRA HUGO</t>
  </si>
  <si>
    <t>TOTAL RETIRAS</t>
  </si>
  <si>
    <t>TOTAL CARROS</t>
  </si>
  <si>
    <t>TOTAL</t>
  </si>
  <si>
    <t>CHAMPI</t>
  </si>
  <si>
    <t>PRIMA</t>
  </si>
  <si>
    <t>ACEL</t>
  </si>
  <si>
    <t>ZAPA</t>
  </si>
  <si>
    <t>CEBO</t>
  </si>
  <si>
    <t>PIMIE</t>
  </si>
  <si>
    <t>ESPI</t>
  </si>
  <si>
    <t>BRO</t>
  </si>
  <si>
    <t>CHO</t>
  </si>
  <si>
    <t>ARV</t>
  </si>
  <si>
    <t>JAR</t>
  </si>
  <si>
    <t>CHAU</t>
  </si>
  <si>
    <t>WOK</t>
  </si>
  <si>
    <t>MIX T ZUCC</t>
  </si>
  <si>
    <t>MIX T BRO</t>
  </si>
  <si>
    <t>MIX T ACE</t>
  </si>
  <si>
    <t>ESPA</t>
  </si>
  <si>
    <t>ZANAH</t>
  </si>
  <si>
    <t>PAPAS BAST</t>
  </si>
  <si>
    <t>MIX TACOS</t>
  </si>
  <si>
    <t>SOPA</t>
  </si>
  <si>
    <t>TODO A GRANEL</t>
  </si>
  <si>
    <t>CONGELADOS</t>
  </si>
  <si>
    <t>CUERDAS</t>
  </si>
  <si>
    <t>SORRENTINOS</t>
  </si>
  <si>
    <t>H. POR Y ESP</t>
  </si>
  <si>
    <t>H. GAR Y ZAP</t>
  </si>
  <si>
    <t>H. BAT Y POR. N.</t>
  </si>
  <si>
    <t>H. QUI Y REM</t>
  </si>
  <si>
    <t>H. SIMIL CARN</t>
  </si>
  <si>
    <t>MER, FSA x 450</t>
  </si>
  <si>
    <t>MER, ARA x 450</t>
  </si>
  <si>
    <t>MER, MIX x 450</t>
  </si>
  <si>
    <t>MER. FRU x 450</t>
  </si>
  <si>
    <t xml:space="preserve"> </t>
  </si>
  <si>
    <t xml:space="preserve">                                1 manteca de maní </t>
  </si>
  <si>
    <r>
      <rPr>
        <b/>
        <sz val="10"/>
        <color theme="1"/>
        <rFont val="Calibri"/>
        <family val="2"/>
      </rPr>
      <t xml:space="preserve">                                    </t>
    </r>
    <r>
      <rPr>
        <b/>
        <sz val="11"/>
        <color theme="1"/>
        <rFont val="Calibri"/>
        <family val="2"/>
      </rPr>
      <t xml:space="preserve">  20 barras integra semilla y arándano</t>
    </r>
  </si>
  <si>
    <t>1 MIEL</t>
  </si>
  <si>
    <t>PLÁSTICO</t>
  </si>
  <si>
    <t>VIDRIO</t>
  </si>
  <si>
    <t>PLASTICO</t>
  </si>
  <si>
    <t>C/AZUCAR</t>
  </si>
  <si>
    <t>S/AZUCAR</t>
  </si>
  <si>
    <t>NMQ</t>
  </si>
  <si>
    <t>BIDONES</t>
  </si>
  <si>
    <t>ARA</t>
  </si>
  <si>
    <t>FSA/FR</t>
  </si>
  <si>
    <t>MIX</t>
  </si>
  <si>
    <t>MANZ</t>
  </si>
  <si>
    <t>ZAN</t>
  </si>
  <si>
    <t>LIMO</t>
  </si>
  <si>
    <t>H-CA</t>
  </si>
  <si>
    <t>G.PO</t>
  </si>
  <si>
    <t>B.MIX</t>
  </si>
  <si>
    <t>M.PASS</t>
  </si>
  <si>
    <t>MOJ</t>
  </si>
  <si>
    <t>AR/MANZ</t>
  </si>
  <si>
    <t>MANZ/NA/AN/TÉ</t>
  </si>
  <si>
    <t>MANZ/FRU/LIM</t>
  </si>
  <si>
    <t>NAR/MAN</t>
  </si>
  <si>
    <t>NAR/DUR/ZAN/CAL/TÉ</t>
  </si>
  <si>
    <t>PACK SURTIDO X 9</t>
  </si>
  <si>
    <t>NARANJA X 5</t>
  </si>
  <si>
    <t>ARÁNDANO X 2</t>
  </si>
  <si>
    <t>MIX S/FRAM</t>
  </si>
  <si>
    <t>MIX PARTICULAR</t>
  </si>
  <si>
    <t>ZONAS</t>
  </si>
  <si>
    <t>FLETES</t>
  </si>
  <si>
    <t>CARROS N° Gecom</t>
  </si>
  <si>
    <t>HORA</t>
  </si>
  <si>
    <t>Clientes</t>
  </si>
  <si>
    <t>KILOS</t>
  </si>
  <si>
    <t>OBSERVACION</t>
  </si>
  <si>
    <t>Andres chica</t>
  </si>
  <si>
    <t>Rober 6 hs controla primero el carro 8</t>
  </si>
  <si>
    <t>Jorge</t>
  </si>
  <si>
    <t>Andres grande</t>
  </si>
  <si>
    <t>CEA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</si>
</sst>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0.0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0"/>
      <color theme="1"/>
      <name val="Tahoma"/>
      <family val="2"/>
    </font>
    <font>
      <sz val="10"/>
      <color theme="1"/>
      <name val="Arial"/>
      <family val="2"/>
    </font>
    <font>
      <b/>
      <sz val="8"/>
      <color theme="1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18"/>
      <color theme="1"/>
      <name val="Arial"/>
      <family val="2"/>
    </font>
    <font>
      <b/>
      <sz val="11"/>
      <color theme="1"/>
      <name val="Arial"/>
      <family val="2"/>
    </font>
    <font>
      <sz val="17"/>
      <color theme="1"/>
      <name val="Arial"/>
      <family val="2"/>
    </font>
    <font>
      <sz val="1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</fills>
  <borders count="7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1">
    <xf numFmtId="0" fontId="0" fillId="0" borderId="0" xfId="0" applyFont="1" applyAlignment="1"/>
    <xf numFmtId="0" fontId="7" fillId="3" borderId="17" xfId="0" applyFont="1" applyFill="1" applyBorder="1" applyAlignment="1">
      <alignment horizontal="center"/>
    </xf>
    <xf numFmtId="165" fontId="7" fillId="3" borderId="18" xfId="0" applyNumberFormat="1" applyFont="1" applyFill="1" applyBorder="1" applyAlignment="1">
      <alignment horizontal="center"/>
    </xf>
    <xf numFmtId="165" fontId="7" fillId="3" borderId="19" xfId="0" applyNumberFormat="1" applyFont="1" applyFill="1" applyBorder="1" applyAlignment="1">
      <alignment horizontal="center"/>
    </xf>
    <xf numFmtId="165" fontId="7" fillId="3" borderId="20" xfId="0" applyNumberFormat="1" applyFont="1" applyFill="1" applyBorder="1" applyAlignment="1">
      <alignment horizontal="center"/>
    </xf>
    <xf numFmtId="165" fontId="7" fillId="3" borderId="21" xfId="0" applyNumberFormat="1" applyFont="1" applyFill="1" applyBorder="1" applyAlignment="1">
      <alignment horizontal="center"/>
    </xf>
    <xf numFmtId="165" fontId="7" fillId="3" borderId="22" xfId="0" applyNumberFormat="1" applyFont="1" applyFill="1" applyBorder="1" applyAlignment="1">
      <alignment horizontal="center"/>
    </xf>
    <xf numFmtId="165" fontId="7" fillId="3" borderId="23" xfId="0" applyNumberFormat="1" applyFont="1" applyFill="1" applyBorder="1" applyAlignment="1">
      <alignment horizontal="center"/>
    </xf>
    <xf numFmtId="165" fontId="7" fillId="3" borderId="24" xfId="0" applyNumberFormat="1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8" fillId="0" borderId="0" xfId="0" applyFont="1"/>
    <xf numFmtId="0" fontId="9" fillId="0" borderId="26" xfId="0" applyFont="1" applyBorder="1" applyAlignment="1">
      <alignment horizontal="center"/>
    </xf>
    <xf numFmtId="165" fontId="9" fillId="0" borderId="26" xfId="0" applyNumberFormat="1" applyFont="1" applyBorder="1" applyAlignment="1">
      <alignment horizontal="center"/>
    </xf>
    <xf numFmtId="0" fontId="9" fillId="4" borderId="27" xfId="0" applyFont="1" applyFill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165" fontId="9" fillId="0" borderId="26" xfId="0" applyNumberFormat="1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9" fillId="4" borderId="32" xfId="0" applyFont="1" applyFill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165" fontId="12" fillId="0" borderId="35" xfId="0" applyNumberFormat="1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2" fontId="12" fillId="0" borderId="34" xfId="0" applyNumberFormat="1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9" fillId="4" borderId="32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165" fontId="9" fillId="0" borderId="32" xfId="0" applyNumberFormat="1" applyFont="1" applyBorder="1" applyAlignment="1">
      <alignment horizontal="center"/>
    </xf>
    <xf numFmtId="1" fontId="9" fillId="0" borderId="32" xfId="0" applyNumberFormat="1" applyFont="1" applyBorder="1" applyAlignment="1">
      <alignment horizontal="center"/>
    </xf>
    <xf numFmtId="165" fontId="9" fillId="2" borderId="32" xfId="0" applyNumberFormat="1" applyFont="1" applyFill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0" fontId="13" fillId="0" borderId="32" xfId="0" applyFont="1" applyBorder="1" applyAlignment="1">
      <alignment horizontal="center" vertical="center"/>
    </xf>
    <xf numFmtId="165" fontId="9" fillId="0" borderId="32" xfId="0" applyNumberFormat="1" applyFont="1" applyBorder="1" applyAlignment="1">
      <alignment horizontal="center"/>
    </xf>
    <xf numFmtId="0" fontId="13" fillId="0" borderId="32" xfId="0" applyFont="1" applyBorder="1" applyAlignment="1">
      <alignment horizontal="center" vertical="center"/>
    </xf>
    <xf numFmtId="165" fontId="9" fillId="4" borderId="32" xfId="0" applyNumberFormat="1" applyFont="1" applyFill="1" applyBorder="1" applyAlignment="1">
      <alignment horizontal="center"/>
    </xf>
    <xf numFmtId="165" fontId="9" fillId="0" borderId="33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165" fontId="15" fillId="0" borderId="32" xfId="0" applyNumberFormat="1" applyFont="1" applyBorder="1" applyAlignment="1">
      <alignment horizontal="center"/>
    </xf>
    <xf numFmtId="165" fontId="15" fillId="2" borderId="32" xfId="0" applyNumberFormat="1" applyFont="1" applyFill="1" applyBorder="1" applyAlignment="1">
      <alignment horizontal="center"/>
    </xf>
    <xf numFmtId="165" fontId="15" fillId="0" borderId="33" xfId="0" applyNumberFormat="1" applyFont="1" applyBorder="1" applyAlignment="1">
      <alignment horizontal="center"/>
    </xf>
    <xf numFmtId="165" fontId="15" fillId="0" borderId="34" xfId="0" applyNumberFormat="1" applyFont="1" applyBorder="1" applyAlignment="1">
      <alignment horizontal="center"/>
    </xf>
    <xf numFmtId="0" fontId="14" fillId="0" borderId="32" xfId="0" applyFont="1" applyBorder="1" applyAlignment="1">
      <alignment horizontal="center" vertical="center"/>
    </xf>
    <xf numFmtId="165" fontId="15" fillId="4" borderId="32" xfId="0" applyNumberFormat="1" applyFont="1" applyFill="1" applyBorder="1" applyAlignment="1">
      <alignment horizontal="center"/>
    </xf>
    <xf numFmtId="0" fontId="1" fillId="0" borderId="32" xfId="0" applyFont="1" applyBorder="1" applyAlignment="1">
      <alignment horizontal="center" vertical="center"/>
    </xf>
    <xf numFmtId="1" fontId="15" fillId="0" borderId="32" xfId="0" applyNumberFormat="1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165" fontId="15" fillId="0" borderId="37" xfId="0" applyNumberFormat="1" applyFont="1" applyBorder="1" applyAlignment="1">
      <alignment horizontal="center"/>
    </xf>
    <xf numFmtId="165" fontId="15" fillId="2" borderId="37" xfId="0" applyNumberFormat="1" applyFont="1" applyFill="1" applyBorder="1" applyAlignment="1">
      <alignment horizontal="center"/>
    </xf>
    <xf numFmtId="165" fontId="15" fillId="0" borderId="38" xfId="0" applyNumberFormat="1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165" fontId="15" fillId="0" borderId="39" xfId="0" applyNumberFormat="1" applyFont="1" applyBorder="1" applyAlignment="1">
      <alignment horizontal="center"/>
    </xf>
    <xf numFmtId="0" fontId="14" fillId="0" borderId="37" xfId="0" applyFont="1" applyBorder="1" applyAlignment="1">
      <alignment horizontal="center" vertical="center"/>
    </xf>
    <xf numFmtId="165" fontId="15" fillId="4" borderId="37" xfId="0" applyNumberFormat="1" applyFont="1" applyFill="1" applyBorder="1" applyAlignment="1">
      <alignment horizontal="center"/>
    </xf>
    <xf numFmtId="0" fontId="10" fillId="0" borderId="36" xfId="0" applyFont="1" applyBorder="1" applyAlignment="1">
      <alignment horizontal="center"/>
    </xf>
    <xf numFmtId="0" fontId="10" fillId="0" borderId="40" xfId="0" applyFont="1" applyBorder="1" applyAlignment="1">
      <alignment horizontal="center"/>
    </xf>
    <xf numFmtId="0" fontId="16" fillId="0" borderId="41" xfId="0" applyFont="1" applyBorder="1" applyAlignment="1">
      <alignment horizontal="center"/>
    </xf>
    <xf numFmtId="0" fontId="16" fillId="0" borderId="42" xfId="0" applyFont="1" applyBorder="1" applyAlignment="1">
      <alignment horizontal="center"/>
    </xf>
    <xf numFmtId="0" fontId="1" fillId="0" borderId="41" xfId="0" applyFont="1" applyBorder="1"/>
    <xf numFmtId="0" fontId="1" fillId="0" borderId="43" xfId="0" applyFont="1" applyBorder="1"/>
    <xf numFmtId="0" fontId="1" fillId="0" borderId="18" xfId="0" applyFont="1" applyBorder="1"/>
    <xf numFmtId="0" fontId="1" fillId="0" borderId="44" xfId="0" applyFont="1" applyBorder="1"/>
    <xf numFmtId="0" fontId="1" fillId="0" borderId="7" xfId="0" applyFont="1" applyBorder="1"/>
    <xf numFmtId="165" fontId="7" fillId="3" borderId="46" xfId="0" applyNumberFormat="1" applyFont="1" applyFill="1" applyBorder="1" applyAlignment="1">
      <alignment horizontal="center"/>
    </xf>
    <xf numFmtId="165" fontId="7" fillId="3" borderId="47" xfId="0" applyNumberFormat="1" applyFont="1" applyFill="1" applyBorder="1" applyAlignment="1">
      <alignment horizontal="center"/>
    </xf>
    <xf numFmtId="165" fontId="7" fillId="3" borderId="48" xfId="0" applyNumberFormat="1" applyFont="1" applyFill="1" applyBorder="1" applyAlignment="1">
      <alignment horizontal="center"/>
    </xf>
    <xf numFmtId="165" fontId="7" fillId="3" borderId="17" xfId="0" applyNumberFormat="1" applyFont="1" applyFill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4" borderId="49" xfId="0" applyFont="1" applyFill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2" fontId="9" fillId="0" borderId="32" xfId="0" applyNumberFormat="1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9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4" borderId="50" xfId="0" applyFont="1" applyFill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5" fillId="0" borderId="32" xfId="0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0" fontId="1" fillId="0" borderId="51" xfId="0" applyFont="1" applyBorder="1"/>
    <xf numFmtId="0" fontId="6" fillId="3" borderId="54" xfId="0" applyFont="1" applyFill="1" applyBorder="1" applyAlignment="1">
      <alignment horizontal="center"/>
    </xf>
    <xf numFmtId="0" fontId="17" fillId="3" borderId="22" xfId="0" applyFont="1" applyFill="1" applyBorder="1" applyAlignment="1">
      <alignment horizontal="center"/>
    </xf>
    <xf numFmtId="0" fontId="17" fillId="3" borderId="18" xfId="0" applyFont="1" applyFill="1" applyBorder="1" applyAlignment="1">
      <alignment horizontal="center"/>
    </xf>
    <xf numFmtId="0" fontId="17" fillId="3" borderId="19" xfId="0" applyFont="1" applyFill="1" applyBorder="1" applyAlignment="1">
      <alignment horizontal="center"/>
    </xf>
    <xf numFmtId="0" fontId="17" fillId="3" borderId="56" xfId="0" applyFont="1" applyFill="1" applyBorder="1" applyAlignment="1">
      <alignment horizontal="center"/>
    </xf>
    <xf numFmtId="0" fontId="17" fillId="3" borderId="51" xfId="0" applyFont="1" applyFill="1" applyBorder="1" applyAlignment="1">
      <alignment horizontal="center"/>
    </xf>
    <xf numFmtId="0" fontId="5" fillId="0" borderId="57" xfId="0" applyFont="1" applyBorder="1"/>
    <xf numFmtId="0" fontId="5" fillId="0" borderId="58" xfId="0" applyFont="1" applyBorder="1"/>
    <xf numFmtId="0" fontId="5" fillId="0" borderId="35" xfId="0" applyFont="1" applyBorder="1"/>
    <xf numFmtId="0" fontId="5" fillId="0" borderId="59" xfId="0" applyFont="1" applyBorder="1"/>
    <xf numFmtId="0" fontId="5" fillId="0" borderId="26" xfId="0" applyFont="1" applyBorder="1"/>
    <xf numFmtId="0" fontId="5" fillId="0" borderId="60" xfId="0" applyFont="1" applyBorder="1"/>
    <xf numFmtId="0" fontId="5" fillId="0" borderId="25" xfId="0" applyFont="1" applyBorder="1"/>
    <xf numFmtId="0" fontId="5" fillId="0" borderId="34" xfId="0" applyFont="1" applyBorder="1"/>
    <xf numFmtId="0" fontId="5" fillId="0" borderId="61" xfId="0" applyFont="1" applyBorder="1"/>
    <xf numFmtId="0" fontId="5" fillId="0" borderId="32" xfId="0" applyFont="1" applyBorder="1"/>
    <xf numFmtId="0" fontId="5" fillId="0" borderId="62" xfId="0" applyFont="1" applyBorder="1"/>
    <xf numFmtId="0" fontId="5" fillId="0" borderId="36" xfId="0" applyFont="1" applyBorder="1"/>
    <xf numFmtId="0" fontId="5" fillId="0" borderId="39" xfId="0" applyFont="1" applyBorder="1"/>
    <xf numFmtId="0" fontId="5" fillId="0" borderId="63" xfId="0" applyFont="1" applyBorder="1"/>
    <xf numFmtId="0" fontId="5" fillId="0" borderId="37" xfId="0" applyFont="1" applyBorder="1"/>
    <xf numFmtId="0" fontId="18" fillId="3" borderId="51" xfId="0" applyFont="1" applyFill="1" applyBorder="1" applyAlignment="1">
      <alignment horizontal="center"/>
    </xf>
    <xf numFmtId="0" fontId="18" fillId="3" borderId="22" xfId="0" applyFont="1" applyFill="1" applyBorder="1" applyAlignment="1">
      <alignment horizontal="center"/>
    </xf>
    <xf numFmtId="0" fontId="18" fillId="3" borderId="19" xfId="0" applyFont="1" applyFill="1" applyBorder="1" applyAlignment="1">
      <alignment horizontal="center"/>
    </xf>
    <xf numFmtId="0" fontId="18" fillId="3" borderId="20" xfId="0" applyFont="1" applyFill="1" applyBorder="1" applyAlignment="1">
      <alignment horizontal="center"/>
    </xf>
    <xf numFmtId="0" fontId="18" fillId="3" borderId="21" xfId="0" applyFont="1" applyFill="1" applyBorder="1" applyAlignment="1">
      <alignment horizontal="center"/>
    </xf>
    <xf numFmtId="0" fontId="5" fillId="0" borderId="57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4" borderId="64" xfId="0" applyFont="1" applyFill="1" applyBorder="1" applyAlignment="1">
      <alignment horizontal="center"/>
    </xf>
    <xf numFmtId="0" fontId="5" fillId="0" borderId="32" xfId="0" applyFont="1" applyBorder="1" applyAlignment="1">
      <alignment horizontal="center"/>
    </xf>
    <xf numFmtId="165" fontId="5" fillId="0" borderId="32" xfId="0" applyNumberFormat="1" applyFont="1" applyBorder="1" applyAlignment="1">
      <alignment horizontal="center"/>
    </xf>
    <xf numFmtId="165" fontId="5" fillId="0" borderId="35" xfId="0" applyNumberFormat="1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65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66" xfId="0" applyFont="1" applyBorder="1" applyAlignment="1">
      <alignment horizontal="center"/>
    </xf>
    <xf numFmtId="0" fontId="5" fillId="0" borderId="67" xfId="0" applyFont="1" applyBorder="1" applyAlignment="1">
      <alignment horizontal="center"/>
    </xf>
    <xf numFmtId="0" fontId="5" fillId="4" borderId="68" xfId="0" applyFont="1" applyFill="1" applyBorder="1" applyAlignment="1">
      <alignment horizontal="center"/>
    </xf>
    <xf numFmtId="165" fontId="7" fillId="3" borderId="14" xfId="0" applyNumberFormat="1" applyFont="1" applyFill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16" fillId="0" borderId="5" xfId="0" applyFont="1" applyBorder="1" applyAlignment="1">
      <alignment horizontal="center"/>
    </xf>
    <xf numFmtId="0" fontId="2" fillId="0" borderId="7" xfId="0" applyFont="1" applyBorder="1"/>
    <xf numFmtId="0" fontId="1" fillId="2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3" fillId="2" borderId="1" xfId="0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" fillId="2" borderId="5" xfId="0" applyFont="1" applyFill="1" applyBorder="1"/>
    <xf numFmtId="0" fontId="2" fillId="0" borderId="6" xfId="0" applyFont="1" applyBorder="1"/>
    <xf numFmtId="0" fontId="4" fillId="0" borderId="5" xfId="0" applyFont="1" applyBorder="1" applyAlignment="1">
      <alignment horizontal="center" vertical="center"/>
    </xf>
    <xf numFmtId="0" fontId="5" fillId="2" borderId="5" xfId="0" applyFont="1" applyFill="1" applyBorder="1"/>
    <xf numFmtId="14" fontId="1" fillId="2" borderId="5" xfId="0" applyNumberFormat="1" applyFont="1" applyFill="1" applyBorder="1" applyAlignment="1">
      <alignment horizontal="center" vertical="center" wrapText="1"/>
    </xf>
    <xf numFmtId="49" fontId="5" fillId="2" borderId="5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45" xfId="0" applyFont="1" applyBorder="1"/>
    <xf numFmtId="0" fontId="6" fillId="3" borderId="5" xfId="0" applyFont="1" applyFill="1" applyBorder="1" applyAlignment="1">
      <alignment horizontal="center"/>
    </xf>
    <xf numFmtId="0" fontId="2" fillId="0" borderId="55" xfId="0" applyFont="1" applyBorder="1"/>
    <xf numFmtId="0" fontId="17" fillId="3" borderId="52" xfId="0" applyFont="1" applyFill="1" applyBorder="1" applyAlignment="1">
      <alignment horizontal="center" vertical="center"/>
    </xf>
    <xf numFmtId="0" fontId="2" fillId="0" borderId="53" xfId="0" applyFont="1" applyBorder="1"/>
    <xf numFmtId="0" fontId="2" fillId="0" borderId="43" xfId="0" applyFont="1" applyBorder="1"/>
    <xf numFmtId="0" fontId="8" fillId="0" borderId="72" xfId="0" applyFont="1" applyBorder="1"/>
    <xf numFmtId="0" fontId="2" fillId="0" borderId="73" xfId="0" applyFont="1" applyBorder="1"/>
    <xf numFmtId="0" fontId="2" fillId="0" borderId="72" xfId="0" applyFont="1" applyBorder="1"/>
    <xf numFmtId="0" fontId="1" fillId="0" borderId="74" xfId="0" applyFont="1" applyBorder="1" applyAlignment="1"/>
    <xf numFmtId="0" fontId="2" fillId="0" borderId="74" xfId="0" applyFont="1" applyBorder="1"/>
    <xf numFmtId="0" fontId="21" fillId="0" borderId="72" xfId="0" applyFont="1" applyBorder="1" applyAlignment="1">
      <alignment horizontal="center"/>
    </xf>
    <xf numFmtId="0" fontId="2" fillId="0" borderId="28" xfId="0" applyFont="1" applyBorder="1"/>
    <xf numFmtId="0" fontId="2" fillId="0" borderId="35" xfId="0" applyFont="1" applyBorder="1"/>
    <xf numFmtId="0" fontId="22" fillId="0" borderId="72" xfId="0" applyFont="1" applyBorder="1" applyAlignment="1"/>
    <xf numFmtId="0" fontId="2" fillId="0" borderId="26" xfId="0" applyFont="1" applyBorder="1"/>
    <xf numFmtId="0" fontId="19" fillId="0" borderId="72" xfId="0" applyFont="1" applyBorder="1" applyAlignment="1">
      <alignment horizontal="center"/>
    </xf>
    <xf numFmtId="0" fontId="1" fillId="5" borderId="74" xfId="0" applyFont="1" applyFill="1" applyBorder="1" applyAlignment="1"/>
    <xf numFmtId="20" fontId="19" fillId="0" borderId="72" xfId="0" applyNumberFormat="1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20" fillId="0" borderId="69" xfId="0" applyFont="1" applyBorder="1" applyAlignment="1"/>
    <xf numFmtId="0" fontId="19" fillId="0" borderId="70" xfId="0" applyFont="1" applyBorder="1" applyAlignment="1">
      <alignment horizontal="center"/>
    </xf>
    <xf numFmtId="0" fontId="2" fillId="0" borderId="69" xfId="0" applyFont="1" applyBorder="1"/>
    <xf numFmtId="20" fontId="19" fillId="0" borderId="70" xfId="0" applyNumberFormat="1" applyFont="1" applyBorder="1" applyAlignment="1">
      <alignment horizontal="center"/>
    </xf>
    <xf numFmtId="0" fontId="8" fillId="0" borderId="70" xfId="0" applyFont="1" applyBorder="1"/>
    <xf numFmtId="0" fontId="1" fillId="0" borderId="71" xfId="0" applyFont="1" applyBorder="1" applyAlignment="1"/>
    <xf numFmtId="0" fontId="19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0</xdr:rowOff>
    </xdr:from>
    <xdr:ext cx="1276350" cy="342900"/>
    <xdr:pic>
      <xdr:nvPicPr>
        <xdr:cNvPr id="2" name="image1.jpg" descr="http://www.gergalberries.com/img/logoGergal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0</xdr:rowOff>
    </xdr:from>
    <xdr:ext cx="1257300" cy="352425"/>
    <xdr:pic>
      <xdr:nvPicPr>
        <xdr:cNvPr id="2" name="image1.jpg" descr="http://www.gergalberries.com/img/logoGergal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0</xdr:rowOff>
    </xdr:from>
    <xdr:ext cx="1295400" cy="381000"/>
    <xdr:pic>
      <xdr:nvPicPr>
        <xdr:cNvPr id="2" name="image1.jpg" descr="http://www.gergalberries.com/img/logoGergal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971"/>
  <sheetViews>
    <sheetView tabSelected="1" workbookViewId="0">
      <pane ySplit="7" topLeftCell="A8" activePane="bottomLeft" state="frozen"/>
      <selection pane="bottomLeft" activeCell="B20" sqref="B20"/>
    </sheetView>
  </sheetViews>
  <sheetFormatPr baseColWidth="10" defaultColWidth="14.42578125" defaultRowHeight="15" customHeight="1" x14ac:dyDescent="0.25"/>
  <cols>
    <col min="1" max="1" width="4.7109375" customWidth="1"/>
    <col min="2" max="2" width="17.85546875" customWidth="1"/>
    <col min="3" max="3" width="5.42578125" customWidth="1"/>
    <col min="4" max="4" width="5.5703125" customWidth="1"/>
    <col min="5" max="5" width="5.85546875" customWidth="1"/>
    <col min="6" max="6" width="5.140625" customWidth="1"/>
    <col min="7" max="7" width="5.85546875" customWidth="1"/>
    <col min="8" max="8" width="6.140625" customWidth="1"/>
    <col min="9" max="9" width="5.85546875" customWidth="1"/>
    <col min="10" max="10" width="9" customWidth="1"/>
    <col min="11" max="11" width="7.7109375" customWidth="1"/>
    <col min="12" max="12" width="8.5703125" customWidth="1"/>
    <col min="13" max="13" width="6.85546875" customWidth="1"/>
    <col min="14" max="14" width="7.7109375" customWidth="1"/>
    <col min="15" max="15" width="7.140625" customWidth="1"/>
    <col min="16" max="16" width="6.85546875" customWidth="1"/>
    <col min="17" max="23" width="7.5703125" customWidth="1"/>
    <col min="24" max="24" width="7.28515625" customWidth="1"/>
    <col min="25" max="25" width="12.85546875" customWidth="1"/>
    <col min="26" max="26" width="8.140625" customWidth="1"/>
    <col min="27" max="27" width="9.28515625" customWidth="1"/>
    <col min="28" max="28" width="9.5703125" customWidth="1"/>
    <col min="29" max="29" width="10.7109375" customWidth="1"/>
  </cols>
  <sheetData>
    <row r="1" spans="1:29" x14ac:dyDescent="0.25">
      <c r="A1" s="140"/>
      <c r="B1" s="141"/>
      <c r="C1" s="142"/>
      <c r="D1" s="146" t="s">
        <v>0</v>
      </c>
      <c r="E1" s="141"/>
      <c r="F1" s="141"/>
      <c r="G1" s="141"/>
      <c r="H1" s="141"/>
      <c r="I1" s="141"/>
      <c r="J1" s="141"/>
      <c r="K1" s="141"/>
      <c r="L1" s="147"/>
      <c r="M1" s="151" t="s">
        <v>1</v>
      </c>
      <c r="N1" s="152"/>
      <c r="O1" s="139"/>
      <c r="P1" s="153" t="s">
        <v>2</v>
      </c>
      <c r="Q1" s="152"/>
      <c r="R1" s="152"/>
      <c r="S1" s="152"/>
      <c r="T1" s="152"/>
      <c r="U1" s="152"/>
      <c r="V1" s="152"/>
      <c r="W1" s="152"/>
      <c r="X1" s="152"/>
      <c r="Y1" s="152"/>
      <c r="Z1" s="139"/>
    </row>
    <row r="2" spans="1:29" x14ac:dyDescent="0.25">
      <c r="A2" s="143"/>
      <c r="B2" s="144"/>
      <c r="C2" s="145"/>
      <c r="D2" s="148"/>
      <c r="E2" s="149"/>
      <c r="F2" s="149"/>
      <c r="G2" s="149"/>
      <c r="H2" s="149"/>
      <c r="I2" s="149"/>
      <c r="J2" s="149"/>
      <c r="K2" s="149"/>
      <c r="L2" s="150"/>
      <c r="M2" s="154" t="s">
        <v>3</v>
      </c>
      <c r="N2" s="152"/>
      <c r="O2" s="139"/>
      <c r="P2" s="155">
        <v>44455</v>
      </c>
      <c r="Q2" s="152"/>
      <c r="R2" s="152"/>
      <c r="S2" s="152"/>
      <c r="T2" s="152"/>
      <c r="U2" s="152"/>
      <c r="V2" s="152"/>
      <c r="W2" s="152"/>
      <c r="X2" s="152"/>
      <c r="Y2" s="152"/>
      <c r="Z2" s="139"/>
    </row>
    <row r="3" spans="1:29" x14ac:dyDescent="0.25">
      <c r="A3" s="146" t="s">
        <v>4</v>
      </c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7"/>
      <c r="M3" s="154" t="s">
        <v>5</v>
      </c>
      <c r="N3" s="152"/>
      <c r="O3" s="139"/>
      <c r="P3" s="156" t="s">
        <v>6</v>
      </c>
      <c r="Q3" s="152"/>
      <c r="R3" s="152"/>
      <c r="S3" s="152"/>
      <c r="T3" s="152"/>
      <c r="U3" s="152"/>
      <c r="V3" s="152"/>
      <c r="W3" s="152"/>
      <c r="X3" s="152"/>
      <c r="Y3" s="152"/>
      <c r="Z3" s="139"/>
    </row>
    <row r="4" spans="1:29" x14ac:dyDescent="0.25">
      <c r="A4" s="148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50"/>
      <c r="M4" s="157" t="s">
        <v>7</v>
      </c>
      <c r="N4" s="136"/>
      <c r="O4" s="137"/>
      <c r="P4" s="158" t="s">
        <v>8</v>
      </c>
      <c r="Q4" s="136"/>
      <c r="R4" s="136"/>
      <c r="S4" s="136"/>
      <c r="T4" s="136"/>
      <c r="U4" s="136"/>
      <c r="V4" s="136"/>
      <c r="W4" s="136"/>
      <c r="X4" s="136"/>
      <c r="Y4" s="136"/>
      <c r="Z4" s="137"/>
    </row>
    <row r="5" spans="1:29" x14ac:dyDescent="0.25">
      <c r="A5" s="159" t="s">
        <v>9</v>
      </c>
      <c r="B5" s="139"/>
      <c r="C5" s="160">
        <v>45218</v>
      </c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39"/>
    </row>
    <row r="6" spans="1:29" x14ac:dyDescent="0.25">
      <c r="A6" s="135" t="s">
        <v>10</v>
      </c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7"/>
    </row>
    <row r="7" spans="1:29" x14ac:dyDescent="0.25">
      <c r="A7" s="1" t="s">
        <v>11</v>
      </c>
      <c r="B7" s="1" t="s">
        <v>12</v>
      </c>
      <c r="C7" s="2" t="s">
        <v>13</v>
      </c>
      <c r="D7" s="3" t="s">
        <v>14</v>
      </c>
      <c r="E7" s="3" t="s">
        <v>15</v>
      </c>
      <c r="F7" s="3" t="s">
        <v>16</v>
      </c>
      <c r="G7" s="3" t="s">
        <v>17</v>
      </c>
      <c r="H7" s="4" t="s">
        <v>18</v>
      </c>
      <c r="I7" s="2" t="s">
        <v>19</v>
      </c>
      <c r="J7" s="3" t="s">
        <v>20</v>
      </c>
      <c r="K7" s="5" t="s">
        <v>21</v>
      </c>
      <c r="L7" s="6" t="s">
        <v>22</v>
      </c>
      <c r="M7" s="3" t="s">
        <v>23</v>
      </c>
      <c r="N7" s="3" t="s">
        <v>24</v>
      </c>
      <c r="O7" s="3" t="s">
        <v>25</v>
      </c>
      <c r="P7" s="5" t="s">
        <v>26</v>
      </c>
      <c r="Q7" s="6" t="s">
        <v>27</v>
      </c>
      <c r="R7" s="6" t="s">
        <v>28</v>
      </c>
      <c r="S7" s="6" t="s">
        <v>29</v>
      </c>
      <c r="T7" s="6" t="s">
        <v>30</v>
      </c>
      <c r="U7" s="6"/>
      <c r="V7" s="6"/>
      <c r="W7" s="6"/>
      <c r="X7" s="6"/>
      <c r="Y7" s="3" t="s">
        <v>31</v>
      </c>
      <c r="Z7" s="5" t="s">
        <v>32</v>
      </c>
      <c r="AA7" s="7" t="s">
        <v>33</v>
      </c>
      <c r="AB7" s="7" t="s">
        <v>34</v>
      </c>
      <c r="AC7" s="8" t="s">
        <v>35</v>
      </c>
    </row>
    <row r="8" spans="1:29" x14ac:dyDescent="0.25">
      <c r="A8" s="9">
        <v>1</v>
      </c>
      <c r="B8" s="10" t="s">
        <v>36</v>
      </c>
      <c r="C8" s="11"/>
      <c r="D8" s="11"/>
      <c r="E8" s="12">
        <v>1</v>
      </c>
      <c r="F8" s="12">
        <v>1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3">
        <v>1</v>
      </c>
      <c r="Z8" s="14">
        <v>24978</v>
      </c>
      <c r="AA8" s="15" t="str">
        <f>IF(SUM(VERDURAS!C8:AA8)&gt;0,"VER","")</f>
        <v>VER</v>
      </c>
      <c r="AB8" s="16" t="str">
        <f>IF(SUM(DIETETICA!C8:Q8)&gt;0,"VER","")</f>
        <v/>
      </c>
    </row>
    <row r="9" spans="1:29" x14ac:dyDescent="0.25">
      <c r="A9" s="9">
        <v>5</v>
      </c>
      <c r="B9" s="10" t="s">
        <v>37</v>
      </c>
      <c r="C9" s="11"/>
      <c r="D9" s="12"/>
      <c r="E9" s="12">
        <v>1</v>
      </c>
      <c r="F9" s="12"/>
      <c r="G9" s="12"/>
      <c r="H9" s="12">
        <v>1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3">
        <v>1</v>
      </c>
      <c r="Z9" s="14">
        <v>24979</v>
      </c>
      <c r="AA9" s="17" t="str">
        <f>IF(SUM(VERDURAS!C9:AA9)&gt;0,"VER","")</f>
        <v>VER</v>
      </c>
      <c r="AB9" s="18" t="str">
        <f>IF(SUM(DIETETICA!C9:Q9)&gt;0,"VER","")</f>
        <v>VER</v>
      </c>
    </row>
    <row r="10" spans="1:29" x14ac:dyDescent="0.25">
      <c r="A10" s="9">
        <v>5</v>
      </c>
      <c r="B10" s="10" t="s">
        <v>38</v>
      </c>
      <c r="C10" s="11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3">
        <v>1</v>
      </c>
      <c r="Z10" s="14">
        <v>24980</v>
      </c>
      <c r="AA10" s="17" t="str">
        <f>IF(SUM(VERDURAS!C10:AA10)&gt;0,"VER","")</f>
        <v>VER</v>
      </c>
      <c r="AB10" s="18" t="str">
        <f>IF(SUM(DIETETICA!C10:Q10)&gt;0,"VER","")</f>
        <v>VER</v>
      </c>
    </row>
    <row r="11" spans="1:29" x14ac:dyDescent="0.25">
      <c r="A11" s="9">
        <v>5</v>
      </c>
      <c r="B11" s="19" t="s">
        <v>39</v>
      </c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3">
        <v>2.5</v>
      </c>
      <c r="Z11" s="14">
        <v>26805</v>
      </c>
      <c r="AA11" s="17" t="str">
        <f>IF(SUM(VERDURAS!C11:AA11)&gt;0,"VER","")</f>
        <v>VER</v>
      </c>
      <c r="AB11" s="18" t="str">
        <f>IF(SUM(DIETETICA!C11:Q11)&gt;0,"VER","")</f>
        <v/>
      </c>
    </row>
    <row r="12" spans="1:29" x14ac:dyDescent="0.25">
      <c r="A12" s="9">
        <v>8</v>
      </c>
      <c r="B12" s="19" t="s">
        <v>40</v>
      </c>
      <c r="C12" s="1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>
        <v>100</v>
      </c>
      <c r="U12" s="12"/>
      <c r="V12" s="12"/>
      <c r="W12" s="12"/>
      <c r="X12" s="12"/>
      <c r="Y12" s="13">
        <v>2.5</v>
      </c>
      <c r="Z12" s="14">
        <v>42056</v>
      </c>
      <c r="AA12" s="17" t="str">
        <f>IF(SUM(VERDURAS!C12:AA12)&gt;0,"VER","")</f>
        <v>VER</v>
      </c>
      <c r="AB12" s="18" t="str">
        <f>IF(SUM(DIETETICA!C12:Q12)&gt;0,"VER","")</f>
        <v/>
      </c>
    </row>
    <row r="13" spans="1:29" x14ac:dyDescent="0.25">
      <c r="A13" s="9">
        <v>10</v>
      </c>
      <c r="B13" s="19" t="s">
        <v>41</v>
      </c>
      <c r="C13" s="11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3"/>
      <c r="Z13" s="20"/>
      <c r="AA13" s="17" t="str">
        <f>IF(SUM(VERDURAS!C13:AA13)&gt;0,"VER","")</f>
        <v/>
      </c>
      <c r="AB13" s="18" t="str">
        <f>IF(SUM(DIETETICA!C13:Q13)&gt;0,"VER","")</f>
        <v/>
      </c>
      <c r="AC13" s="10" t="s">
        <v>42</v>
      </c>
    </row>
    <row r="14" spans="1:29" x14ac:dyDescent="0.25">
      <c r="A14" s="9">
        <v>5</v>
      </c>
      <c r="B14" s="19" t="s">
        <v>43</v>
      </c>
      <c r="C14" s="11"/>
      <c r="D14" s="12"/>
      <c r="E14" s="12"/>
      <c r="F14" s="12">
        <v>5</v>
      </c>
      <c r="G14" s="12"/>
      <c r="H14" s="12"/>
      <c r="I14" s="12"/>
      <c r="J14" s="12"/>
      <c r="K14" s="12"/>
      <c r="L14" s="12">
        <v>1</v>
      </c>
      <c r="M14" s="12"/>
      <c r="N14" s="12"/>
      <c r="O14" s="12">
        <v>2.5</v>
      </c>
      <c r="P14" s="12"/>
      <c r="Q14" s="12"/>
      <c r="R14" s="12"/>
      <c r="S14" s="12"/>
      <c r="T14" s="12"/>
      <c r="U14" s="12"/>
      <c r="V14" s="12"/>
      <c r="W14" s="12"/>
      <c r="X14" s="12"/>
      <c r="Y14" s="13">
        <v>2.5</v>
      </c>
      <c r="Z14" s="14">
        <v>50055</v>
      </c>
      <c r="AA14" s="17" t="str">
        <f>IF(SUM(VERDURAS!C14:AA14)&gt;0,"VER","")</f>
        <v/>
      </c>
      <c r="AB14" s="18" t="str">
        <f>IF(SUM(DIETETICA!C14:Q14)&gt;0,"VER","")</f>
        <v/>
      </c>
    </row>
    <row r="15" spans="1:29" x14ac:dyDescent="0.25">
      <c r="A15" s="9">
        <v>10</v>
      </c>
      <c r="B15" s="19" t="s">
        <v>44</v>
      </c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3"/>
      <c r="Z15" s="20"/>
      <c r="AA15" s="17" t="str">
        <f>IF(SUM(VERDURAS!C15:AA15)&gt;0,"VER","")</f>
        <v/>
      </c>
      <c r="AB15" s="18" t="str">
        <f>IF(SUM(DIETETICA!C15:Q15)&gt;0,"VER","")</f>
        <v/>
      </c>
      <c r="AC15" s="10" t="s">
        <v>42</v>
      </c>
    </row>
    <row r="16" spans="1:29" x14ac:dyDescent="0.25">
      <c r="A16" s="9">
        <v>5</v>
      </c>
      <c r="B16" s="19" t="s">
        <v>45</v>
      </c>
      <c r="C16" s="11"/>
      <c r="D16" s="12"/>
      <c r="E16" s="12"/>
      <c r="F16" s="12">
        <v>10</v>
      </c>
      <c r="G16" s="12">
        <v>10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3">
        <v>2.5</v>
      </c>
      <c r="Z16" s="14">
        <v>50056</v>
      </c>
      <c r="AA16" s="17" t="str">
        <f>IF(SUM(VERDURAS!C16:AA16)&gt;0,"VER","")</f>
        <v/>
      </c>
      <c r="AB16" s="18" t="str">
        <f>IF(SUM(DIETETICA!C16:Q16)&gt;0,"VER","")</f>
        <v/>
      </c>
    </row>
    <row r="17" spans="1:28" x14ac:dyDescent="0.25">
      <c r="A17" s="9">
        <v>1</v>
      </c>
      <c r="B17" s="19" t="s">
        <v>46</v>
      </c>
      <c r="C17" s="11"/>
      <c r="D17" s="12"/>
      <c r="E17" s="12"/>
      <c r="F17" s="12">
        <v>2.5</v>
      </c>
      <c r="G17" s="12"/>
      <c r="H17" s="12">
        <v>2.5</v>
      </c>
      <c r="I17" s="12"/>
      <c r="J17" s="12"/>
      <c r="K17" s="12"/>
      <c r="L17" s="12"/>
      <c r="M17" s="12"/>
      <c r="N17" s="12"/>
      <c r="O17" s="12">
        <v>5</v>
      </c>
      <c r="P17" s="12"/>
      <c r="Q17" s="12"/>
      <c r="R17" s="12"/>
      <c r="S17" s="12"/>
      <c r="T17" s="12"/>
      <c r="U17" s="12"/>
      <c r="V17" s="12"/>
      <c r="W17" s="12"/>
      <c r="X17" s="12"/>
      <c r="Y17" s="13">
        <v>2.5</v>
      </c>
      <c r="Z17" s="14">
        <v>50040</v>
      </c>
      <c r="AA17" s="17" t="str">
        <f>IF(SUM(VERDURAS!C17:AA17)&gt;0,"VER","")</f>
        <v>VER</v>
      </c>
      <c r="AB17" s="18" t="str">
        <f>IF(SUM(DIETETICA!C17:Q17)&gt;0,"VER","")</f>
        <v>VER</v>
      </c>
    </row>
    <row r="18" spans="1:28" x14ac:dyDescent="0.25">
      <c r="A18" s="9" t="s">
        <v>47</v>
      </c>
      <c r="B18" s="19" t="s">
        <v>48</v>
      </c>
      <c r="C18" s="11"/>
      <c r="D18" s="12"/>
      <c r="E18" s="12"/>
      <c r="F18" s="12"/>
      <c r="G18" s="12"/>
      <c r="H18" s="12"/>
      <c r="I18" s="12">
        <v>1</v>
      </c>
      <c r="J18" s="12"/>
      <c r="K18" s="12"/>
      <c r="L18" s="12"/>
      <c r="M18" s="12"/>
      <c r="N18" s="12">
        <v>1</v>
      </c>
      <c r="O18" s="12">
        <v>1</v>
      </c>
      <c r="P18" s="12"/>
      <c r="Q18" s="12">
        <v>1</v>
      </c>
      <c r="R18" s="12"/>
      <c r="S18" s="12"/>
      <c r="T18" s="12"/>
      <c r="U18" s="12" t="s">
        <v>49</v>
      </c>
      <c r="V18" s="12"/>
      <c r="W18" s="12"/>
      <c r="X18" s="12"/>
      <c r="Y18" s="13"/>
      <c r="Z18" s="20">
        <v>50039</v>
      </c>
      <c r="AA18" s="17" t="str">
        <f>IF(SUM(VERDURAS!C18:AA18)&gt;0,"VER","")</f>
        <v/>
      </c>
      <c r="AB18" s="18" t="str">
        <f>IF(SUM(DIETETICA!C18:Q18)&gt;0,"VER","")</f>
        <v/>
      </c>
    </row>
    <row r="19" spans="1:28" x14ac:dyDescent="0.25">
      <c r="A19" s="9" t="s">
        <v>47</v>
      </c>
      <c r="B19" s="19" t="s">
        <v>48</v>
      </c>
      <c r="C19" s="11"/>
      <c r="D19" s="12"/>
      <c r="E19" s="12"/>
      <c r="F19" s="12"/>
      <c r="G19" s="12"/>
      <c r="H19" s="12"/>
      <c r="I19" s="12"/>
      <c r="J19" s="12"/>
      <c r="K19" s="12">
        <v>16</v>
      </c>
      <c r="L19" s="12">
        <v>16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3">
        <v>2.5</v>
      </c>
      <c r="Z19" s="20">
        <v>50039</v>
      </c>
      <c r="AA19" s="17" t="str">
        <f>IF(SUM(VERDURAS!C19:AA19)&gt;0,"VER","")</f>
        <v>VER</v>
      </c>
      <c r="AB19" s="18" t="str">
        <f>IF(SUM(DIETETICA!C19:Q19)&gt;0,"VER","")</f>
        <v/>
      </c>
    </row>
    <row r="20" spans="1:28" x14ac:dyDescent="0.25">
      <c r="A20" s="21">
        <v>5</v>
      </c>
      <c r="B20" s="19" t="s">
        <v>50</v>
      </c>
      <c r="C20" s="11"/>
      <c r="D20" s="12"/>
      <c r="E20" s="12"/>
      <c r="F20" s="12">
        <v>10</v>
      </c>
      <c r="G20" s="12"/>
      <c r="H20" s="12">
        <v>5</v>
      </c>
      <c r="I20" s="12"/>
      <c r="J20" s="12"/>
      <c r="K20" s="12"/>
      <c r="L20" s="12">
        <v>1</v>
      </c>
      <c r="M20" s="12"/>
      <c r="N20" s="22"/>
      <c r="O20" s="22">
        <v>7.5</v>
      </c>
      <c r="P20" s="12"/>
      <c r="Q20" s="12"/>
      <c r="R20" s="12"/>
      <c r="S20" s="12"/>
      <c r="T20" s="12"/>
      <c r="U20" s="12"/>
      <c r="V20" s="12"/>
      <c r="W20" s="12"/>
      <c r="X20" s="12"/>
      <c r="Y20" s="13">
        <v>2.5</v>
      </c>
      <c r="Z20" s="14">
        <v>50063</v>
      </c>
      <c r="AA20" s="17" t="str">
        <f>IF(SUM(VERDURAS!C20:AA20)&gt;0,"VER","")</f>
        <v>VER</v>
      </c>
      <c r="AB20" s="18" t="str">
        <f>IF(SUM(DIETETICA!C20:Q20)&gt;0,"VER","")</f>
        <v/>
      </c>
    </row>
    <row r="21" spans="1:28" ht="15.75" customHeight="1" x14ac:dyDescent="0.25">
      <c r="A21" s="9">
        <v>1</v>
      </c>
      <c r="B21" s="19" t="s">
        <v>51</v>
      </c>
      <c r="C21" s="11"/>
      <c r="D21" s="12"/>
      <c r="E21" s="12">
        <v>2.5</v>
      </c>
      <c r="F21" s="12"/>
      <c r="G21" s="12"/>
      <c r="H21" s="12">
        <v>2.5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3">
        <v>2.5</v>
      </c>
      <c r="Z21" s="14">
        <v>50041</v>
      </c>
      <c r="AA21" s="17" t="str">
        <f>IF(SUM(VERDURAS!C21:AA21)&gt;0,"VER","")</f>
        <v>VER</v>
      </c>
      <c r="AB21" s="18" t="str">
        <f>IF(SUM(DIETETICA!C21:Q21)&gt;0,"VER","")</f>
        <v/>
      </c>
    </row>
    <row r="22" spans="1:28" ht="15.75" customHeight="1" x14ac:dyDescent="0.25">
      <c r="A22" s="9">
        <v>1</v>
      </c>
      <c r="B22" s="19" t="s">
        <v>52</v>
      </c>
      <c r="C22" s="11"/>
      <c r="D22" s="12"/>
      <c r="E22" s="12"/>
      <c r="F22" s="12">
        <v>20</v>
      </c>
      <c r="G22" s="12">
        <v>15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3">
        <v>2.5</v>
      </c>
      <c r="Z22" s="14">
        <v>50042</v>
      </c>
      <c r="AA22" s="17" t="str">
        <f>IF(SUM(VERDURAS!C22:AA22)&gt;0,"VER","")</f>
        <v/>
      </c>
      <c r="AB22" s="18" t="str">
        <f>IF(SUM(DIETETICA!C22:Q22)&gt;0,"VER","")</f>
        <v/>
      </c>
    </row>
    <row r="23" spans="1:28" ht="15.75" customHeight="1" x14ac:dyDescent="0.25">
      <c r="A23" s="9">
        <v>1</v>
      </c>
      <c r="B23" s="19" t="s">
        <v>53</v>
      </c>
      <c r="C23" s="11"/>
      <c r="D23" s="12"/>
      <c r="E23" s="12"/>
      <c r="F23" s="12">
        <v>2.5</v>
      </c>
      <c r="G23" s="12"/>
      <c r="H23" s="12"/>
      <c r="I23" s="12"/>
      <c r="J23" s="12"/>
      <c r="K23" s="12"/>
      <c r="L23" s="12">
        <v>2</v>
      </c>
      <c r="M23" s="12"/>
      <c r="N23" s="12"/>
      <c r="O23" s="12">
        <v>2.5</v>
      </c>
      <c r="P23" s="12"/>
      <c r="Q23" s="12"/>
      <c r="R23" s="12"/>
      <c r="S23" s="12"/>
      <c r="T23" s="12"/>
      <c r="U23" s="12"/>
      <c r="V23" s="12"/>
      <c r="W23" s="12"/>
      <c r="X23" s="12"/>
      <c r="Y23" s="13">
        <v>2.5</v>
      </c>
      <c r="Z23" s="14">
        <v>50043</v>
      </c>
      <c r="AA23" s="17" t="str">
        <f>IF(SUM(VERDURAS!C23:AA23)&gt;0,"VER","")</f>
        <v/>
      </c>
      <c r="AB23" s="18" t="str">
        <f>IF(SUM(DIETETICA!C23:Q23)&gt;0,"VER","")</f>
        <v/>
      </c>
    </row>
    <row r="24" spans="1:28" ht="15.75" customHeight="1" x14ac:dyDescent="0.25">
      <c r="A24" s="9">
        <v>1</v>
      </c>
      <c r="B24" s="19" t="s">
        <v>54</v>
      </c>
      <c r="C24" s="12"/>
      <c r="D24" s="12"/>
      <c r="E24" s="12">
        <v>7.5</v>
      </c>
      <c r="F24" s="12">
        <v>15</v>
      </c>
      <c r="G24" s="12"/>
      <c r="H24" s="12"/>
      <c r="I24" s="12"/>
      <c r="J24" s="12"/>
      <c r="K24" s="12"/>
      <c r="L24" s="12"/>
      <c r="M24" s="12"/>
      <c r="N24" s="12"/>
      <c r="O24" s="12">
        <v>10</v>
      </c>
      <c r="P24" s="12"/>
      <c r="Q24" s="12"/>
      <c r="R24" s="12"/>
      <c r="S24" s="12"/>
      <c r="T24" s="12"/>
      <c r="U24" s="12"/>
      <c r="V24" s="12"/>
      <c r="W24" s="12"/>
      <c r="X24" s="12"/>
      <c r="Y24" s="13">
        <v>2.5</v>
      </c>
      <c r="Z24" s="14">
        <v>26801</v>
      </c>
      <c r="AA24" s="17" t="str">
        <f>IF(SUM(VERDURAS!C24:AA24)&gt;0,"VER","")</f>
        <v>VER</v>
      </c>
      <c r="AB24" s="18" t="str">
        <f>IF(SUM(DIETETICA!C24:Q24)&gt;0,"VER","")</f>
        <v/>
      </c>
    </row>
    <row r="25" spans="1:28" ht="15.75" customHeight="1" x14ac:dyDescent="0.25">
      <c r="A25" s="9">
        <v>1</v>
      </c>
      <c r="B25" s="19" t="s">
        <v>55</v>
      </c>
      <c r="C25" s="12"/>
      <c r="D25" s="12"/>
      <c r="E25" s="12">
        <v>7.5</v>
      </c>
      <c r="F25" s="12">
        <v>10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3">
        <v>2.5</v>
      </c>
      <c r="Z25" s="14">
        <v>26802</v>
      </c>
      <c r="AA25" s="17" t="str">
        <f>IF(SUM(VERDURAS!C25:AA25)&gt;0,"VER","")</f>
        <v>VER</v>
      </c>
      <c r="AB25" s="18" t="str">
        <f>IF(SUM(DIETETICA!C25:Q25)&gt;0,"VER","")</f>
        <v/>
      </c>
    </row>
    <row r="26" spans="1:28" ht="15.75" customHeight="1" x14ac:dyDescent="0.25">
      <c r="A26" s="9">
        <v>1</v>
      </c>
      <c r="B26" s="19" t="s">
        <v>56</v>
      </c>
      <c r="C26" s="12">
        <v>5</v>
      </c>
      <c r="D26" s="12"/>
      <c r="E26" s="12"/>
      <c r="F26" s="12">
        <v>5</v>
      </c>
      <c r="G26" s="12"/>
      <c r="H26" s="12"/>
      <c r="I26" s="12"/>
      <c r="J26" s="12"/>
      <c r="K26" s="12"/>
      <c r="L26" s="12"/>
      <c r="M26" s="12">
        <v>1</v>
      </c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3">
        <v>2.5</v>
      </c>
      <c r="Z26" s="14">
        <v>50044</v>
      </c>
      <c r="AA26" s="17" t="str">
        <f>IF(SUM(VERDURAS!C26:AA26)&gt;0,"VER","")</f>
        <v/>
      </c>
      <c r="AB26" s="18" t="str">
        <f>IF(SUM(DIETETICA!C26:Q26)&gt;0,"VER","")</f>
        <v/>
      </c>
    </row>
    <row r="27" spans="1:28" ht="15.75" customHeight="1" x14ac:dyDescent="0.25">
      <c r="A27" s="9">
        <v>1</v>
      </c>
      <c r="B27" s="19" t="s">
        <v>57</v>
      </c>
      <c r="C27" s="12">
        <v>15</v>
      </c>
      <c r="D27" s="12"/>
      <c r="E27" s="12">
        <v>5</v>
      </c>
      <c r="F27" s="12">
        <v>7.5</v>
      </c>
      <c r="G27" s="12"/>
      <c r="H27" s="12"/>
      <c r="I27" s="12"/>
      <c r="J27" s="12"/>
      <c r="K27" s="12"/>
      <c r="L27" s="12">
        <v>5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3">
        <v>2.5</v>
      </c>
      <c r="Z27" s="14">
        <v>50045</v>
      </c>
      <c r="AA27" s="17" t="str">
        <f>IF(SUM(VERDURAS!C27:AA27)&gt;0,"VER","")</f>
        <v/>
      </c>
      <c r="AB27" s="18" t="str">
        <f>IF(SUM(DIETETICA!C27:Q27)&gt;0,"VER","")</f>
        <v/>
      </c>
    </row>
    <row r="28" spans="1:28" ht="15.75" customHeight="1" x14ac:dyDescent="0.25">
      <c r="A28" s="9">
        <v>8</v>
      </c>
      <c r="B28" s="19" t="s">
        <v>58</v>
      </c>
      <c r="C28" s="12">
        <v>40</v>
      </c>
      <c r="D28" s="12"/>
      <c r="E28" s="12"/>
      <c r="F28" s="12"/>
      <c r="G28" s="12"/>
      <c r="H28" s="12"/>
      <c r="I28" s="12">
        <v>40.799999999999997</v>
      </c>
      <c r="J28" s="12"/>
      <c r="K28" s="12">
        <v>16</v>
      </c>
      <c r="L28" s="12"/>
      <c r="M28" s="12">
        <v>13.6</v>
      </c>
      <c r="N28" s="12"/>
      <c r="O28" s="12"/>
      <c r="P28" s="12"/>
      <c r="Q28" s="12">
        <v>13.6</v>
      </c>
      <c r="R28" s="12"/>
      <c r="S28" s="12"/>
      <c r="T28" s="12"/>
      <c r="U28" s="12"/>
      <c r="V28" s="12"/>
      <c r="W28" s="12"/>
      <c r="X28" s="12"/>
      <c r="Y28" s="13">
        <v>2.5</v>
      </c>
      <c r="Z28" s="14">
        <v>50064</v>
      </c>
      <c r="AA28" s="17" t="str">
        <f>IF(SUM(VERDURAS!C28:AA28)&gt;0,"VER","")</f>
        <v/>
      </c>
      <c r="AB28" s="18" t="str">
        <f>IF(SUM(DIETETICA!C28:Q28)&gt;0,"VER","")</f>
        <v/>
      </c>
    </row>
    <row r="29" spans="1:28" ht="15.75" customHeight="1" x14ac:dyDescent="0.25">
      <c r="A29" s="9">
        <v>8</v>
      </c>
      <c r="B29" s="19" t="s">
        <v>59</v>
      </c>
      <c r="C29" s="12"/>
      <c r="D29" s="12"/>
      <c r="E29" s="12"/>
      <c r="F29" s="12"/>
      <c r="G29" s="12"/>
      <c r="H29" s="12"/>
      <c r="I29" s="12"/>
      <c r="J29" s="12"/>
      <c r="K29" s="12"/>
      <c r="L29" s="12">
        <v>16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3">
        <v>2.5</v>
      </c>
      <c r="Z29" s="14">
        <v>50065</v>
      </c>
      <c r="AA29" s="17" t="str">
        <f>IF(SUM(VERDURAS!C29:AA29)&gt;0,"VER","")</f>
        <v/>
      </c>
      <c r="AB29" s="18" t="str">
        <f>IF(SUM(DIETETICA!C29:Q29)&gt;0,"VER","")</f>
        <v/>
      </c>
    </row>
    <row r="30" spans="1:28" ht="15.75" customHeight="1" x14ac:dyDescent="0.25">
      <c r="A30" s="9">
        <v>8</v>
      </c>
      <c r="B30" s="19" t="s">
        <v>60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3">
        <v>2.5</v>
      </c>
      <c r="Z30" s="14">
        <v>50066</v>
      </c>
      <c r="AA30" s="17" t="str">
        <f>IF(SUM(VERDURAS!C30:AA30)&gt;0,"VER","")</f>
        <v>VER</v>
      </c>
      <c r="AB30" s="18" t="str">
        <f>IF(SUM(DIETETICA!C30:Q30)&gt;0,"VER","")</f>
        <v/>
      </c>
    </row>
    <row r="31" spans="1:28" ht="15.75" customHeight="1" x14ac:dyDescent="0.25">
      <c r="A31" s="9">
        <v>5</v>
      </c>
      <c r="B31" s="19" t="s">
        <v>61</v>
      </c>
      <c r="C31" s="12"/>
      <c r="D31" s="12"/>
      <c r="E31" s="12"/>
      <c r="F31" s="12">
        <v>20</v>
      </c>
      <c r="G31" s="12">
        <v>15</v>
      </c>
      <c r="H31" s="12"/>
      <c r="I31" s="12">
        <v>10</v>
      </c>
      <c r="J31" s="12"/>
      <c r="K31" s="12"/>
      <c r="L31" s="12"/>
      <c r="M31" s="12"/>
      <c r="N31" s="12"/>
      <c r="O31" s="12">
        <v>10</v>
      </c>
      <c r="P31" s="12"/>
      <c r="Q31" s="12"/>
      <c r="R31" s="12"/>
      <c r="S31" s="12"/>
      <c r="T31" s="12"/>
      <c r="U31" s="12"/>
      <c r="V31" s="12"/>
      <c r="W31" s="12"/>
      <c r="X31" s="12"/>
      <c r="Y31" s="13">
        <v>2.5</v>
      </c>
      <c r="Z31" s="14">
        <v>26806</v>
      </c>
      <c r="AA31" s="17" t="str">
        <f>IF(SUM(VERDURAS!C31:AA31)&gt;0,"VER","")</f>
        <v/>
      </c>
      <c r="AB31" s="18" t="str">
        <f>IF(SUM(DIETETICA!C31:Q31)&gt;0,"VER","")</f>
        <v/>
      </c>
    </row>
    <row r="32" spans="1:28" ht="15.75" customHeight="1" x14ac:dyDescent="0.25">
      <c r="A32" s="9">
        <v>5</v>
      </c>
      <c r="B32" s="19" t="s">
        <v>62</v>
      </c>
      <c r="C32" s="12"/>
      <c r="D32" s="12"/>
      <c r="E32" s="12"/>
      <c r="F32" s="12"/>
      <c r="G32" s="12">
        <v>20</v>
      </c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3">
        <v>2.5</v>
      </c>
      <c r="Z32" s="14">
        <v>42053</v>
      </c>
      <c r="AA32" s="17" t="str">
        <f>IF(SUM(VERDURAS!C32:AA32)&gt;0,"VER","")</f>
        <v>VER</v>
      </c>
      <c r="AB32" s="18" t="str">
        <f>IF(SUM(DIETETICA!C32:Q32)&gt;0,"VER","")</f>
        <v/>
      </c>
    </row>
    <row r="33" spans="1:28" ht="15.75" customHeight="1" x14ac:dyDescent="0.25">
      <c r="A33" s="9">
        <v>1</v>
      </c>
      <c r="B33" s="19" t="s">
        <v>63</v>
      </c>
      <c r="C33" s="12">
        <v>10</v>
      </c>
      <c r="D33" s="12"/>
      <c r="E33" s="12">
        <v>10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3">
        <v>1</v>
      </c>
      <c r="Z33" s="14">
        <v>50046</v>
      </c>
      <c r="AA33" s="17" t="str">
        <f>IF(SUM(VERDURAS!C33:AA33)&gt;0,"VER","")</f>
        <v/>
      </c>
      <c r="AB33" s="18" t="str">
        <f>IF(SUM(DIETETICA!C33:Q33)&gt;0,"VER","")</f>
        <v/>
      </c>
    </row>
    <row r="34" spans="1:28" ht="15.75" customHeight="1" x14ac:dyDescent="0.25">
      <c r="A34" s="9">
        <v>5</v>
      </c>
      <c r="B34" s="19" t="s">
        <v>64</v>
      </c>
      <c r="C34" s="12"/>
      <c r="D34" s="12"/>
      <c r="E34" s="12">
        <v>2.5</v>
      </c>
      <c r="F34" s="12">
        <v>12.5</v>
      </c>
      <c r="G34" s="12"/>
      <c r="H34" s="12"/>
      <c r="I34" s="12"/>
      <c r="J34" s="12"/>
      <c r="K34" s="12"/>
      <c r="L34" s="12"/>
      <c r="M34" s="12"/>
      <c r="N34" s="12"/>
      <c r="O34" s="12">
        <v>10</v>
      </c>
      <c r="P34" s="12"/>
      <c r="Q34" s="12"/>
      <c r="R34" s="12"/>
      <c r="S34" s="12"/>
      <c r="T34" s="12"/>
      <c r="U34" s="12"/>
      <c r="V34" s="12"/>
      <c r="W34" s="12"/>
      <c r="X34" s="12"/>
      <c r="Y34" s="13">
        <v>2.5</v>
      </c>
      <c r="Z34" s="14">
        <v>26807</v>
      </c>
      <c r="AA34" s="17" t="str">
        <f>IF(SUM(VERDURAS!C34:AA34)&gt;0,"VER","")</f>
        <v>VER</v>
      </c>
      <c r="AB34" s="18" t="str">
        <f>IF(SUM(DIETETICA!C34:Q34)&gt;0,"VER","")</f>
        <v/>
      </c>
    </row>
    <row r="35" spans="1:28" ht="15.75" customHeight="1" x14ac:dyDescent="0.25">
      <c r="A35" s="9">
        <v>5</v>
      </c>
      <c r="B35" s="19" t="s">
        <v>65</v>
      </c>
      <c r="C35" s="12"/>
      <c r="D35" s="12"/>
      <c r="E35" s="12"/>
      <c r="F35" s="12"/>
      <c r="G35" s="12"/>
      <c r="H35" s="12">
        <v>10</v>
      </c>
      <c r="I35" s="12"/>
      <c r="J35" s="12"/>
      <c r="K35" s="12">
        <v>3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3">
        <v>2.5</v>
      </c>
      <c r="Z35" s="14">
        <v>50057</v>
      </c>
      <c r="AA35" s="17" t="str">
        <f>IF(SUM(VERDURAS!C35:AA35)&gt;0,"VER","")</f>
        <v>VER</v>
      </c>
      <c r="AB35" s="18" t="str">
        <f>IF(SUM(DIETETICA!C35:Q35)&gt;0,"VER","")</f>
        <v/>
      </c>
    </row>
    <row r="36" spans="1:28" ht="15.75" customHeight="1" x14ac:dyDescent="0.25">
      <c r="A36" s="9">
        <v>8</v>
      </c>
      <c r="B36" s="19" t="s">
        <v>66</v>
      </c>
      <c r="C36" s="12"/>
      <c r="D36" s="12">
        <v>2.5</v>
      </c>
      <c r="E36" s="12">
        <v>7.5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3">
        <v>2.5</v>
      </c>
      <c r="Z36" s="14">
        <v>26810</v>
      </c>
      <c r="AA36" s="17" t="str">
        <f>IF(SUM(VERDURAS!C36:AA36)&gt;0,"VER","")</f>
        <v/>
      </c>
      <c r="AB36" s="18" t="str">
        <f>IF(SUM(DIETETICA!C36:Q36)&gt;0,"VER","")</f>
        <v/>
      </c>
    </row>
    <row r="37" spans="1:28" ht="15.75" customHeight="1" x14ac:dyDescent="0.25">
      <c r="A37" s="9">
        <v>5</v>
      </c>
      <c r="B37" s="19" t="s">
        <v>67</v>
      </c>
      <c r="C37" s="12">
        <v>7</v>
      </c>
      <c r="D37" s="12"/>
      <c r="E37" s="12">
        <v>3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3">
        <v>1</v>
      </c>
      <c r="Z37" s="14">
        <v>50058</v>
      </c>
      <c r="AA37" s="17" t="str">
        <f>IF(SUM(VERDURAS!C37:AA37)&gt;0,"VER","")</f>
        <v/>
      </c>
      <c r="AB37" s="18" t="str">
        <f>IF(SUM(DIETETICA!C37:Q37)&gt;0,"VER","")</f>
        <v/>
      </c>
    </row>
    <row r="38" spans="1:28" ht="15.75" customHeight="1" x14ac:dyDescent="0.25">
      <c r="A38" s="9">
        <v>8</v>
      </c>
      <c r="B38" s="19" t="s">
        <v>68</v>
      </c>
      <c r="C38" s="12"/>
      <c r="D38" s="12"/>
      <c r="E38" s="12"/>
      <c r="F38" s="12">
        <v>2.5</v>
      </c>
      <c r="G38" s="12"/>
      <c r="H38" s="12"/>
      <c r="I38" s="12"/>
      <c r="J38" s="12"/>
      <c r="K38" s="12"/>
      <c r="L38" s="12">
        <v>2</v>
      </c>
      <c r="M38" s="12"/>
      <c r="N38" s="12"/>
      <c r="O38" s="12">
        <v>5</v>
      </c>
      <c r="P38" s="12"/>
      <c r="Q38" s="12"/>
      <c r="R38" s="12"/>
      <c r="S38" s="12"/>
      <c r="T38" s="12"/>
      <c r="U38" s="12"/>
      <c r="V38" s="12"/>
      <c r="W38" s="12"/>
      <c r="X38" s="12"/>
      <c r="Y38" s="13">
        <v>2.5</v>
      </c>
      <c r="Z38" s="14">
        <v>50067</v>
      </c>
      <c r="AA38" s="17" t="str">
        <f>IF(SUM(VERDURAS!C38:AA38)&gt;0,"VER","")</f>
        <v>VER</v>
      </c>
      <c r="AB38" s="18" t="str">
        <f>IF(SUM(DIETETICA!C38:Q38)&gt;0,"VER","")</f>
        <v>VER</v>
      </c>
    </row>
    <row r="39" spans="1:28" ht="15.75" customHeight="1" x14ac:dyDescent="0.25">
      <c r="A39" s="9">
        <v>1</v>
      </c>
      <c r="B39" s="19" t="s">
        <v>69</v>
      </c>
      <c r="C39" s="12"/>
      <c r="D39" s="12"/>
      <c r="E39" s="12"/>
      <c r="F39" s="12"/>
      <c r="G39" s="12"/>
      <c r="H39" s="12">
        <v>5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3">
        <v>2.5</v>
      </c>
      <c r="Z39" s="14">
        <v>50047</v>
      </c>
      <c r="AA39" s="17" t="str">
        <f>IF(SUM(VERDURAS!C39:AA39)&gt;0,"VER","")</f>
        <v>VER</v>
      </c>
      <c r="AB39" s="18" t="str">
        <f>IF(SUM(DIETETICA!C39:Q39)&gt;0,"VER","")</f>
        <v/>
      </c>
    </row>
    <row r="40" spans="1:28" ht="15.75" customHeight="1" x14ac:dyDescent="0.25">
      <c r="A40" s="9">
        <v>8</v>
      </c>
      <c r="B40" s="19" t="s">
        <v>70</v>
      </c>
      <c r="C40" s="12">
        <v>10</v>
      </c>
      <c r="D40" s="12"/>
      <c r="E40" s="12"/>
      <c r="F40" s="12"/>
      <c r="G40" s="12"/>
      <c r="H40" s="12"/>
      <c r="I40" s="12"/>
      <c r="J40" s="12"/>
      <c r="K40" s="12">
        <v>16</v>
      </c>
      <c r="L40" s="12"/>
      <c r="M40" s="12"/>
      <c r="N40" s="12">
        <v>15</v>
      </c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3">
        <v>2.5</v>
      </c>
      <c r="Z40" s="14">
        <v>26811</v>
      </c>
      <c r="AA40" s="17" t="str">
        <f>IF(SUM(VERDURAS!C40:AA40)&gt;0,"VER","")</f>
        <v>VER</v>
      </c>
      <c r="AB40" s="18" t="str">
        <f>IF(SUM(DIETETICA!C40:Q40)&gt;0,"VER","")</f>
        <v/>
      </c>
    </row>
    <row r="41" spans="1:28" ht="15.75" customHeight="1" x14ac:dyDescent="0.25">
      <c r="A41" s="9">
        <v>5</v>
      </c>
      <c r="B41" s="19" t="s">
        <v>71</v>
      </c>
      <c r="C41" s="12"/>
      <c r="D41" s="12"/>
      <c r="E41" s="12"/>
      <c r="F41" s="12">
        <v>10</v>
      </c>
      <c r="G41" s="12"/>
      <c r="H41" s="12">
        <v>10</v>
      </c>
      <c r="I41" s="12"/>
      <c r="J41" s="12"/>
      <c r="K41" s="12">
        <v>15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3">
        <v>2.5</v>
      </c>
      <c r="Z41" s="14">
        <v>50059</v>
      </c>
      <c r="AA41" s="17" t="str">
        <f>IF(SUM(VERDURAS!C41:AA41)&gt;0,"VER","")</f>
        <v/>
      </c>
      <c r="AB41" s="18" t="str">
        <f>IF(SUM(DIETETICA!C41:Q41)&gt;0,"VER","")</f>
        <v/>
      </c>
    </row>
    <row r="42" spans="1:28" ht="15.75" customHeight="1" x14ac:dyDescent="0.25">
      <c r="A42" s="9">
        <v>1</v>
      </c>
      <c r="B42" s="19" t="s">
        <v>72</v>
      </c>
      <c r="C42" s="12"/>
      <c r="D42" s="12"/>
      <c r="E42" s="12"/>
      <c r="F42" s="12"/>
      <c r="G42" s="12"/>
      <c r="H42" s="12">
        <v>10</v>
      </c>
      <c r="I42" s="12"/>
      <c r="J42" s="12"/>
      <c r="K42" s="12"/>
      <c r="L42" s="12"/>
      <c r="M42" s="12"/>
      <c r="N42" s="12"/>
      <c r="O42" s="12">
        <v>5</v>
      </c>
      <c r="P42" s="12"/>
      <c r="Q42" s="12">
        <v>10</v>
      </c>
      <c r="R42" s="12"/>
      <c r="S42" s="12"/>
      <c r="T42" s="12"/>
      <c r="U42" s="12"/>
      <c r="V42" s="12"/>
      <c r="W42" s="12"/>
      <c r="X42" s="12"/>
      <c r="Y42" s="13">
        <v>2.5</v>
      </c>
      <c r="Z42" s="14">
        <v>50048</v>
      </c>
      <c r="AA42" s="17" t="str">
        <f>IF(SUM(VERDURAS!C42:AA42)&gt;0,"VER","")</f>
        <v/>
      </c>
      <c r="AB42" s="18" t="str">
        <f>IF(SUM(DIETETICA!C42:Q42)&gt;0,"VER","")</f>
        <v/>
      </c>
    </row>
    <row r="43" spans="1:28" ht="15.75" customHeight="1" x14ac:dyDescent="0.25">
      <c r="A43" s="9">
        <v>1</v>
      </c>
      <c r="B43" s="19" t="s">
        <v>73</v>
      </c>
      <c r="C43" s="12"/>
      <c r="D43" s="12"/>
      <c r="E43" s="12"/>
      <c r="F43" s="12">
        <v>10</v>
      </c>
      <c r="G43" s="12">
        <v>12.5</v>
      </c>
      <c r="H43" s="12"/>
      <c r="I43" s="12"/>
      <c r="J43" s="12"/>
      <c r="K43" s="12">
        <v>2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3">
        <v>2.5</v>
      </c>
      <c r="Z43" s="14">
        <v>50049</v>
      </c>
      <c r="AA43" s="17" t="str">
        <f>IF(SUM(VERDURAS!C43:AA43)&gt;0,"VER","")</f>
        <v/>
      </c>
      <c r="AB43" s="18" t="str">
        <f>IF(SUM(DIETETICA!C43:Q43)&gt;0,"VER","")</f>
        <v/>
      </c>
    </row>
    <row r="44" spans="1:28" ht="15.75" customHeight="1" x14ac:dyDescent="0.25">
      <c r="A44" s="9">
        <v>1</v>
      </c>
      <c r="B44" s="19" t="s">
        <v>74</v>
      </c>
      <c r="C44" s="12"/>
      <c r="D44" s="12"/>
      <c r="E44" s="12"/>
      <c r="F44" s="12">
        <v>2.5</v>
      </c>
      <c r="G44" s="12">
        <v>5</v>
      </c>
      <c r="H44" s="12"/>
      <c r="I44" s="12"/>
      <c r="J44" s="12"/>
      <c r="K44" s="12">
        <v>2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3">
        <v>2.5</v>
      </c>
      <c r="Z44" s="14">
        <v>50050</v>
      </c>
      <c r="AA44" s="17" t="str">
        <f>IF(SUM(VERDURAS!C44:AA44)&gt;0,"VER","")</f>
        <v/>
      </c>
      <c r="AB44" s="18" t="str">
        <f>IF(SUM(DIETETICA!C44:Q44)&gt;0,"VER","")</f>
        <v/>
      </c>
    </row>
    <row r="45" spans="1:28" ht="15.75" customHeight="1" x14ac:dyDescent="0.25">
      <c r="A45" s="9">
        <v>1</v>
      </c>
      <c r="B45" s="19" t="s">
        <v>75</v>
      </c>
      <c r="C45" s="12"/>
      <c r="D45" s="12"/>
      <c r="E45" s="12"/>
      <c r="F45" s="12"/>
      <c r="G45" s="12"/>
      <c r="H45" s="12">
        <v>10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3">
        <v>2.5</v>
      </c>
      <c r="Z45" s="14">
        <v>50051</v>
      </c>
      <c r="AA45" s="17" t="str">
        <f>IF(SUM(VERDURAS!C45:AA45)&gt;0,"VER","")</f>
        <v/>
      </c>
      <c r="AB45" s="18" t="str">
        <f>IF(SUM(DIETETICA!C45:Q45)&gt;0,"VER","")</f>
        <v/>
      </c>
    </row>
    <row r="46" spans="1:28" ht="15.75" customHeight="1" x14ac:dyDescent="0.25">
      <c r="A46" s="9">
        <v>5</v>
      </c>
      <c r="B46" s="19" t="s">
        <v>76</v>
      </c>
      <c r="C46" s="12"/>
      <c r="D46" s="12"/>
      <c r="E46" s="12"/>
      <c r="F46" s="12"/>
      <c r="G46" s="12">
        <v>5</v>
      </c>
      <c r="H46" s="12"/>
      <c r="I46" s="12"/>
      <c r="J46" s="12"/>
      <c r="K46" s="12">
        <v>5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3">
        <v>2.5</v>
      </c>
      <c r="Z46" s="14">
        <v>50062</v>
      </c>
      <c r="AA46" s="17" t="str">
        <f>IF(SUM(VERDURAS!C46:AA46)&gt;0,"VER","")</f>
        <v/>
      </c>
      <c r="AB46" s="18" t="str">
        <f>IF(SUM(DIETETICA!C46:Q46)&gt;0,"VER","")</f>
        <v/>
      </c>
    </row>
    <row r="47" spans="1:28" ht="15.75" customHeight="1" x14ac:dyDescent="0.25">
      <c r="A47" s="9">
        <v>8</v>
      </c>
      <c r="B47" s="19" t="s">
        <v>77</v>
      </c>
      <c r="C47" s="12"/>
      <c r="D47" s="12"/>
      <c r="E47" s="12">
        <v>5</v>
      </c>
      <c r="F47" s="12"/>
      <c r="G47" s="12"/>
      <c r="H47" s="12">
        <v>5</v>
      </c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3">
        <v>2.5</v>
      </c>
      <c r="Z47" s="14">
        <v>42058</v>
      </c>
      <c r="AA47" s="17" t="str">
        <f>IF(SUM(VERDURAS!C47:AA47)&gt;0,"VER","")</f>
        <v>VER</v>
      </c>
      <c r="AB47" s="18" t="str">
        <f>IF(SUM(DIETETICA!C47:Q47)&gt;0,"VER","")</f>
        <v/>
      </c>
    </row>
    <row r="48" spans="1:28" ht="15.75" customHeight="1" x14ac:dyDescent="0.25">
      <c r="A48" s="9">
        <v>5</v>
      </c>
      <c r="B48" s="19" t="s">
        <v>78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3">
        <v>2.5</v>
      </c>
      <c r="Z48" s="14">
        <v>50060</v>
      </c>
      <c r="AA48" s="17" t="str">
        <f>IF(SUM(VERDURAS!C48:AA48)&gt;0,"VER","")</f>
        <v>VER</v>
      </c>
      <c r="AB48" s="18" t="str">
        <f>IF(SUM(DIETETICA!C48:Q48)&gt;0,"VER","")</f>
        <v/>
      </c>
    </row>
    <row r="49" spans="1:28" ht="15.75" customHeight="1" x14ac:dyDescent="0.25">
      <c r="A49" s="9">
        <v>5</v>
      </c>
      <c r="B49" s="19" t="s">
        <v>79</v>
      </c>
      <c r="C49" s="12"/>
      <c r="D49" s="12"/>
      <c r="E49" s="12"/>
      <c r="F49" s="12">
        <v>5</v>
      </c>
      <c r="G49" s="12"/>
      <c r="H49" s="12"/>
      <c r="I49" s="12"/>
      <c r="J49" s="12"/>
      <c r="K49" s="12"/>
      <c r="L49" s="12"/>
      <c r="M49" s="12"/>
      <c r="N49" s="12"/>
      <c r="O49" s="12">
        <v>5</v>
      </c>
      <c r="P49" s="12"/>
      <c r="Q49" s="12"/>
      <c r="R49" s="12"/>
      <c r="S49" s="12"/>
      <c r="T49" s="12"/>
      <c r="U49" s="12"/>
      <c r="V49" s="12"/>
      <c r="W49" s="12"/>
      <c r="X49" s="12"/>
      <c r="Y49" s="13">
        <v>2.5</v>
      </c>
      <c r="Z49" s="14">
        <v>42054</v>
      </c>
      <c r="AA49" s="17" t="str">
        <f>IF(SUM(VERDURAS!C49:AA49)&gt;0,"VER","")</f>
        <v/>
      </c>
      <c r="AB49" s="18" t="str">
        <f>IF(SUM(DIETETICA!C49:Q49)&gt;0,"VER","")</f>
        <v/>
      </c>
    </row>
    <row r="50" spans="1:28" ht="15.75" customHeight="1" x14ac:dyDescent="0.25">
      <c r="A50" s="9">
        <v>1</v>
      </c>
      <c r="B50" s="19" t="s">
        <v>80</v>
      </c>
      <c r="C50" s="12"/>
      <c r="D50" s="12"/>
      <c r="E50" s="12"/>
      <c r="F50" s="12"/>
      <c r="G50" s="12"/>
      <c r="H50" s="12">
        <v>8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3">
        <v>1</v>
      </c>
      <c r="Z50" s="14">
        <v>26803</v>
      </c>
      <c r="AA50" s="17" t="str">
        <f>IF(SUM(VERDURAS!C50:AA50)&gt;0,"VER","")</f>
        <v/>
      </c>
      <c r="AB50" s="18" t="str">
        <f>IF(SUM(DIETETICA!C50:Q50)&gt;0,"VER","")</f>
        <v/>
      </c>
    </row>
    <row r="51" spans="1:28" ht="15.75" customHeight="1" x14ac:dyDescent="0.25">
      <c r="A51" s="9">
        <v>1</v>
      </c>
      <c r="B51" s="19" t="s">
        <v>81</v>
      </c>
      <c r="C51" s="12"/>
      <c r="D51" s="12"/>
      <c r="E51" s="12"/>
      <c r="F51" s="12">
        <v>10</v>
      </c>
      <c r="G51" s="12"/>
      <c r="H51" s="12">
        <v>20</v>
      </c>
      <c r="I51" s="12"/>
      <c r="J51" s="12"/>
      <c r="K51" s="12"/>
      <c r="L51" s="12"/>
      <c r="M51" s="12"/>
      <c r="N51" s="12"/>
      <c r="O51" s="12">
        <v>5</v>
      </c>
      <c r="P51" s="12"/>
      <c r="Q51" s="12"/>
      <c r="R51" s="12"/>
      <c r="S51" s="12"/>
      <c r="T51" s="12"/>
      <c r="U51" s="12"/>
      <c r="V51" s="12"/>
      <c r="W51" s="12"/>
      <c r="X51" s="12"/>
      <c r="Y51" s="13">
        <v>2.5</v>
      </c>
      <c r="Z51" s="14">
        <v>26804</v>
      </c>
      <c r="AA51" s="17" t="str">
        <f>IF(SUM(VERDURAS!C51:AA51)&gt;0,"VER","")</f>
        <v/>
      </c>
      <c r="AB51" s="18" t="str">
        <f>IF(SUM(DIETETICA!C51:Q51)&gt;0,"VER","")</f>
        <v/>
      </c>
    </row>
    <row r="52" spans="1:28" ht="15.75" customHeight="1" x14ac:dyDescent="0.25">
      <c r="A52" s="9">
        <v>5</v>
      </c>
      <c r="B52" s="19" t="s">
        <v>82</v>
      </c>
      <c r="C52" s="12"/>
      <c r="D52" s="12"/>
      <c r="E52" s="12"/>
      <c r="F52" s="12"/>
      <c r="G52" s="12"/>
      <c r="H52" s="12">
        <v>10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3">
        <v>2.5</v>
      </c>
      <c r="Z52" s="14">
        <v>26808</v>
      </c>
      <c r="AA52" s="17" t="str">
        <f>IF(SUM(VERDURAS!C52:AA52)&gt;0,"VER","")</f>
        <v/>
      </c>
      <c r="AB52" s="18" t="str">
        <f>IF(SUM(DIETETICA!C52:Q52)&gt;0,"VER","")</f>
        <v/>
      </c>
    </row>
    <row r="53" spans="1:28" ht="15.75" customHeight="1" x14ac:dyDescent="0.25">
      <c r="A53" s="9">
        <v>5</v>
      </c>
      <c r="B53" s="19" t="s">
        <v>83</v>
      </c>
      <c r="C53" s="12"/>
      <c r="D53" s="12"/>
      <c r="E53" s="12"/>
      <c r="F53" s="12">
        <v>2.5</v>
      </c>
      <c r="G53" s="12"/>
      <c r="H53" s="12">
        <v>7.5</v>
      </c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3">
        <v>2.5</v>
      </c>
      <c r="Z53" s="14">
        <v>26809</v>
      </c>
      <c r="AA53" s="17" t="str">
        <f>IF(SUM(VERDURAS!C53:AA53)&gt;0,"VER","")</f>
        <v/>
      </c>
      <c r="AB53" s="18" t="str">
        <f>IF(SUM(DIETETICA!C53:Q53)&gt;0,"VER","")</f>
        <v/>
      </c>
    </row>
    <row r="54" spans="1:28" ht="15.75" customHeight="1" x14ac:dyDescent="0.25">
      <c r="A54" s="9">
        <v>5</v>
      </c>
      <c r="B54" s="19" t="s">
        <v>84</v>
      </c>
      <c r="C54" s="12"/>
      <c r="D54" s="12"/>
      <c r="E54" s="12"/>
      <c r="F54" s="12">
        <v>10</v>
      </c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3">
        <v>2.5</v>
      </c>
      <c r="Z54" s="14">
        <v>42055</v>
      </c>
      <c r="AA54" s="17" t="str">
        <f>IF(SUM(VERDURAS!C54:AA54)&gt;0,"VER","")</f>
        <v/>
      </c>
      <c r="AB54" s="18" t="str">
        <f>IF(SUM(DIETETICA!C54:Q54)&gt;0,"VER","")</f>
        <v/>
      </c>
    </row>
    <row r="55" spans="1:28" ht="15.75" customHeight="1" x14ac:dyDescent="0.25">
      <c r="A55" s="9">
        <v>5</v>
      </c>
      <c r="B55" s="19" t="s">
        <v>85</v>
      </c>
      <c r="C55" s="12">
        <v>7.5</v>
      </c>
      <c r="D55" s="12">
        <v>2.5</v>
      </c>
      <c r="E55" s="12"/>
      <c r="F55" s="12"/>
      <c r="G55" s="12"/>
      <c r="H55" s="12"/>
      <c r="I55" s="12"/>
      <c r="J55" s="12"/>
      <c r="K55" s="12">
        <v>5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3">
        <v>2.5</v>
      </c>
      <c r="Z55" s="14">
        <v>50061</v>
      </c>
      <c r="AA55" s="17" t="str">
        <f>IF(SUM(VERDURAS!C55:AA55)&gt;0,"VER","")</f>
        <v/>
      </c>
      <c r="AB55" s="18" t="str">
        <f>IF(SUM(DIETETICA!C55:Q55)&gt;0,"VER","")</f>
        <v/>
      </c>
    </row>
    <row r="56" spans="1:28" ht="15.75" customHeight="1" x14ac:dyDescent="0.25">
      <c r="A56" s="9" t="s">
        <v>47</v>
      </c>
      <c r="B56" s="19" t="s">
        <v>86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3">
        <v>1</v>
      </c>
      <c r="Z56" s="20">
        <v>26812</v>
      </c>
      <c r="AA56" s="17" t="str">
        <f>IF(SUM(VERDURAS!C56:AA56)&gt;0,"VER","")</f>
        <v>VER</v>
      </c>
      <c r="AB56" s="18" t="str">
        <f>IF(SUM(DIETETICA!C56:Q56)&gt;0,"VER","")</f>
        <v/>
      </c>
    </row>
    <row r="57" spans="1:28" ht="15.75" customHeight="1" x14ac:dyDescent="0.25">
      <c r="A57" s="9">
        <v>1</v>
      </c>
      <c r="B57" s="19" t="s">
        <v>87</v>
      </c>
      <c r="C57" s="12"/>
      <c r="D57" s="12"/>
      <c r="E57" s="12"/>
      <c r="F57" s="12"/>
      <c r="G57" s="12">
        <v>20</v>
      </c>
      <c r="H57" s="12"/>
      <c r="I57" s="12"/>
      <c r="J57" s="12"/>
      <c r="K57" s="12"/>
      <c r="L57" s="12">
        <v>2</v>
      </c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3">
        <v>2.5</v>
      </c>
      <c r="Z57" s="14">
        <v>50052</v>
      </c>
      <c r="AA57" s="17" t="str">
        <f>IF(SUM(VERDURAS!C57:AA57)&gt;0,"VER","")</f>
        <v>VER</v>
      </c>
      <c r="AB57" s="18" t="str">
        <f>IF(SUM(DIETETICA!C57:Q57)&gt;0,"VER","")</f>
        <v/>
      </c>
    </row>
    <row r="58" spans="1:28" ht="15.75" customHeight="1" x14ac:dyDescent="0.25">
      <c r="A58" s="9" t="s">
        <v>88</v>
      </c>
      <c r="B58" s="19" t="s">
        <v>89</v>
      </c>
      <c r="C58" s="12"/>
      <c r="D58" s="12"/>
      <c r="E58" s="12"/>
      <c r="F58" s="12"/>
      <c r="G58" s="12"/>
      <c r="H58" s="12">
        <v>1</v>
      </c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3">
        <v>1</v>
      </c>
      <c r="Z58" s="20">
        <v>42060</v>
      </c>
      <c r="AA58" s="17" t="str">
        <f>IF(SUM(VERDURAS!C58:AA58)&gt;0,"VER","")</f>
        <v>VER</v>
      </c>
      <c r="AB58" s="18" t="str">
        <f>IF(SUM(DIETETICA!C58:Q58)&gt;0,"VER","")</f>
        <v/>
      </c>
    </row>
    <row r="59" spans="1:28" ht="15.75" customHeight="1" x14ac:dyDescent="0.25">
      <c r="A59" s="9" t="s">
        <v>47</v>
      </c>
      <c r="B59" s="19" t="s">
        <v>89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3">
        <v>2.5</v>
      </c>
      <c r="Z59" s="20">
        <v>42060</v>
      </c>
      <c r="AA59" s="17" t="str">
        <f>IF(SUM(VERDURAS!C59:AA59)&gt;0,"VER","")</f>
        <v>VER</v>
      </c>
      <c r="AB59" s="18" t="str">
        <f>IF(SUM(DIETETICA!C59:Q59)&gt;0,"VER","")</f>
        <v/>
      </c>
    </row>
    <row r="60" spans="1:28" ht="15.75" customHeight="1" x14ac:dyDescent="0.25">
      <c r="A60" s="9">
        <v>1</v>
      </c>
      <c r="B60" s="19" t="s">
        <v>90</v>
      </c>
      <c r="C60" s="12"/>
      <c r="D60" s="12"/>
      <c r="E60" s="12"/>
      <c r="F60" s="12"/>
      <c r="G60" s="12"/>
      <c r="H60" s="12">
        <v>5</v>
      </c>
      <c r="I60" s="12"/>
      <c r="J60" s="12"/>
      <c r="K60" s="12">
        <v>3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3">
        <v>2.5</v>
      </c>
      <c r="Z60" s="14">
        <v>42049</v>
      </c>
      <c r="AA60" s="17" t="str">
        <f>IF(SUM(VERDURAS!C60:AA60)&gt;0,"VER","")</f>
        <v/>
      </c>
      <c r="AB60" s="18" t="str">
        <f>IF(SUM(DIETETICA!C60:Q60)&gt;0,"VER","")</f>
        <v/>
      </c>
    </row>
    <row r="61" spans="1:28" ht="15.75" customHeight="1" x14ac:dyDescent="0.25">
      <c r="A61" s="9">
        <v>1</v>
      </c>
      <c r="B61" s="19" t="s">
        <v>91</v>
      </c>
      <c r="C61" s="12"/>
      <c r="D61" s="12"/>
      <c r="E61" s="12">
        <v>1</v>
      </c>
      <c r="F61" s="12"/>
      <c r="G61" s="12"/>
      <c r="H61" s="12">
        <v>1</v>
      </c>
      <c r="I61" s="12"/>
      <c r="J61" s="12"/>
      <c r="K61" s="12">
        <v>1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3">
        <v>1</v>
      </c>
      <c r="Z61" s="14">
        <v>42050</v>
      </c>
      <c r="AA61" s="17" t="str">
        <f>IF(SUM(VERDURAS!C61:AA61)&gt;0,"VER","")</f>
        <v>VER</v>
      </c>
      <c r="AB61" s="18" t="str">
        <f>IF(SUM(DIETETICA!C61:Q61)&gt;0,"VER","")</f>
        <v>VER</v>
      </c>
    </row>
    <row r="62" spans="1:28" ht="15.75" customHeight="1" x14ac:dyDescent="0.25">
      <c r="A62" s="9">
        <v>1</v>
      </c>
      <c r="B62" s="19" t="s">
        <v>92</v>
      </c>
      <c r="C62" s="12"/>
      <c r="D62" s="12"/>
      <c r="E62" s="12">
        <v>2.5</v>
      </c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3">
        <v>2.5</v>
      </c>
      <c r="Z62" s="14">
        <v>50053</v>
      </c>
      <c r="AA62" s="17" t="str">
        <f>IF(SUM(VERDURAS!C62:AA62)&gt;0,"VER","")</f>
        <v>VER</v>
      </c>
      <c r="AB62" s="18" t="str">
        <f>IF(SUM(DIETETICA!C62:Q62)&gt;0,"VER","")</f>
        <v/>
      </c>
    </row>
    <row r="63" spans="1:28" ht="15.75" customHeight="1" x14ac:dyDescent="0.25">
      <c r="A63" s="9">
        <v>1</v>
      </c>
      <c r="B63" s="23" t="s">
        <v>93</v>
      </c>
      <c r="C63" s="12"/>
      <c r="D63" s="12"/>
      <c r="E63" s="12"/>
      <c r="F63" s="12"/>
      <c r="G63" s="12">
        <v>20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24">
        <v>2.5</v>
      </c>
      <c r="Z63" s="25">
        <v>50054</v>
      </c>
      <c r="AA63" s="17" t="str">
        <f>IF(SUM(VERDURAS!C63:AA63)&gt;0,"VER","")</f>
        <v/>
      </c>
      <c r="AB63" s="18" t="str">
        <f>IF(SUM(DIETETICA!C63:Q63)&gt;0,"VER","")</f>
        <v/>
      </c>
    </row>
    <row r="64" spans="1:28" ht="15.75" customHeight="1" x14ac:dyDescent="0.25">
      <c r="A64" s="9">
        <v>1</v>
      </c>
      <c r="B64" s="26" t="s">
        <v>94</v>
      </c>
      <c r="C64" s="12"/>
      <c r="D64" s="12"/>
      <c r="E64" s="12"/>
      <c r="F64" s="12"/>
      <c r="G64" s="12"/>
      <c r="H64" s="12">
        <v>7</v>
      </c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24">
        <v>1</v>
      </c>
      <c r="Z64" s="25">
        <v>42051</v>
      </c>
      <c r="AA64" s="17" t="str">
        <f>IF(SUM(VERDURAS!C64:AA64)&gt;0,"VER","")</f>
        <v>VER</v>
      </c>
      <c r="AB64" s="18" t="str">
        <f>IF(SUM(DIETETICA!C64:Q64)&gt;0,"VER","")</f>
        <v/>
      </c>
    </row>
    <row r="65" spans="1:28" ht="15.75" customHeight="1" x14ac:dyDescent="0.25">
      <c r="A65" s="9">
        <v>1</v>
      </c>
      <c r="B65" s="23" t="s">
        <v>95</v>
      </c>
      <c r="C65" s="12"/>
      <c r="D65" s="12">
        <v>5</v>
      </c>
      <c r="E65" s="12"/>
      <c r="F65" s="12"/>
      <c r="G65" s="12">
        <v>5</v>
      </c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24">
        <v>2.5</v>
      </c>
      <c r="Z65" s="25">
        <v>42052</v>
      </c>
      <c r="AA65" s="17" t="str">
        <f>IF(SUM(VERDURAS!C65:AA65)&gt;0,"VER","")</f>
        <v/>
      </c>
      <c r="AB65" s="18" t="str">
        <f>IF(SUM(DIETETICA!C65:Q65)&gt;0,"VER","")</f>
        <v/>
      </c>
    </row>
    <row r="66" spans="1:28" ht="15.75" customHeight="1" x14ac:dyDescent="0.25">
      <c r="A66" s="27">
        <v>8</v>
      </c>
      <c r="B66" s="28" t="s">
        <v>96</v>
      </c>
      <c r="C66" s="29" t="s">
        <v>97</v>
      </c>
      <c r="D66" s="30" t="s">
        <v>97</v>
      </c>
      <c r="E66" s="31" t="s">
        <v>98</v>
      </c>
      <c r="F66" s="30">
        <v>10</v>
      </c>
      <c r="G66" s="32"/>
      <c r="H66" s="32"/>
      <c r="I66" s="32"/>
      <c r="J66" s="32"/>
      <c r="K66" s="30">
        <v>7</v>
      </c>
      <c r="L66" s="32"/>
      <c r="M66" s="32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33">
        <v>2.5</v>
      </c>
      <c r="Z66" s="25">
        <v>42059</v>
      </c>
      <c r="AA66" s="17" t="str">
        <f>IF(SUM(VERDURAS!C66:AA66)&gt;0,"VER","")</f>
        <v/>
      </c>
      <c r="AB66" s="18" t="str">
        <f>IF(SUM(DIETETICA!C66:Q66)&gt;0,"VER","")</f>
        <v/>
      </c>
    </row>
    <row r="67" spans="1:28" ht="15.75" customHeight="1" x14ac:dyDescent="0.25">
      <c r="A67" s="34" t="s">
        <v>88</v>
      </c>
      <c r="B67" s="35" t="s">
        <v>99</v>
      </c>
      <c r="C67" s="36"/>
      <c r="D67" s="37"/>
      <c r="E67" s="36"/>
      <c r="F67" s="38">
        <v>10</v>
      </c>
      <c r="G67" s="37"/>
      <c r="H67" s="36"/>
      <c r="I67" s="36"/>
      <c r="J67" s="39"/>
      <c r="K67" s="36"/>
      <c r="L67" s="40"/>
      <c r="M67" s="36"/>
      <c r="N67" s="36"/>
      <c r="O67" s="39"/>
      <c r="P67" s="41">
        <v>5</v>
      </c>
      <c r="Q67" s="40"/>
      <c r="R67" s="40"/>
      <c r="S67" s="40"/>
      <c r="T67" s="40"/>
      <c r="U67" s="40"/>
      <c r="V67" s="42" t="s">
        <v>100</v>
      </c>
      <c r="W67" s="40"/>
      <c r="X67" s="40"/>
      <c r="Y67" s="43"/>
      <c r="Z67" s="44">
        <v>42057</v>
      </c>
      <c r="AA67" s="17" t="str">
        <f>IF(SUM(VERDURAS!C67:AA67)&gt;0,"VER","")</f>
        <v/>
      </c>
      <c r="AB67" s="18" t="str">
        <f>IF(SUM(DIETETICA!C67:Q67)&gt;0,"VER","")</f>
        <v/>
      </c>
    </row>
    <row r="68" spans="1:28" ht="15.75" customHeight="1" x14ac:dyDescent="0.25">
      <c r="A68" s="9"/>
      <c r="B68" s="45"/>
      <c r="C68" s="46"/>
      <c r="D68" s="46"/>
      <c r="E68" s="46"/>
      <c r="F68" s="47"/>
      <c r="G68" s="46"/>
      <c r="H68" s="46"/>
      <c r="I68" s="48"/>
      <c r="J68" s="36"/>
      <c r="K68" s="49"/>
      <c r="L68" s="50"/>
      <c r="M68" s="46"/>
      <c r="N68" s="46"/>
      <c r="O68" s="36"/>
      <c r="P68" s="49"/>
      <c r="Q68" s="50"/>
      <c r="R68" s="50"/>
      <c r="S68" s="50"/>
      <c r="T68" s="50"/>
      <c r="U68" s="50"/>
      <c r="V68" s="50"/>
      <c r="W68" s="50"/>
      <c r="X68" s="50"/>
      <c r="Y68" s="51"/>
      <c r="Z68" s="48"/>
      <c r="AA68" s="17" t="str">
        <f>IF(SUM(VERDURAS!C68:AA68)&gt;0,"VER","")</f>
        <v/>
      </c>
      <c r="AB68" s="18" t="str">
        <f>IF(SUM(DIETETICA!C68:Q68)&gt;0,"VER","")</f>
        <v/>
      </c>
    </row>
    <row r="69" spans="1:28" ht="15.75" customHeight="1" x14ac:dyDescent="0.25">
      <c r="A69" s="9"/>
      <c r="B69" s="19"/>
      <c r="C69" s="46"/>
      <c r="D69" s="46"/>
      <c r="E69" s="46"/>
      <c r="F69" s="47"/>
      <c r="G69" s="46"/>
      <c r="H69" s="46"/>
      <c r="I69" s="48"/>
      <c r="J69" s="23"/>
      <c r="K69" s="49"/>
      <c r="L69" s="50"/>
      <c r="M69" s="46"/>
      <c r="N69" s="46"/>
      <c r="O69" s="23"/>
      <c r="P69" s="49"/>
      <c r="Q69" s="50"/>
      <c r="R69" s="50"/>
      <c r="S69" s="50"/>
      <c r="T69" s="50"/>
      <c r="U69" s="50"/>
      <c r="V69" s="50"/>
      <c r="W69" s="50"/>
      <c r="X69" s="50"/>
      <c r="Y69" s="51"/>
      <c r="Z69" s="48"/>
      <c r="AA69" s="17" t="str">
        <f>IF(SUM(VERDURAS!C69:AA69)&gt;0,"VER","")</f>
        <v/>
      </c>
      <c r="AB69" s="18" t="str">
        <f>IF(SUM(DIETETICA!C69:Q69)&gt;0,"VER","")</f>
        <v/>
      </c>
    </row>
    <row r="70" spans="1:28" ht="15.75" customHeight="1" x14ac:dyDescent="0.25">
      <c r="A70" s="9"/>
      <c r="B70" s="52"/>
      <c r="C70" s="46"/>
      <c r="D70" s="53"/>
      <c r="E70" s="46"/>
      <c r="F70" s="47"/>
      <c r="G70" s="53"/>
      <c r="H70" s="46"/>
      <c r="I70" s="48"/>
      <c r="J70" s="36"/>
      <c r="K70" s="49"/>
      <c r="L70" s="50"/>
      <c r="M70" s="46"/>
      <c r="N70" s="46"/>
      <c r="O70" s="36"/>
      <c r="P70" s="49"/>
      <c r="Q70" s="50"/>
      <c r="R70" s="50"/>
      <c r="S70" s="50"/>
      <c r="T70" s="50"/>
      <c r="U70" s="50"/>
      <c r="V70" s="50"/>
      <c r="W70" s="50"/>
      <c r="X70" s="50"/>
      <c r="Y70" s="51"/>
      <c r="Z70" s="48"/>
      <c r="AA70" s="17" t="str">
        <f>IF(SUM(VERDURAS!C70:AA70)&gt;0,"VER","")</f>
        <v/>
      </c>
      <c r="AB70" s="18" t="str">
        <f>IF(SUM(DIETETICA!C70:Q70)&gt;0,"VER","")</f>
        <v/>
      </c>
    </row>
    <row r="71" spans="1:28" ht="15.75" customHeight="1" x14ac:dyDescent="0.25">
      <c r="A71" s="54"/>
      <c r="B71" s="55"/>
      <c r="C71" s="56"/>
      <c r="D71" s="56"/>
      <c r="E71" s="56"/>
      <c r="F71" s="57"/>
      <c r="G71" s="56"/>
      <c r="H71" s="56"/>
      <c r="I71" s="58"/>
      <c r="J71" s="59"/>
      <c r="K71" s="60"/>
      <c r="L71" s="61"/>
      <c r="M71" s="56"/>
      <c r="N71" s="56"/>
      <c r="O71" s="59"/>
      <c r="P71" s="60"/>
      <c r="Q71" s="61"/>
      <c r="R71" s="61"/>
      <c r="S71" s="61"/>
      <c r="T71" s="61"/>
      <c r="U71" s="61"/>
      <c r="V71" s="61"/>
      <c r="W71" s="61"/>
      <c r="X71" s="61"/>
      <c r="Y71" s="62"/>
      <c r="Z71" s="58"/>
      <c r="AA71" s="63" t="str">
        <f>IF(SUM(VERDURAS!C71:AA71)&gt;0,"VER","")</f>
        <v/>
      </c>
      <c r="AB71" s="64" t="str">
        <f>IF(SUM(DIETETICA!C71:Q71)&gt;0,"VER","")</f>
        <v/>
      </c>
    </row>
    <row r="72" spans="1:28" ht="21" customHeight="1" x14ac:dyDescent="0.3">
      <c r="A72" s="65" t="s">
        <v>101</v>
      </c>
      <c r="B72" s="66"/>
      <c r="C72" s="67" t="str">
        <f t="shared" ref="C72:X72" si="0">IF(SUMIF($A$8:$A$71,"ret",C8:C71)=0,"",SUMIF($A$8:$A$71,"ret",C8:C71))</f>
        <v/>
      </c>
      <c r="D72" s="67" t="str">
        <f t="shared" si="0"/>
        <v/>
      </c>
      <c r="E72" s="67" t="str">
        <f t="shared" si="0"/>
        <v/>
      </c>
      <c r="F72" s="67">
        <f t="shared" si="0"/>
        <v>10</v>
      </c>
      <c r="G72" s="67" t="str">
        <f t="shared" si="0"/>
        <v/>
      </c>
      <c r="H72" s="67">
        <f t="shared" si="0"/>
        <v>1</v>
      </c>
      <c r="I72" s="67">
        <f t="shared" si="0"/>
        <v>1</v>
      </c>
      <c r="J72" s="67" t="str">
        <f t="shared" si="0"/>
        <v/>
      </c>
      <c r="K72" s="67">
        <f t="shared" si="0"/>
        <v>16</v>
      </c>
      <c r="L72" s="67">
        <f t="shared" si="0"/>
        <v>16</v>
      </c>
      <c r="M72" s="67" t="str">
        <f t="shared" si="0"/>
        <v/>
      </c>
      <c r="N72" s="67">
        <f t="shared" si="0"/>
        <v>1</v>
      </c>
      <c r="O72" s="67">
        <f t="shared" si="0"/>
        <v>1</v>
      </c>
      <c r="P72" s="67">
        <f t="shared" si="0"/>
        <v>5</v>
      </c>
      <c r="Q72" s="67">
        <f t="shared" si="0"/>
        <v>1</v>
      </c>
      <c r="R72" s="67" t="str">
        <f t="shared" si="0"/>
        <v/>
      </c>
      <c r="S72" s="67" t="str">
        <f t="shared" si="0"/>
        <v/>
      </c>
      <c r="T72" s="67" t="str">
        <f t="shared" si="0"/>
        <v/>
      </c>
      <c r="U72" s="67" t="str">
        <f t="shared" si="0"/>
        <v/>
      </c>
      <c r="V72" s="67" t="str">
        <f t="shared" si="0"/>
        <v/>
      </c>
      <c r="W72" s="67" t="str">
        <f t="shared" si="0"/>
        <v/>
      </c>
      <c r="X72" s="68" t="str">
        <f t="shared" si="0"/>
        <v/>
      </c>
    </row>
    <row r="73" spans="1:28" ht="21" customHeight="1" x14ac:dyDescent="0.3">
      <c r="A73" s="65" t="s">
        <v>102</v>
      </c>
      <c r="B73" s="66"/>
      <c r="C73" s="67">
        <f t="shared" ref="C73:X73" si="1">IF(SUMIF($A$8:$A$71,"&lt;&gt;ret",C8:C71)=0,"",SUMIF($A$8:$A$71,"&lt;&gt;ret",C8:C71))</f>
        <v>94.5</v>
      </c>
      <c r="D73" s="67">
        <f t="shared" si="1"/>
        <v>10</v>
      </c>
      <c r="E73" s="67">
        <f t="shared" si="1"/>
        <v>56</v>
      </c>
      <c r="F73" s="67">
        <f t="shared" si="1"/>
        <v>183.5</v>
      </c>
      <c r="G73" s="67">
        <f t="shared" si="1"/>
        <v>127.5</v>
      </c>
      <c r="H73" s="67">
        <f t="shared" si="1"/>
        <v>119.5</v>
      </c>
      <c r="I73" s="67">
        <f t="shared" si="1"/>
        <v>50.8</v>
      </c>
      <c r="J73" s="67" t="str">
        <f t="shared" si="1"/>
        <v/>
      </c>
      <c r="K73" s="67">
        <f t="shared" si="1"/>
        <v>75</v>
      </c>
      <c r="L73" s="67">
        <f t="shared" si="1"/>
        <v>29</v>
      </c>
      <c r="M73" s="67">
        <f t="shared" si="1"/>
        <v>14.6</v>
      </c>
      <c r="N73" s="67">
        <f t="shared" si="1"/>
        <v>15</v>
      </c>
      <c r="O73" s="67">
        <f t="shared" si="1"/>
        <v>67.5</v>
      </c>
      <c r="P73" s="67" t="str">
        <f t="shared" si="1"/>
        <v/>
      </c>
      <c r="Q73" s="67">
        <f t="shared" si="1"/>
        <v>23.6</v>
      </c>
      <c r="R73" s="67" t="str">
        <f t="shared" si="1"/>
        <v/>
      </c>
      <c r="S73" s="67" t="str">
        <f t="shared" si="1"/>
        <v/>
      </c>
      <c r="T73" s="67">
        <f t="shared" si="1"/>
        <v>100</v>
      </c>
      <c r="U73" s="67" t="str">
        <f t="shared" si="1"/>
        <v/>
      </c>
      <c r="V73" s="67" t="str">
        <f t="shared" si="1"/>
        <v/>
      </c>
      <c r="W73" s="67" t="str">
        <f t="shared" si="1"/>
        <v/>
      </c>
      <c r="X73" s="68" t="str">
        <f t="shared" si="1"/>
        <v/>
      </c>
    </row>
    <row r="74" spans="1:28" ht="15.75" customHeight="1" x14ac:dyDescent="0.25"/>
    <row r="75" spans="1:28" ht="21" customHeight="1" x14ac:dyDescent="0.3">
      <c r="A75" s="138" t="s">
        <v>103</v>
      </c>
      <c r="B75" s="139"/>
      <c r="C75" s="69">
        <f t="shared" ref="C75:X75" si="2">IF(SUM(C72:C73)=0,"",SUM(C72:C73))</f>
        <v>94.5</v>
      </c>
      <c r="D75" s="70">
        <f t="shared" si="2"/>
        <v>10</v>
      </c>
      <c r="E75" s="70">
        <f t="shared" si="2"/>
        <v>56</v>
      </c>
      <c r="F75" s="70">
        <f t="shared" si="2"/>
        <v>193.5</v>
      </c>
      <c r="G75" s="70">
        <f t="shared" si="2"/>
        <v>127.5</v>
      </c>
      <c r="H75" s="70">
        <f t="shared" si="2"/>
        <v>120.5</v>
      </c>
      <c r="I75" s="70">
        <f t="shared" si="2"/>
        <v>51.8</v>
      </c>
      <c r="J75" s="70" t="str">
        <f t="shared" si="2"/>
        <v/>
      </c>
      <c r="K75" s="70">
        <f t="shared" si="2"/>
        <v>91</v>
      </c>
      <c r="L75" s="70">
        <f t="shared" si="2"/>
        <v>45</v>
      </c>
      <c r="M75" s="70">
        <f t="shared" si="2"/>
        <v>14.6</v>
      </c>
      <c r="N75" s="70">
        <f t="shared" si="2"/>
        <v>16</v>
      </c>
      <c r="O75" s="70">
        <f t="shared" si="2"/>
        <v>68.5</v>
      </c>
      <c r="P75" s="70">
        <f t="shared" si="2"/>
        <v>5</v>
      </c>
      <c r="Q75" s="70">
        <f t="shared" si="2"/>
        <v>24.6</v>
      </c>
      <c r="R75" s="70" t="str">
        <f t="shared" si="2"/>
        <v/>
      </c>
      <c r="S75" s="70" t="str">
        <f t="shared" si="2"/>
        <v/>
      </c>
      <c r="T75" s="70">
        <f t="shared" si="2"/>
        <v>100</v>
      </c>
      <c r="U75" s="70" t="str">
        <f t="shared" si="2"/>
        <v/>
      </c>
      <c r="V75" s="70" t="str">
        <f t="shared" si="2"/>
        <v/>
      </c>
      <c r="W75" s="70" t="str">
        <f t="shared" si="2"/>
        <v/>
      </c>
      <c r="X75" s="71" t="str">
        <f t="shared" si="2"/>
        <v/>
      </c>
    </row>
    <row r="76" spans="1:28" ht="15.75" customHeight="1" x14ac:dyDescent="0.25"/>
    <row r="77" spans="1:28" ht="15.75" customHeight="1" x14ac:dyDescent="0.25"/>
    <row r="78" spans="1:28" ht="15.75" customHeight="1" x14ac:dyDescent="0.25"/>
    <row r="79" spans="1:28" ht="15.75" customHeight="1" x14ac:dyDescent="0.25"/>
    <row r="80" spans="1:28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</sheetData>
  <autoFilter ref="A7:A73"/>
  <mergeCells count="15">
    <mergeCell ref="A6:Z6"/>
    <mergeCell ref="A75:B75"/>
    <mergeCell ref="A1:C2"/>
    <mergeCell ref="D1:L2"/>
    <mergeCell ref="M1:O1"/>
    <mergeCell ref="P1:Z1"/>
    <mergeCell ref="M2:O2"/>
    <mergeCell ref="P2:Z2"/>
    <mergeCell ref="A3:L4"/>
    <mergeCell ref="M3:O3"/>
    <mergeCell ref="P3:Z3"/>
    <mergeCell ref="M4:O4"/>
    <mergeCell ref="P4:Z4"/>
    <mergeCell ref="A5:B5"/>
    <mergeCell ref="C5:Z5"/>
  </mergeCells>
  <pageMargins left="0.25" right="0.25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C971"/>
  <sheetViews>
    <sheetView workbookViewId="0">
      <pane ySplit="7" topLeftCell="A8" activePane="bottomLeft" state="frozen"/>
      <selection pane="bottomLeft" activeCell="B9" sqref="B9"/>
    </sheetView>
  </sheetViews>
  <sheetFormatPr baseColWidth="10" defaultColWidth="14.42578125" defaultRowHeight="15" customHeight="1" x14ac:dyDescent="0.25"/>
  <cols>
    <col min="1" max="1" width="4.42578125" customWidth="1"/>
    <col min="2" max="2" width="18.28515625" customWidth="1"/>
    <col min="3" max="3" width="7.28515625" customWidth="1"/>
    <col min="4" max="4" width="6.140625" customWidth="1"/>
    <col min="5" max="5" width="4.85546875" customWidth="1"/>
    <col min="6" max="7" width="5.140625" customWidth="1"/>
    <col min="8" max="8" width="5.28515625" customWidth="1"/>
    <col min="9" max="9" width="5.42578125" customWidth="1"/>
    <col min="10" max="10" width="4.28515625" customWidth="1"/>
    <col min="11" max="11" width="4.42578125" customWidth="1"/>
    <col min="12" max="12" width="5.140625" customWidth="1"/>
    <col min="13" max="13" width="3.7109375" customWidth="1"/>
    <col min="14" max="14" width="5.42578125" customWidth="1"/>
    <col min="15" max="15" width="5" customWidth="1"/>
    <col min="16" max="16" width="9.7109375" customWidth="1"/>
    <col min="17" max="17" width="9" customWidth="1"/>
    <col min="18" max="18" width="8.7109375" customWidth="1"/>
    <col min="19" max="19" width="4.85546875" customWidth="1"/>
    <col min="20" max="20" width="6.5703125" customWidth="1"/>
    <col min="21" max="21" width="10.42578125" customWidth="1"/>
    <col min="22" max="22" width="9.5703125" customWidth="1"/>
    <col min="23" max="26" width="5.28515625" customWidth="1"/>
    <col min="27" max="27" width="5.5703125" customWidth="1"/>
    <col min="28" max="28" width="12.85546875" customWidth="1"/>
    <col min="29" max="29" width="8.140625" customWidth="1"/>
  </cols>
  <sheetData>
    <row r="1" spans="1:29" x14ac:dyDescent="0.25">
      <c r="A1" s="163"/>
      <c r="B1" s="141"/>
      <c r="C1" s="147"/>
      <c r="D1" s="146" t="s">
        <v>0</v>
      </c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2"/>
      <c r="Q1" s="151" t="s">
        <v>1</v>
      </c>
      <c r="R1" s="152"/>
      <c r="S1" s="139"/>
      <c r="T1" s="153" t="s">
        <v>2</v>
      </c>
      <c r="U1" s="152"/>
      <c r="V1" s="152"/>
      <c r="W1" s="152"/>
      <c r="X1" s="152"/>
      <c r="Y1" s="152"/>
      <c r="Z1" s="152"/>
      <c r="AA1" s="152"/>
      <c r="AB1" s="152"/>
      <c r="AC1" s="139"/>
    </row>
    <row r="2" spans="1:29" x14ac:dyDescent="0.25">
      <c r="A2" s="148"/>
      <c r="B2" s="149"/>
      <c r="C2" s="150"/>
      <c r="D2" s="148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64"/>
      <c r="Q2" s="154" t="s">
        <v>3</v>
      </c>
      <c r="R2" s="152"/>
      <c r="S2" s="139"/>
      <c r="T2" s="155">
        <v>44455</v>
      </c>
      <c r="U2" s="152"/>
      <c r="V2" s="152"/>
      <c r="W2" s="152"/>
      <c r="X2" s="152"/>
      <c r="Y2" s="152"/>
      <c r="Z2" s="152"/>
      <c r="AA2" s="152"/>
      <c r="AB2" s="152"/>
      <c r="AC2" s="139"/>
    </row>
    <row r="3" spans="1:29" x14ac:dyDescent="0.25">
      <c r="A3" s="146" t="s">
        <v>4</v>
      </c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2"/>
      <c r="Q3" s="154" t="s">
        <v>5</v>
      </c>
      <c r="R3" s="152"/>
      <c r="S3" s="139"/>
      <c r="T3" s="156" t="s">
        <v>6</v>
      </c>
      <c r="U3" s="152"/>
      <c r="V3" s="152"/>
      <c r="W3" s="152"/>
      <c r="X3" s="152"/>
      <c r="Y3" s="152"/>
      <c r="Z3" s="152"/>
      <c r="AA3" s="152"/>
      <c r="AB3" s="152"/>
      <c r="AC3" s="139"/>
    </row>
    <row r="4" spans="1:29" x14ac:dyDescent="0.25">
      <c r="A4" s="148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64"/>
      <c r="Q4" s="157" t="s">
        <v>7</v>
      </c>
      <c r="R4" s="136"/>
      <c r="S4" s="137"/>
      <c r="T4" s="158" t="s">
        <v>8</v>
      </c>
      <c r="U4" s="136"/>
      <c r="V4" s="136"/>
      <c r="W4" s="136"/>
      <c r="X4" s="136"/>
      <c r="Y4" s="136"/>
      <c r="Z4" s="136"/>
      <c r="AA4" s="136"/>
      <c r="AB4" s="136"/>
      <c r="AC4" s="137"/>
    </row>
    <row r="5" spans="1:29" x14ac:dyDescent="0.25">
      <c r="A5" s="159" t="s">
        <v>9</v>
      </c>
      <c r="B5" s="139"/>
      <c r="C5" s="160">
        <f ca="1">TODAY()</f>
        <v>45219</v>
      </c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39"/>
    </row>
    <row r="6" spans="1:29" x14ac:dyDescent="0.25">
      <c r="A6" s="161" t="s">
        <v>33</v>
      </c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39"/>
    </row>
    <row r="7" spans="1:29" x14ac:dyDescent="0.25">
      <c r="A7" s="1" t="s">
        <v>11</v>
      </c>
      <c r="B7" s="1" t="s">
        <v>12</v>
      </c>
      <c r="C7" s="72" t="s">
        <v>104</v>
      </c>
      <c r="D7" s="73" t="s">
        <v>105</v>
      </c>
      <c r="E7" s="74" t="s">
        <v>106</v>
      </c>
      <c r="F7" s="74" t="s">
        <v>107</v>
      </c>
      <c r="G7" s="74" t="s">
        <v>108</v>
      </c>
      <c r="H7" s="7" t="s">
        <v>109</v>
      </c>
      <c r="I7" s="75" t="s">
        <v>110</v>
      </c>
      <c r="J7" s="75" t="s">
        <v>111</v>
      </c>
      <c r="K7" s="75" t="s">
        <v>112</v>
      </c>
      <c r="L7" s="75" t="s">
        <v>113</v>
      </c>
      <c r="M7" s="75" t="s">
        <v>114</v>
      </c>
      <c r="N7" s="75" t="s">
        <v>115</v>
      </c>
      <c r="O7" s="75" t="s">
        <v>116</v>
      </c>
      <c r="P7" s="75" t="s">
        <v>117</v>
      </c>
      <c r="Q7" s="75" t="s">
        <v>118</v>
      </c>
      <c r="R7" s="75" t="s">
        <v>119</v>
      </c>
      <c r="S7" s="75" t="s">
        <v>120</v>
      </c>
      <c r="T7" s="75" t="s">
        <v>121</v>
      </c>
      <c r="U7" s="75" t="s">
        <v>122</v>
      </c>
      <c r="V7" s="75" t="s">
        <v>123</v>
      </c>
      <c r="W7" s="75" t="s">
        <v>124</v>
      </c>
      <c r="X7" s="75"/>
      <c r="Y7" s="75"/>
      <c r="Z7" s="75"/>
      <c r="AA7" s="75"/>
      <c r="AB7" s="75" t="s">
        <v>31</v>
      </c>
      <c r="AC7" s="75" t="s">
        <v>32</v>
      </c>
    </row>
    <row r="8" spans="1:29" hidden="1" x14ac:dyDescent="0.25">
      <c r="A8" s="9">
        <f>IF(FRUTAS!A8=0,"",FRUTAS!A8)</f>
        <v>1</v>
      </c>
      <c r="B8" s="19" t="str">
        <f>IF(FRUTAS!B8=0,"",FRUTAS!B8)</f>
        <v>celeste fernández</v>
      </c>
      <c r="C8" s="19"/>
      <c r="D8" s="19"/>
      <c r="E8" s="36"/>
      <c r="F8" s="36"/>
      <c r="G8" s="36"/>
      <c r="H8" s="36"/>
      <c r="I8" s="36"/>
      <c r="J8" s="36"/>
      <c r="K8" s="36"/>
      <c r="L8" s="36">
        <v>1</v>
      </c>
      <c r="M8" s="36"/>
      <c r="N8" s="36">
        <v>1</v>
      </c>
      <c r="O8" s="36"/>
      <c r="P8" s="36"/>
      <c r="Q8" s="36"/>
      <c r="R8" s="36"/>
      <c r="S8" s="36"/>
      <c r="T8" s="36"/>
      <c r="U8" s="36"/>
      <c r="V8" s="36"/>
      <c r="W8" s="76"/>
      <c r="X8" s="76"/>
      <c r="Y8" s="76"/>
      <c r="Z8" s="76"/>
      <c r="AA8" s="76"/>
      <c r="AB8" s="77"/>
      <c r="AC8" s="78">
        <f>IF(FRUTAS!Z8=0,"",FRUTAS!Z8)</f>
        <v>24978</v>
      </c>
    </row>
    <row r="9" spans="1:29" hidden="1" x14ac:dyDescent="0.25">
      <c r="A9" s="9">
        <f>IF(FRUTAS!A9=0,"",FRUTAS!A9)</f>
        <v>5</v>
      </c>
      <c r="B9" s="19" t="str">
        <f>IF(FRUTAS!B9=0,"",FRUTAS!B9)</f>
        <v>Sofia Pol</v>
      </c>
      <c r="C9" s="19"/>
      <c r="D9" s="36">
        <v>1</v>
      </c>
      <c r="E9" s="36"/>
      <c r="F9" s="36">
        <v>1</v>
      </c>
      <c r="G9" s="36"/>
      <c r="H9" s="36"/>
      <c r="I9" s="36">
        <v>1</v>
      </c>
      <c r="J9" s="36">
        <v>1</v>
      </c>
      <c r="K9" s="36"/>
      <c r="L9" s="36"/>
      <c r="M9" s="36"/>
      <c r="N9" s="36"/>
      <c r="O9" s="36"/>
      <c r="P9" s="36">
        <v>1</v>
      </c>
      <c r="Q9" s="36"/>
      <c r="R9" s="36"/>
      <c r="S9" s="36"/>
      <c r="T9" s="36"/>
      <c r="U9" s="36"/>
      <c r="V9" s="36">
        <v>1</v>
      </c>
      <c r="W9" s="76"/>
      <c r="X9" s="76"/>
      <c r="Y9" s="76"/>
      <c r="Z9" s="76"/>
      <c r="AA9" s="76"/>
      <c r="AB9" s="77"/>
      <c r="AC9" s="78">
        <f>IF(FRUTAS!Z9=0,"",FRUTAS!Z9)</f>
        <v>24979</v>
      </c>
    </row>
    <row r="10" spans="1:29" hidden="1" x14ac:dyDescent="0.25">
      <c r="A10" s="9">
        <f>IF(FRUTAS!A10=0,"",FRUTAS!A10)</f>
        <v>5</v>
      </c>
      <c r="B10" s="19" t="str">
        <f>IF(FRUTAS!B10=0,"",FRUTAS!B10)</f>
        <v>MARIA FLORENCIA CERIMEDO LAGO</v>
      </c>
      <c r="C10" s="19"/>
      <c r="D10" s="19"/>
      <c r="E10" s="36"/>
      <c r="F10" s="36"/>
      <c r="G10" s="36"/>
      <c r="H10" s="36"/>
      <c r="I10" s="36"/>
      <c r="J10" s="36"/>
      <c r="K10" s="36"/>
      <c r="L10" s="36">
        <v>2</v>
      </c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76"/>
      <c r="X10" s="76"/>
      <c r="Y10" s="76"/>
      <c r="Z10" s="76"/>
      <c r="AA10" s="76"/>
      <c r="AB10" s="77"/>
      <c r="AC10" s="78">
        <f>IF(FRUTAS!Z10=0,"",FRUTAS!Z10)</f>
        <v>24980</v>
      </c>
    </row>
    <row r="11" spans="1:29" hidden="1" x14ac:dyDescent="0.25">
      <c r="A11" s="9">
        <f>IF(FRUTAS!A11=0,"",FRUTAS!A11)</f>
        <v>5</v>
      </c>
      <c r="B11" s="19" t="str">
        <f>IF(FRUTAS!B11=0,"",FRUTAS!B11)</f>
        <v>Green Dot</v>
      </c>
      <c r="C11" s="19"/>
      <c r="D11" s="19"/>
      <c r="E11" s="36"/>
      <c r="F11" s="36"/>
      <c r="G11" s="36"/>
      <c r="H11" s="36"/>
      <c r="I11" s="36">
        <v>2.5</v>
      </c>
      <c r="J11" s="36">
        <v>10</v>
      </c>
      <c r="K11" s="36"/>
      <c r="L11" s="36"/>
      <c r="M11" s="36"/>
      <c r="N11" s="36">
        <v>5</v>
      </c>
      <c r="O11" s="36"/>
      <c r="P11" s="36"/>
      <c r="Q11" s="36"/>
      <c r="R11" s="36"/>
      <c r="S11" s="36"/>
      <c r="T11" s="36"/>
      <c r="U11" s="36"/>
      <c r="V11" s="36"/>
      <c r="W11" s="76"/>
      <c r="X11" s="76"/>
      <c r="Y11" s="76"/>
      <c r="Z11" s="76"/>
      <c r="AA11" s="76"/>
      <c r="AB11" s="77"/>
      <c r="AC11" s="78">
        <f>IF(FRUTAS!Z11=0,"",FRUTAS!Z11)</f>
        <v>26805</v>
      </c>
    </row>
    <row r="12" spans="1:29" hidden="1" x14ac:dyDescent="0.25">
      <c r="A12" s="9">
        <f>IF(FRUTAS!A12=0,"",FRUTAS!A12)</f>
        <v>8</v>
      </c>
      <c r="B12" s="19" t="str">
        <f>IF(FRUTAS!B12=0,"",FRUTAS!B12)</f>
        <v>Araceli Mariño</v>
      </c>
      <c r="C12" s="19"/>
      <c r="D12" s="19"/>
      <c r="E12" s="36"/>
      <c r="F12" s="36"/>
      <c r="G12" s="36"/>
      <c r="H12" s="36"/>
      <c r="I12" s="36"/>
      <c r="J12" s="36"/>
      <c r="K12" s="36"/>
      <c r="L12" s="36"/>
      <c r="M12" s="36"/>
      <c r="N12" s="36">
        <v>10</v>
      </c>
      <c r="O12" s="36"/>
      <c r="P12" s="36"/>
      <c r="Q12" s="36"/>
      <c r="R12" s="36"/>
      <c r="S12" s="36"/>
      <c r="T12" s="36"/>
      <c r="U12" s="36"/>
      <c r="V12" s="36"/>
      <c r="W12" s="76"/>
      <c r="X12" s="76"/>
      <c r="Y12" s="76"/>
      <c r="Z12" s="76"/>
      <c r="AA12" s="76"/>
      <c r="AB12" s="77"/>
      <c r="AC12" s="78">
        <f>IF(FRUTAS!Z12=0,"",FRUTAS!Z12)</f>
        <v>42056</v>
      </c>
    </row>
    <row r="13" spans="1:29" hidden="1" x14ac:dyDescent="0.25">
      <c r="A13" s="9">
        <f>IF(FRUTAS!A13=0,"",FRUTAS!A13)</f>
        <v>10</v>
      </c>
      <c r="B13" s="19" t="str">
        <f>IF(FRUTAS!B13=0,"",FRUTAS!B13)</f>
        <v>JUMBO</v>
      </c>
      <c r="C13" s="19"/>
      <c r="D13" s="19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76"/>
      <c r="X13" s="76"/>
      <c r="Y13" s="76"/>
      <c r="Z13" s="76"/>
      <c r="AA13" s="76"/>
      <c r="AB13" s="77"/>
      <c r="AC13" s="78" t="str">
        <f>IF(FRUTAS!Z13=0,"",FRUTAS!Z13)</f>
        <v/>
      </c>
    </row>
    <row r="14" spans="1:29" hidden="1" x14ac:dyDescent="0.25">
      <c r="A14" s="9">
        <f>IF(FRUTAS!A14=0,"",FRUTAS!A14)</f>
        <v>5</v>
      </c>
      <c r="B14" s="19" t="str">
        <f>IF(FRUTAS!B14=0,"",FRUTAS!B14)</f>
        <v>Tea formosa</v>
      </c>
      <c r="C14" s="19"/>
      <c r="D14" s="19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76"/>
      <c r="X14" s="76"/>
      <c r="Y14" s="76"/>
      <c r="Z14" s="76"/>
      <c r="AA14" s="76"/>
      <c r="AB14" s="77"/>
      <c r="AC14" s="78">
        <f>IF(FRUTAS!Z14=0,"",FRUTAS!Z14)</f>
        <v>50055</v>
      </c>
    </row>
    <row r="15" spans="1:29" hidden="1" x14ac:dyDescent="0.25">
      <c r="A15" s="9">
        <f>IF(FRUTAS!A15=0,"",FRUTAS!A15)</f>
        <v>10</v>
      </c>
      <c r="B15" s="19" t="str">
        <f>IF(FRUTAS!B15=0,"",FRUTAS!B15)</f>
        <v>YPF/JUGOS</v>
      </c>
      <c r="C15" s="19"/>
      <c r="D15" s="19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76"/>
      <c r="X15" s="76"/>
      <c r="Y15" s="76"/>
      <c r="Z15" s="76"/>
      <c r="AA15" s="76"/>
      <c r="AB15" s="77"/>
      <c r="AC15" s="78" t="str">
        <f>IF(FRUTAS!Z15=0,"",FRUTAS!Z15)</f>
        <v/>
      </c>
    </row>
    <row r="16" spans="1:29" hidden="1" x14ac:dyDescent="0.25">
      <c r="A16" s="9">
        <f>IF(FRUTAS!A16=0,"",FRUTAS!A16)</f>
        <v>5</v>
      </c>
      <c r="B16" s="19" t="str">
        <f>IF(FRUTAS!B16=0,"",FRUTAS!B16)</f>
        <v>Mooi dot</v>
      </c>
      <c r="C16" s="19"/>
      <c r="D16" s="19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76"/>
      <c r="X16" s="76"/>
      <c r="Y16" s="76"/>
      <c r="Z16" s="76"/>
      <c r="AA16" s="76"/>
      <c r="AB16" s="77"/>
      <c r="AC16" s="78">
        <f>IF(FRUTAS!Z16=0,"",FRUTAS!Z16)</f>
        <v>50056</v>
      </c>
    </row>
    <row r="17" spans="1:29" hidden="1" x14ac:dyDescent="0.25">
      <c r="A17" s="9">
        <f>IF(FRUTAS!A17=0,"",FRUTAS!A17)</f>
        <v>1</v>
      </c>
      <c r="B17" s="19" t="str">
        <f>IF(FRUTAS!B17=0,"",FRUTAS!B17)</f>
        <v>Tea arenales</v>
      </c>
      <c r="C17" s="19"/>
      <c r="D17" s="19"/>
      <c r="E17" s="36"/>
      <c r="F17" s="36"/>
      <c r="G17" s="36"/>
      <c r="H17" s="36"/>
      <c r="I17" s="36">
        <v>2.5</v>
      </c>
      <c r="J17" s="36">
        <v>2.5</v>
      </c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76"/>
      <c r="X17" s="76"/>
      <c r="Y17" s="76"/>
      <c r="Z17" s="76"/>
      <c r="AA17" s="76"/>
      <c r="AB17" s="77"/>
      <c r="AC17" s="78">
        <f>IF(FRUTAS!Z17=0,"",FRUTAS!Z17)</f>
        <v>50040</v>
      </c>
    </row>
    <row r="18" spans="1:29" x14ac:dyDescent="0.25">
      <c r="A18" s="9" t="str">
        <f>IF(FRUTAS!A18=0,"",FRUTAS!A18)</f>
        <v>Ret</v>
      </c>
      <c r="B18" s="19" t="str">
        <f>IF(FRUTAS!B18=0,"",FRUTAS!B18)</f>
        <v>Free vegetales</v>
      </c>
      <c r="C18" s="19"/>
      <c r="D18" s="19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76"/>
      <c r="X18" s="76"/>
      <c r="Y18" s="76"/>
      <c r="Z18" s="76"/>
      <c r="AA18" s="76"/>
      <c r="AB18" s="77"/>
      <c r="AC18" s="78">
        <f>IF(FRUTAS!Z18=0,"",FRUTAS!Z18)</f>
        <v>50039</v>
      </c>
    </row>
    <row r="19" spans="1:29" x14ac:dyDescent="0.25">
      <c r="A19" s="9" t="str">
        <f>IF(FRUTAS!A19=0,"",FRUTAS!A19)</f>
        <v>Ret</v>
      </c>
      <c r="B19" s="19" t="str">
        <f>IF(FRUTAS!B19=0,"",FRUTAS!B19)</f>
        <v>Free vegetales</v>
      </c>
      <c r="C19" s="19"/>
      <c r="D19" s="36">
        <v>40</v>
      </c>
      <c r="E19" s="36">
        <v>50</v>
      </c>
      <c r="F19" s="36"/>
      <c r="G19" s="36"/>
      <c r="H19" s="36"/>
      <c r="I19" s="36"/>
      <c r="J19" s="36"/>
      <c r="K19" s="36">
        <v>10</v>
      </c>
      <c r="L19" s="36">
        <v>12.5</v>
      </c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76"/>
      <c r="X19" s="79" t="s">
        <v>125</v>
      </c>
      <c r="Y19" s="76"/>
      <c r="Z19" s="76"/>
      <c r="AA19" s="76"/>
      <c r="AB19" s="77"/>
      <c r="AC19" s="78">
        <f>IF(FRUTAS!Z19=0,"",FRUTAS!Z19)</f>
        <v>50039</v>
      </c>
    </row>
    <row r="20" spans="1:29" hidden="1" x14ac:dyDescent="0.25">
      <c r="A20" s="9">
        <f>IF(FRUTAS!A20=0,"",FRUTAS!A20)</f>
        <v>5</v>
      </c>
      <c r="B20" s="19" t="str">
        <f>IF(FRUTAS!B20=0,"",FRUTAS!B20)</f>
        <v>Tea lomitas</v>
      </c>
      <c r="C20" s="19"/>
      <c r="D20" s="19"/>
      <c r="E20" s="36"/>
      <c r="F20" s="36"/>
      <c r="G20" s="36"/>
      <c r="H20" s="36"/>
      <c r="I20" s="41">
        <v>10</v>
      </c>
      <c r="J20" s="36"/>
      <c r="K20" s="36"/>
      <c r="L20" s="41">
        <v>2.5</v>
      </c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76"/>
      <c r="X20" s="76"/>
      <c r="Y20" s="76"/>
      <c r="Z20" s="76"/>
      <c r="AA20" s="76"/>
      <c r="AB20" s="77"/>
      <c r="AC20" s="78">
        <f>IF(FRUTAS!Z20=0,"",FRUTAS!Z20)</f>
        <v>50063</v>
      </c>
    </row>
    <row r="21" spans="1:29" ht="15.75" hidden="1" customHeight="1" x14ac:dyDescent="0.25">
      <c r="A21" s="9">
        <f>IF(FRUTAS!A21=0,"",FRUTAS!A21)</f>
        <v>1</v>
      </c>
      <c r="B21" s="19" t="str">
        <f>IF(FRUTAS!B21=0,"",FRUTAS!B21)</f>
        <v>Despacho cañitas</v>
      </c>
      <c r="C21" s="19"/>
      <c r="D21" s="19"/>
      <c r="E21" s="36"/>
      <c r="F21" s="36"/>
      <c r="G21" s="36"/>
      <c r="H21" s="36"/>
      <c r="I21" s="36">
        <v>2.5</v>
      </c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76"/>
      <c r="X21" s="76"/>
      <c r="Y21" s="76"/>
      <c r="Z21" s="76"/>
      <c r="AA21" s="76"/>
      <c r="AB21" s="77"/>
      <c r="AC21" s="78">
        <f>IF(FRUTAS!Z21=0,"",FRUTAS!Z21)</f>
        <v>50041</v>
      </c>
    </row>
    <row r="22" spans="1:29" ht="15.75" hidden="1" customHeight="1" x14ac:dyDescent="0.25">
      <c r="A22" s="9">
        <f>IF(FRUTAS!A22=0,"",FRUTAS!A22)</f>
        <v>1</v>
      </c>
      <c r="B22" s="19" t="str">
        <f>IF(FRUTAS!B22=0,"",FRUTAS!B22)</f>
        <v>Mooi barrrientos</v>
      </c>
      <c r="C22" s="19"/>
      <c r="D22" s="19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76"/>
      <c r="X22" s="76"/>
      <c r="Y22" s="76"/>
      <c r="Z22" s="76"/>
      <c r="AA22" s="76"/>
      <c r="AB22" s="77"/>
      <c r="AC22" s="78">
        <f>IF(FRUTAS!Z22=0,"",FRUTAS!Z22)</f>
        <v>50042</v>
      </c>
    </row>
    <row r="23" spans="1:29" ht="15.75" hidden="1" customHeight="1" x14ac:dyDescent="0.25">
      <c r="A23" s="9">
        <f>IF(FRUTAS!A23=0,"",FRUTAS!A23)</f>
        <v>1</v>
      </c>
      <c r="B23" s="19" t="str">
        <f>IF(FRUTAS!B23=0,"",FRUTAS!B23)</f>
        <v>Tea avalos</v>
      </c>
      <c r="C23" s="19"/>
      <c r="D23" s="19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76"/>
      <c r="X23" s="76"/>
      <c r="Y23" s="76"/>
      <c r="Z23" s="76"/>
      <c r="AA23" s="76"/>
      <c r="AB23" s="77"/>
      <c r="AC23" s="78">
        <f>IF(FRUTAS!Z23=0,"",FRUTAS!Z23)</f>
        <v>50043</v>
      </c>
    </row>
    <row r="24" spans="1:29" ht="15.75" hidden="1" customHeight="1" x14ac:dyDescent="0.25">
      <c r="A24" s="9">
        <f>IF(FRUTAS!A24=0,"",FRUTAS!A24)</f>
        <v>1</v>
      </c>
      <c r="B24" s="19" t="str">
        <f>IF(FRUTAS!B24=0,"",FRUTAS!B24)</f>
        <v>Green sta fe</v>
      </c>
      <c r="C24" s="19"/>
      <c r="D24" s="19"/>
      <c r="E24" s="19"/>
      <c r="F24" s="19"/>
      <c r="G24" s="36"/>
      <c r="H24" s="36"/>
      <c r="I24" s="36">
        <v>20</v>
      </c>
      <c r="J24" s="36">
        <v>35</v>
      </c>
      <c r="K24" s="36">
        <v>10</v>
      </c>
      <c r="L24" s="36">
        <v>2.5</v>
      </c>
      <c r="M24" s="36"/>
      <c r="N24" s="36">
        <v>10</v>
      </c>
      <c r="O24" s="36"/>
      <c r="P24" s="36"/>
      <c r="Q24" s="36"/>
      <c r="R24" s="36"/>
      <c r="S24" s="36"/>
      <c r="T24" s="36"/>
      <c r="U24" s="23"/>
      <c r="V24" s="23"/>
      <c r="W24" s="76"/>
      <c r="X24" s="76"/>
      <c r="Y24" s="76"/>
      <c r="Z24" s="76"/>
      <c r="AA24" s="76"/>
      <c r="AB24" s="77"/>
      <c r="AC24" s="78">
        <f>IF(FRUTAS!Z24=0,"",FRUTAS!Z24)</f>
        <v>26801</v>
      </c>
    </row>
    <row r="25" spans="1:29" ht="15.75" hidden="1" customHeight="1" x14ac:dyDescent="0.25">
      <c r="A25" s="9">
        <f>IF(FRUTAS!A25=0,"",FRUTAS!A25)</f>
        <v>1</v>
      </c>
      <c r="B25" s="19" t="str">
        <f>IF(FRUTAS!B25=0,"",FRUTAS!B25)</f>
        <v>Green Biiling</v>
      </c>
      <c r="C25" s="19"/>
      <c r="D25" s="19"/>
      <c r="E25" s="19"/>
      <c r="F25" s="19"/>
      <c r="G25" s="36"/>
      <c r="H25" s="36"/>
      <c r="I25" s="36"/>
      <c r="J25" s="36">
        <v>25</v>
      </c>
      <c r="K25" s="36"/>
      <c r="L25" s="36">
        <v>2.5</v>
      </c>
      <c r="M25" s="36"/>
      <c r="N25" s="36">
        <v>5</v>
      </c>
      <c r="O25" s="36"/>
      <c r="P25" s="36"/>
      <c r="Q25" s="36"/>
      <c r="R25" s="36"/>
      <c r="S25" s="36"/>
      <c r="T25" s="36"/>
      <c r="U25" s="23"/>
      <c r="V25" s="23"/>
      <c r="W25" s="76"/>
      <c r="X25" s="76"/>
      <c r="Y25" s="76"/>
      <c r="Z25" s="76"/>
      <c r="AA25" s="76"/>
      <c r="AB25" s="77"/>
      <c r="AC25" s="78">
        <f>IF(FRUTAS!Z25=0,"",FRUTAS!Z25)</f>
        <v>26802</v>
      </c>
    </row>
    <row r="26" spans="1:29" ht="15.75" hidden="1" customHeight="1" x14ac:dyDescent="0.25">
      <c r="A26" s="9">
        <f>IF(FRUTAS!A26=0,"",FRUTAS!A26)</f>
        <v>1</v>
      </c>
      <c r="B26" s="19" t="str">
        <f>IF(FRUTAS!B26=0,"",FRUTAS!B26)</f>
        <v>Lpm 11 sept</v>
      </c>
      <c r="C26" s="19"/>
      <c r="D26" s="19"/>
      <c r="E26" s="19"/>
      <c r="F26" s="19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23"/>
      <c r="V26" s="23"/>
      <c r="W26" s="76"/>
      <c r="X26" s="76"/>
      <c r="Y26" s="76"/>
      <c r="Z26" s="76"/>
      <c r="AA26" s="76"/>
      <c r="AB26" s="77"/>
      <c r="AC26" s="78">
        <f>IF(FRUTAS!Z26=0,"",FRUTAS!Z26)</f>
        <v>50044</v>
      </c>
    </row>
    <row r="27" spans="1:29" ht="15.75" hidden="1" customHeight="1" x14ac:dyDescent="0.25">
      <c r="A27" s="9">
        <f>IF(FRUTAS!A27=0,"",FRUTAS!A27)</f>
        <v>1</v>
      </c>
      <c r="B27" s="19" t="str">
        <f>IF(FRUTAS!B27=0,"",FRUTAS!B27)</f>
        <v>El helado cubano</v>
      </c>
      <c r="C27" s="19"/>
      <c r="D27" s="19"/>
      <c r="E27" s="19"/>
      <c r="F27" s="19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23"/>
      <c r="V27" s="23"/>
      <c r="W27" s="76"/>
      <c r="X27" s="76"/>
      <c r="Y27" s="76"/>
      <c r="Z27" s="76"/>
      <c r="AA27" s="76"/>
      <c r="AB27" s="77"/>
      <c r="AC27" s="78">
        <f>IF(FRUTAS!Z27=0,"",FRUTAS!Z27)</f>
        <v>50045</v>
      </c>
    </row>
    <row r="28" spans="1:29" ht="15.75" hidden="1" customHeight="1" x14ac:dyDescent="0.25">
      <c r="A28" s="9">
        <f>IF(FRUTAS!A28=0,"",FRUTAS!A28)</f>
        <v>8</v>
      </c>
      <c r="B28" s="19" t="str">
        <f>IF(FRUTAS!B28=0,"",FRUTAS!B28)</f>
        <v>Pablo Pincetti</v>
      </c>
      <c r="C28" s="19"/>
      <c r="D28" s="19"/>
      <c r="E28" s="19"/>
      <c r="F28" s="19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23"/>
      <c r="V28" s="23"/>
      <c r="W28" s="76"/>
      <c r="X28" s="76"/>
      <c r="Y28" s="76"/>
      <c r="Z28" s="76"/>
      <c r="AA28" s="76"/>
      <c r="AB28" s="77"/>
      <c r="AC28" s="78">
        <f>IF(FRUTAS!Z28=0,"",FRUTAS!Z28)</f>
        <v>50064</v>
      </c>
    </row>
    <row r="29" spans="1:29" ht="15.75" hidden="1" customHeight="1" x14ac:dyDescent="0.25">
      <c r="A29" s="9">
        <f>IF(FRUTAS!A29=0,"",FRUTAS!A29)</f>
        <v>8</v>
      </c>
      <c r="B29" s="19" t="str">
        <f>IF(FRUTAS!B29=0,"",FRUTAS!B29)</f>
        <v>Lupita la plata</v>
      </c>
      <c r="C29" s="19"/>
      <c r="D29" s="19"/>
      <c r="E29" s="19"/>
      <c r="F29" s="19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23"/>
      <c r="V29" s="23"/>
      <c r="W29" s="76"/>
      <c r="X29" s="76"/>
      <c r="Y29" s="76"/>
      <c r="Z29" s="76"/>
      <c r="AA29" s="76"/>
      <c r="AB29" s="77"/>
      <c r="AC29" s="78">
        <f>IF(FRUTAS!Z29=0,"",FRUTAS!Z29)</f>
        <v>50065</v>
      </c>
    </row>
    <row r="30" spans="1:29" ht="15.75" hidden="1" customHeight="1" x14ac:dyDescent="0.25">
      <c r="A30" s="9">
        <f>IF(FRUTAS!A30=0,"",FRUTAS!A30)</f>
        <v>8</v>
      </c>
      <c r="B30" s="19" t="str">
        <f>IF(FRUTAS!B30=0,"",FRUTAS!B30)</f>
        <v>Abruzzese city bell</v>
      </c>
      <c r="C30" s="19"/>
      <c r="D30" s="19"/>
      <c r="E30" s="19"/>
      <c r="F30" s="19"/>
      <c r="G30" s="36"/>
      <c r="H30" s="36"/>
      <c r="I30" s="36">
        <v>20</v>
      </c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23"/>
      <c r="V30" s="23"/>
      <c r="W30" s="76"/>
      <c r="X30" s="76"/>
      <c r="Y30" s="76"/>
      <c r="Z30" s="76"/>
      <c r="AA30" s="76"/>
      <c r="AB30" s="77"/>
      <c r="AC30" s="78">
        <f>IF(FRUTAS!Z30=0,"",FRUTAS!Z30)</f>
        <v>50066</v>
      </c>
    </row>
    <row r="31" spans="1:29" ht="15.75" hidden="1" customHeight="1" x14ac:dyDescent="0.25">
      <c r="A31" s="9">
        <f>IF(FRUTAS!A31=0,"",FRUTAS!A31)</f>
        <v>5</v>
      </c>
      <c r="B31" s="19" t="str">
        <f>IF(FRUTAS!B31=0,"",FRUTAS!B31)</f>
        <v>Bonafide flores</v>
      </c>
      <c r="C31" s="19"/>
      <c r="D31" s="19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23"/>
      <c r="V31" s="23"/>
      <c r="W31" s="76"/>
      <c r="X31" s="76"/>
      <c r="Y31" s="76"/>
      <c r="Z31" s="76"/>
      <c r="AA31" s="76"/>
      <c r="AB31" s="77"/>
      <c r="AC31" s="78">
        <f>IF(FRUTAS!Z31=0,"",FRUTAS!Z31)</f>
        <v>26806</v>
      </c>
    </row>
    <row r="32" spans="1:29" ht="15.75" hidden="1" customHeight="1" x14ac:dyDescent="0.25">
      <c r="A32" s="9">
        <f>IF(FRUTAS!A32=0,"",FRUTAS!A32)</f>
        <v>5</v>
      </c>
      <c r="B32" s="19" t="str">
        <f>IF(FRUTAS!B32=0,"",FRUTAS!B32)</f>
        <v>Fusion de sabores</v>
      </c>
      <c r="C32" s="19"/>
      <c r="D32" s="19"/>
      <c r="E32" s="36"/>
      <c r="F32" s="36"/>
      <c r="G32" s="36"/>
      <c r="H32" s="36"/>
      <c r="I32" s="36">
        <v>100</v>
      </c>
      <c r="J32" s="36"/>
      <c r="K32" s="36"/>
      <c r="L32" s="36">
        <v>20</v>
      </c>
      <c r="M32" s="36"/>
      <c r="N32" s="36"/>
      <c r="O32" s="36"/>
      <c r="P32" s="36"/>
      <c r="Q32" s="36"/>
      <c r="R32" s="36"/>
      <c r="S32" s="36"/>
      <c r="T32" s="23"/>
      <c r="U32" s="23"/>
      <c r="V32" s="23"/>
      <c r="W32" s="76"/>
      <c r="X32" s="76"/>
      <c r="Y32" s="76"/>
      <c r="Z32" s="76"/>
      <c r="AA32" s="76"/>
      <c r="AB32" s="77"/>
      <c r="AC32" s="78">
        <f>IF(FRUTAS!Z32=0,"",FRUTAS!Z32)</f>
        <v>42053</v>
      </c>
    </row>
    <row r="33" spans="1:29" ht="15.75" hidden="1" customHeight="1" x14ac:dyDescent="0.25">
      <c r="A33" s="9">
        <f>IF(FRUTAS!A33=0,"",FRUTAS!A33)</f>
        <v>1</v>
      </c>
      <c r="B33" s="19" t="str">
        <f>IF(FRUTAS!B33=0,"",FRUTAS!B33)</f>
        <v>Carda abasto</v>
      </c>
      <c r="C33" s="19"/>
      <c r="D33" s="19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23"/>
      <c r="U33" s="23"/>
      <c r="V33" s="23"/>
      <c r="W33" s="76"/>
      <c r="X33" s="76"/>
      <c r="Y33" s="76"/>
      <c r="Z33" s="76"/>
      <c r="AA33" s="76"/>
      <c r="AB33" s="77"/>
      <c r="AC33" s="78">
        <f>IF(FRUTAS!Z33=0,"",FRUTAS!Z33)</f>
        <v>50046</v>
      </c>
    </row>
    <row r="34" spans="1:29" ht="15.75" hidden="1" customHeight="1" x14ac:dyDescent="0.25">
      <c r="A34" s="9">
        <f>IF(FRUTAS!A34=0,"",FRUTAS!A34)</f>
        <v>5</v>
      </c>
      <c r="B34" s="19" t="str">
        <f>IF(FRUTAS!B34=0,"",FRUTAS!B34)</f>
        <v>Green Rivadavia</v>
      </c>
      <c r="C34" s="19"/>
      <c r="D34" s="19"/>
      <c r="E34" s="36"/>
      <c r="F34" s="36"/>
      <c r="G34" s="36"/>
      <c r="H34" s="36"/>
      <c r="I34" s="36"/>
      <c r="J34" s="36">
        <v>25</v>
      </c>
      <c r="K34" s="36">
        <v>5</v>
      </c>
      <c r="L34" s="36"/>
      <c r="M34" s="36"/>
      <c r="N34" s="36">
        <v>15</v>
      </c>
      <c r="O34" s="36"/>
      <c r="P34" s="36"/>
      <c r="Q34" s="36"/>
      <c r="R34" s="36"/>
      <c r="S34" s="36"/>
      <c r="T34" s="23"/>
      <c r="U34" s="23"/>
      <c r="V34" s="23"/>
      <c r="W34" s="76"/>
      <c r="X34" s="76"/>
      <c r="Y34" s="76"/>
      <c r="Z34" s="76"/>
      <c r="AA34" s="76"/>
      <c r="AB34" s="77"/>
      <c r="AC34" s="78">
        <f>IF(FRUTAS!Z34=0,"",FRUTAS!Z34)</f>
        <v>26807</v>
      </c>
    </row>
    <row r="35" spans="1:29" ht="15.75" hidden="1" customHeight="1" x14ac:dyDescent="0.25">
      <c r="A35" s="9">
        <f>IF(FRUTAS!A35=0,"",FRUTAS!A35)</f>
        <v>5</v>
      </c>
      <c r="B35" s="19" t="str">
        <f>IF(FRUTAS!B35=0,"",FRUTAS!B35)</f>
        <v>Otero Guayaquil</v>
      </c>
      <c r="C35" s="19"/>
      <c r="D35" s="19"/>
      <c r="E35" s="36"/>
      <c r="F35" s="36"/>
      <c r="G35" s="36"/>
      <c r="H35" s="36"/>
      <c r="I35" s="36"/>
      <c r="J35" s="36"/>
      <c r="K35" s="36">
        <v>2.5</v>
      </c>
      <c r="L35" s="36"/>
      <c r="M35" s="36"/>
      <c r="N35" s="36"/>
      <c r="O35" s="36"/>
      <c r="P35" s="36"/>
      <c r="Q35" s="36"/>
      <c r="R35" s="36"/>
      <c r="S35" s="36"/>
      <c r="T35" s="23"/>
      <c r="U35" s="23"/>
      <c r="V35" s="23"/>
      <c r="W35" s="76"/>
      <c r="X35" s="76"/>
      <c r="Y35" s="76"/>
      <c r="Z35" s="76"/>
      <c r="AA35" s="76"/>
      <c r="AB35" s="77"/>
      <c r="AC35" s="78">
        <f>IF(FRUTAS!Z35=0,"",FRUTAS!Z35)</f>
        <v>50057</v>
      </c>
    </row>
    <row r="36" spans="1:29" ht="15.75" hidden="1" customHeight="1" x14ac:dyDescent="0.25">
      <c r="A36" s="9">
        <f>IF(FRUTAS!A36=0,"",FRUTAS!A36)</f>
        <v>8</v>
      </c>
      <c r="B36" s="19" t="str">
        <f>IF(FRUTAS!B36=0,"",FRUTAS!B36)</f>
        <v>Las nectarinas</v>
      </c>
      <c r="C36" s="19"/>
      <c r="D36" s="19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23"/>
      <c r="U36" s="23"/>
      <c r="V36" s="23"/>
      <c r="W36" s="76"/>
      <c r="X36" s="76"/>
      <c r="Y36" s="76"/>
      <c r="Z36" s="76"/>
      <c r="AA36" s="76"/>
      <c r="AB36" s="77"/>
      <c r="AC36" s="78">
        <f>IF(FRUTAS!Z36=0,"",FRUTAS!Z36)</f>
        <v>26810</v>
      </c>
    </row>
    <row r="37" spans="1:29" ht="15.75" hidden="1" customHeight="1" x14ac:dyDescent="0.25">
      <c r="A37" s="9">
        <f>IF(FRUTAS!A37=0,"",FRUTAS!A37)</f>
        <v>5</v>
      </c>
      <c r="B37" s="19" t="str">
        <f>IF(FRUTAS!B37=0,"",FRUTAS!B37)</f>
        <v>Carda dot</v>
      </c>
      <c r="C37" s="19"/>
      <c r="D37" s="19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23"/>
      <c r="U37" s="23"/>
      <c r="V37" s="23"/>
      <c r="W37" s="76"/>
      <c r="X37" s="76"/>
      <c r="Y37" s="76"/>
      <c r="Z37" s="76"/>
      <c r="AA37" s="76"/>
      <c r="AB37" s="77"/>
      <c r="AC37" s="78">
        <f>IF(FRUTAS!Z37=0,"",FRUTAS!Z37)</f>
        <v>50058</v>
      </c>
    </row>
    <row r="38" spans="1:29" ht="15.75" hidden="1" customHeight="1" x14ac:dyDescent="0.25">
      <c r="A38" s="9">
        <f>IF(FRUTAS!A38=0,"",FRUTAS!A38)</f>
        <v>8</v>
      </c>
      <c r="B38" s="19" t="str">
        <f>IF(FRUTAS!B38=0,"",FRUTAS!B38)</f>
        <v>Tea la plata</v>
      </c>
      <c r="C38" s="19"/>
      <c r="D38" s="19"/>
      <c r="E38" s="36"/>
      <c r="F38" s="36"/>
      <c r="G38" s="36"/>
      <c r="H38" s="36"/>
      <c r="I38" s="36">
        <v>10</v>
      </c>
      <c r="J38" s="36">
        <v>2.5</v>
      </c>
      <c r="K38" s="36"/>
      <c r="L38" s="36"/>
      <c r="M38" s="36"/>
      <c r="N38" s="36"/>
      <c r="O38" s="36"/>
      <c r="P38" s="36"/>
      <c r="Q38" s="36"/>
      <c r="R38" s="36"/>
      <c r="S38" s="36"/>
      <c r="T38" s="23"/>
      <c r="U38" s="23"/>
      <c r="V38" s="23"/>
      <c r="W38" s="76"/>
      <c r="X38" s="76"/>
      <c r="Y38" s="76"/>
      <c r="Z38" s="76"/>
      <c r="AA38" s="76"/>
      <c r="AB38" s="77"/>
      <c r="AC38" s="78">
        <f>IF(FRUTAS!Z38=0,"",FRUTAS!Z38)</f>
        <v>50067</v>
      </c>
    </row>
    <row r="39" spans="1:29" ht="15.75" hidden="1" customHeight="1" x14ac:dyDescent="0.25">
      <c r="A39" s="9">
        <f>IF(FRUTAS!A39=0,"",FRUTAS!A39)</f>
        <v>1</v>
      </c>
      <c r="B39" s="19" t="str">
        <f>IF(FRUTAS!B39=0,"",FRUTAS!B39)</f>
        <v>Entre panes</v>
      </c>
      <c r="C39" s="36">
        <v>8</v>
      </c>
      <c r="D39" s="19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>
        <v>4</v>
      </c>
      <c r="Q39" s="36"/>
      <c r="R39" s="36">
        <v>3</v>
      </c>
      <c r="S39" s="36"/>
      <c r="T39" s="23"/>
      <c r="U39" s="23"/>
      <c r="V39" s="23"/>
      <c r="W39" s="76"/>
      <c r="X39" s="76"/>
      <c r="Y39" s="76"/>
      <c r="Z39" s="76"/>
      <c r="AA39" s="76"/>
      <c r="AB39" s="77"/>
      <c r="AC39" s="78">
        <f>IF(FRUTAS!Z39=0,"",FRUTAS!Z39)</f>
        <v>50047</v>
      </c>
    </row>
    <row r="40" spans="1:29" ht="15.75" hidden="1" customHeight="1" x14ac:dyDescent="0.25">
      <c r="A40" s="9">
        <f>IF(FRUTAS!A40=0,"",FRUTAS!A40)</f>
        <v>8</v>
      </c>
      <c r="B40" s="19" t="str">
        <f>IF(FRUTAS!B40=0,"",FRUTAS!B40)</f>
        <v>Karina Benuzzi</v>
      </c>
      <c r="C40" s="19"/>
      <c r="D40" s="19"/>
      <c r="E40" s="36"/>
      <c r="F40" s="36">
        <v>20</v>
      </c>
      <c r="G40" s="36"/>
      <c r="H40" s="36"/>
      <c r="I40" s="36"/>
      <c r="J40" s="36"/>
      <c r="K40" s="36">
        <v>40</v>
      </c>
      <c r="L40" s="36"/>
      <c r="M40" s="36"/>
      <c r="N40" s="36"/>
      <c r="O40" s="36"/>
      <c r="P40" s="36"/>
      <c r="Q40" s="36"/>
      <c r="R40" s="36"/>
      <c r="S40" s="36"/>
      <c r="T40" s="23"/>
      <c r="U40" s="23"/>
      <c r="V40" s="23"/>
      <c r="W40" s="76"/>
      <c r="X40" s="76"/>
      <c r="Y40" s="76"/>
      <c r="Z40" s="76"/>
      <c r="AA40" s="76"/>
      <c r="AB40" s="77"/>
      <c r="AC40" s="78">
        <f>IF(FRUTAS!Z40=0,"",FRUTAS!Z40)</f>
        <v>26811</v>
      </c>
    </row>
    <row r="41" spans="1:29" ht="15.75" hidden="1" customHeight="1" x14ac:dyDescent="0.25">
      <c r="A41" s="9">
        <f>IF(FRUTAS!A41=0,"",FRUTAS!A41)</f>
        <v>5</v>
      </c>
      <c r="B41" s="19" t="str">
        <f>IF(FRUTAS!B41=0,"",FRUTAS!B41)</f>
        <v>The oldest luengo</v>
      </c>
      <c r="C41" s="19"/>
      <c r="D41" s="19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23"/>
      <c r="U41" s="23"/>
      <c r="V41" s="23"/>
      <c r="W41" s="76"/>
      <c r="X41" s="76"/>
      <c r="Y41" s="76"/>
      <c r="Z41" s="76"/>
      <c r="AA41" s="76"/>
      <c r="AB41" s="77"/>
      <c r="AC41" s="78">
        <f>IF(FRUTAS!Z41=0,"",FRUTAS!Z41)</f>
        <v>50059</v>
      </c>
    </row>
    <row r="42" spans="1:29" ht="15.75" hidden="1" customHeight="1" x14ac:dyDescent="0.25">
      <c r="A42" s="9">
        <f>IF(FRUTAS!A42=0,"",FRUTAS!A42)</f>
        <v>1</v>
      </c>
      <c r="B42" s="19" t="str">
        <f>IF(FRUTAS!B42=0,"",FRUTAS!B42)</f>
        <v xml:space="preserve">Café extremo </v>
      </c>
      <c r="C42" s="19"/>
      <c r="D42" s="19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23"/>
      <c r="U42" s="23"/>
      <c r="V42" s="23"/>
      <c r="W42" s="76"/>
      <c r="X42" s="76"/>
      <c r="Y42" s="76"/>
      <c r="Z42" s="76"/>
      <c r="AA42" s="76"/>
      <c r="AB42" s="77"/>
      <c r="AC42" s="78">
        <f>IF(FRUTAS!Z42=0,"",FRUTAS!Z42)</f>
        <v>50048</v>
      </c>
    </row>
    <row r="43" spans="1:29" ht="15.75" hidden="1" customHeight="1" x14ac:dyDescent="0.25">
      <c r="A43" s="9">
        <f>IF(FRUTAS!A43=0,"",FRUTAS!A43)</f>
        <v>1</v>
      </c>
      <c r="B43" s="19" t="str">
        <f>IF(FRUTAS!B43=0,"",FRUTAS!B43)</f>
        <v>Pampanito</v>
      </c>
      <c r="C43" s="19"/>
      <c r="D43" s="19"/>
      <c r="E43" s="80"/>
      <c r="F43" s="19"/>
      <c r="G43" s="19"/>
      <c r="H43" s="19"/>
      <c r="I43" s="19"/>
      <c r="J43" s="19"/>
      <c r="K43" s="19"/>
      <c r="L43" s="19"/>
      <c r="M43" s="81"/>
      <c r="N43" s="23"/>
      <c r="O43" s="23"/>
      <c r="P43" s="23"/>
      <c r="Q43" s="23"/>
      <c r="R43" s="23"/>
      <c r="S43" s="23"/>
      <c r="T43" s="23"/>
      <c r="U43" s="23"/>
      <c r="V43" s="23"/>
      <c r="W43" s="76"/>
      <c r="X43" s="76"/>
      <c r="Y43" s="76"/>
      <c r="Z43" s="76"/>
      <c r="AA43" s="76"/>
      <c r="AB43" s="77"/>
      <c r="AC43" s="78">
        <f>IF(FRUTAS!Z43=0,"",FRUTAS!Z43)</f>
        <v>50049</v>
      </c>
    </row>
    <row r="44" spans="1:29" ht="15.75" hidden="1" customHeight="1" x14ac:dyDescent="0.25">
      <c r="A44" s="9">
        <f>IF(FRUTAS!A44=0,"",FRUTAS!A44)</f>
        <v>1</v>
      </c>
      <c r="B44" s="19" t="str">
        <f>IF(FRUTAS!B44=0,"",FRUTAS!B44)</f>
        <v>Sur de Europa</v>
      </c>
      <c r="C44" s="19"/>
      <c r="D44" s="19"/>
      <c r="E44" s="80"/>
      <c r="F44" s="19"/>
      <c r="G44" s="19"/>
      <c r="H44" s="19"/>
      <c r="I44" s="19"/>
      <c r="J44" s="19"/>
      <c r="K44" s="19"/>
      <c r="L44" s="19"/>
      <c r="M44" s="81"/>
      <c r="N44" s="23"/>
      <c r="O44" s="23"/>
      <c r="P44" s="23"/>
      <c r="Q44" s="23"/>
      <c r="R44" s="23"/>
      <c r="S44" s="23"/>
      <c r="T44" s="23"/>
      <c r="U44" s="23"/>
      <c r="V44" s="23"/>
      <c r="W44" s="76"/>
      <c r="X44" s="76"/>
      <c r="Y44" s="76"/>
      <c r="Z44" s="76"/>
      <c r="AA44" s="76"/>
      <c r="AB44" s="77"/>
      <c r="AC44" s="78">
        <f>IF(FRUTAS!Z44=0,"",FRUTAS!Z44)</f>
        <v>50050</v>
      </c>
    </row>
    <row r="45" spans="1:29" ht="15.75" hidden="1" customHeight="1" x14ac:dyDescent="0.25">
      <c r="A45" s="9">
        <f>IF(FRUTAS!A45=0,"",FRUTAS!A45)</f>
        <v>1</v>
      </c>
      <c r="B45" s="19" t="str">
        <f>IF(FRUTAS!B45=0,"",FRUTAS!B45)</f>
        <v>Rey montagu</v>
      </c>
      <c r="C45" s="19"/>
      <c r="D45" s="19"/>
      <c r="E45" s="80"/>
      <c r="F45" s="19"/>
      <c r="G45" s="19"/>
      <c r="H45" s="19"/>
      <c r="I45" s="19"/>
      <c r="J45" s="19"/>
      <c r="K45" s="19"/>
      <c r="L45" s="19"/>
      <c r="M45" s="81"/>
      <c r="N45" s="23"/>
      <c r="O45" s="23"/>
      <c r="P45" s="23"/>
      <c r="Q45" s="23"/>
      <c r="R45" s="23"/>
      <c r="S45" s="23"/>
      <c r="T45" s="23"/>
      <c r="U45" s="23"/>
      <c r="V45" s="23"/>
      <c r="W45" s="76"/>
      <c r="X45" s="76"/>
      <c r="Y45" s="76"/>
      <c r="Z45" s="76"/>
      <c r="AA45" s="76"/>
      <c r="AB45" s="77"/>
      <c r="AC45" s="78">
        <f>IF(FRUTAS!Z45=0,"",FRUTAS!Z45)</f>
        <v>50051</v>
      </c>
    </row>
    <row r="46" spans="1:29" ht="15.75" hidden="1" customHeight="1" x14ac:dyDescent="0.25">
      <c r="A46" s="9">
        <f>IF(FRUTAS!A46=0,"",FRUTAS!A46)</f>
        <v>5</v>
      </c>
      <c r="B46" s="19" t="str">
        <f>IF(FRUTAS!B46=0,"",FRUTAS!B46)</f>
        <v>Dolce paleta</v>
      </c>
      <c r="C46" s="19"/>
      <c r="D46" s="19"/>
      <c r="E46" s="80"/>
      <c r="F46" s="19"/>
      <c r="G46" s="19"/>
      <c r="H46" s="19"/>
      <c r="I46" s="19"/>
      <c r="J46" s="19"/>
      <c r="K46" s="19"/>
      <c r="L46" s="19"/>
      <c r="M46" s="81"/>
      <c r="N46" s="23"/>
      <c r="O46" s="23"/>
      <c r="P46" s="23"/>
      <c r="Q46" s="23"/>
      <c r="R46" s="23"/>
      <c r="S46" s="23"/>
      <c r="T46" s="23"/>
      <c r="U46" s="23"/>
      <c r="V46" s="23"/>
      <c r="W46" s="76"/>
      <c r="X46" s="76"/>
      <c r="Y46" s="76"/>
      <c r="Z46" s="76"/>
      <c r="AA46" s="76"/>
      <c r="AB46" s="77"/>
      <c r="AC46" s="82"/>
    </row>
    <row r="47" spans="1:29" ht="15.75" hidden="1" customHeight="1" x14ac:dyDescent="0.25">
      <c r="A47" s="9">
        <f>IF(FRUTAS!A47=0,"",FRUTAS!A47)</f>
        <v>8</v>
      </c>
      <c r="B47" s="19" t="str">
        <f>IF(FRUTAS!B47=0,"",FRUTAS!B47)</f>
        <v>Agustina Fuoco</v>
      </c>
      <c r="C47" s="19"/>
      <c r="D47" s="19"/>
      <c r="E47" s="80"/>
      <c r="F47" s="19"/>
      <c r="G47" s="19"/>
      <c r="H47" s="19"/>
      <c r="I47" s="19">
        <v>2.5</v>
      </c>
      <c r="J47" s="19">
        <v>2.5</v>
      </c>
      <c r="K47" s="19"/>
      <c r="L47" s="19"/>
      <c r="M47" s="81"/>
      <c r="N47" s="23"/>
      <c r="O47" s="23">
        <v>2.5</v>
      </c>
      <c r="P47" s="23"/>
      <c r="Q47" s="23"/>
      <c r="R47" s="23"/>
      <c r="S47" s="23"/>
      <c r="T47" s="23"/>
      <c r="U47" s="23"/>
      <c r="V47" s="23"/>
      <c r="W47" s="76"/>
      <c r="X47" s="76"/>
      <c r="Y47" s="76"/>
      <c r="Z47" s="76"/>
      <c r="AA47" s="76"/>
      <c r="AB47" s="77"/>
      <c r="AC47" s="78">
        <f>IF(FRUTAS!Z47=0,"",FRUTAS!Z47)</f>
        <v>42058</v>
      </c>
    </row>
    <row r="48" spans="1:29" ht="15.75" hidden="1" customHeight="1" x14ac:dyDescent="0.25">
      <c r="A48" s="9">
        <f>IF(FRUTAS!A48=0,"",FRUTAS!A48)</f>
        <v>5</v>
      </c>
      <c r="B48" s="19" t="str">
        <f>IF(FRUTAS!B48=0,"",FRUTAS!B48)</f>
        <v>Nicolaza</v>
      </c>
      <c r="C48" s="19"/>
      <c r="D48" s="19"/>
      <c r="E48" s="19"/>
      <c r="F48" s="19"/>
      <c r="G48" s="19"/>
      <c r="H48" s="19"/>
      <c r="I48" s="19">
        <v>20</v>
      </c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23"/>
      <c r="U48" s="23"/>
      <c r="V48" s="23"/>
      <c r="W48" s="76"/>
      <c r="X48" s="76"/>
      <c r="Y48" s="76"/>
      <c r="Z48" s="76"/>
      <c r="AA48" s="76"/>
      <c r="AB48" s="77"/>
      <c r="AC48" s="82">
        <v>50060</v>
      </c>
    </row>
    <row r="49" spans="1:29" ht="15.75" hidden="1" customHeight="1" x14ac:dyDescent="0.25">
      <c r="A49" s="9">
        <f>IF(FRUTAS!A49=0,"",FRUTAS!A49)</f>
        <v>5</v>
      </c>
      <c r="B49" s="19" t="str">
        <f>IF(FRUTAS!B49=0,"",FRUTAS!B49)</f>
        <v>Boreal</v>
      </c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23"/>
      <c r="U49" s="23"/>
      <c r="V49" s="23"/>
      <c r="W49" s="76"/>
      <c r="X49" s="76"/>
      <c r="Y49" s="76"/>
      <c r="Z49" s="76"/>
      <c r="AA49" s="76"/>
      <c r="AB49" s="77"/>
      <c r="AC49" s="78">
        <f>IF(FRUTAS!Z49=0,"",FRUTAS!Z49)</f>
        <v>42054</v>
      </c>
    </row>
    <row r="50" spans="1:29" ht="15.75" hidden="1" customHeight="1" x14ac:dyDescent="0.25">
      <c r="A50" s="9">
        <f>IF(FRUTAS!A50=0,"",FRUTAS!A50)</f>
        <v>1</v>
      </c>
      <c r="B50" s="19" t="str">
        <f>IF(FRUTAS!B50=0,"",FRUTAS!B50)</f>
        <v>Brunette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23"/>
      <c r="U50" s="23"/>
      <c r="V50" s="23"/>
      <c r="W50" s="76"/>
      <c r="X50" s="76"/>
      <c r="Y50" s="76"/>
      <c r="Z50" s="76"/>
      <c r="AA50" s="76"/>
      <c r="AB50" s="77"/>
      <c r="AC50" s="78">
        <f>IF(FRUTAS!Z50=0,"",FRUTAS!Z50)</f>
        <v>26803</v>
      </c>
    </row>
    <row r="51" spans="1:29" ht="15.75" hidden="1" customHeight="1" x14ac:dyDescent="0.25">
      <c r="A51" s="9">
        <f>IF(FRUTAS!A51=0,"",FRUTAS!A51)</f>
        <v>1</v>
      </c>
      <c r="B51" s="19" t="str">
        <f>IF(FRUTAS!B51=0,"",FRUTAS!B51)</f>
        <v>Tostado nuñez</v>
      </c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23"/>
      <c r="U51" s="23"/>
      <c r="V51" s="23"/>
      <c r="W51" s="76"/>
      <c r="X51" s="76"/>
      <c r="Y51" s="76"/>
      <c r="Z51" s="76"/>
      <c r="AA51" s="76"/>
      <c r="AB51" s="77"/>
      <c r="AC51" s="78">
        <f>IF(FRUTAS!Z51=0,"",FRUTAS!Z51)</f>
        <v>26804</v>
      </c>
    </row>
    <row r="52" spans="1:29" ht="15.75" hidden="1" customHeight="1" x14ac:dyDescent="0.25">
      <c r="A52" s="9">
        <f>IF(FRUTAS!A52=0,"",FRUTAS!A52)</f>
        <v>5</v>
      </c>
      <c r="B52" s="19" t="str">
        <f>IF(FRUTAS!B52=0,"",FRUTAS!B52)</f>
        <v>Tostado dot</v>
      </c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23"/>
      <c r="U52" s="23"/>
      <c r="V52" s="23"/>
      <c r="W52" s="76"/>
      <c r="X52" s="76"/>
      <c r="Y52" s="76"/>
      <c r="Z52" s="76"/>
      <c r="AA52" s="76"/>
      <c r="AB52" s="77"/>
      <c r="AC52" s="78">
        <f>IF(FRUTAS!Z52=0,"",FRUTAS!Z52)</f>
        <v>26808</v>
      </c>
    </row>
    <row r="53" spans="1:29" ht="15.75" hidden="1" customHeight="1" x14ac:dyDescent="0.25">
      <c r="A53" s="9">
        <f>IF(FRUTAS!A53=0,"",FRUTAS!A53)</f>
        <v>5</v>
      </c>
      <c r="B53" s="19" t="str">
        <f>IF(FRUTAS!B53=0,"",FRUTAS!B53)</f>
        <v>Tostado canning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23"/>
      <c r="U53" s="23"/>
      <c r="V53" s="23"/>
      <c r="W53" s="76"/>
      <c r="X53" s="76"/>
      <c r="Y53" s="76"/>
      <c r="Z53" s="76"/>
      <c r="AA53" s="76"/>
      <c r="AB53" s="77"/>
      <c r="AC53" s="78">
        <f>IF(FRUTAS!Z53=0,"",FRUTAS!Z53)</f>
        <v>26809</v>
      </c>
    </row>
    <row r="54" spans="1:29" ht="15.75" hidden="1" customHeight="1" x14ac:dyDescent="0.25">
      <c r="A54" s="9">
        <f>IF(FRUTAS!A54=0,"",FRUTAS!A54)</f>
        <v>5</v>
      </c>
      <c r="B54" s="19" t="str">
        <f>IF(FRUTAS!B54=0,"",FRUTAS!B54)</f>
        <v>La autentica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23"/>
      <c r="U54" s="23"/>
      <c r="V54" s="23"/>
      <c r="W54" s="76"/>
      <c r="X54" s="76"/>
      <c r="Y54" s="76"/>
      <c r="Z54" s="76"/>
      <c r="AA54" s="76"/>
      <c r="AB54" s="77"/>
      <c r="AC54" s="78">
        <f>IF(FRUTAS!Z54=0,"",FRUTAS!Z54)</f>
        <v>42055</v>
      </c>
    </row>
    <row r="55" spans="1:29" ht="15.75" hidden="1" customHeight="1" x14ac:dyDescent="0.25">
      <c r="A55" s="9">
        <f>IF(FRUTAS!A55=0,"",FRUTAS!A55)</f>
        <v>5</v>
      </c>
      <c r="B55" s="19" t="str">
        <f>IF(FRUTAS!B55=0,"",FRUTAS!B55)</f>
        <v>Caligaris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23"/>
      <c r="U55" s="23"/>
      <c r="V55" s="23"/>
      <c r="W55" s="76"/>
      <c r="X55" s="76"/>
      <c r="Y55" s="76"/>
      <c r="Z55" s="76"/>
      <c r="AA55" s="76"/>
      <c r="AB55" s="77"/>
      <c r="AC55" s="78">
        <f>IF(FRUTAS!Z55=0,"",FRUTAS!Z55)</f>
        <v>50061</v>
      </c>
    </row>
    <row r="56" spans="1:29" ht="15.75" customHeight="1" x14ac:dyDescent="0.25">
      <c r="A56" s="9" t="str">
        <f>IF(FRUTAS!A56=0,"",FRUTAS!A56)</f>
        <v>Ret</v>
      </c>
      <c r="B56" s="19" t="str">
        <f>IF(FRUTAS!B56=0,"",FRUTAS!B56)</f>
        <v>Marina T</v>
      </c>
      <c r="C56" s="19"/>
      <c r="D56" s="19"/>
      <c r="E56" s="19"/>
      <c r="F56" s="19"/>
      <c r="G56" s="19">
        <v>1</v>
      </c>
      <c r="H56" s="19"/>
      <c r="I56" s="19">
        <v>1</v>
      </c>
      <c r="J56" s="19">
        <v>1</v>
      </c>
      <c r="K56" s="19"/>
      <c r="L56" s="19"/>
      <c r="M56" s="19"/>
      <c r="N56" s="19"/>
      <c r="O56" s="19"/>
      <c r="P56" s="19"/>
      <c r="Q56" s="19"/>
      <c r="R56" s="19"/>
      <c r="S56" s="19"/>
      <c r="T56" s="23"/>
      <c r="U56" s="23"/>
      <c r="V56" s="23"/>
      <c r="W56" s="76"/>
      <c r="X56" s="76"/>
      <c r="Y56" s="76"/>
      <c r="Z56" s="76"/>
      <c r="AA56" s="76"/>
      <c r="AB56" s="77"/>
      <c r="AC56" s="78">
        <f>IF(FRUTAS!Z56=0,"",FRUTAS!Z56)</f>
        <v>26812</v>
      </c>
    </row>
    <row r="57" spans="1:29" ht="15.75" hidden="1" customHeight="1" x14ac:dyDescent="0.25">
      <c r="A57" s="9">
        <f>IF(FRUTAS!A57=0,"",FRUTAS!A57)</f>
        <v>1</v>
      </c>
      <c r="B57" s="19" t="str">
        <f>IF(FRUTAS!B57=0,"",FRUTAS!B57)</f>
        <v>Mabertin suipacha</v>
      </c>
      <c r="C57" s="19"/>
      <c r="D57" s="19"/>
      <c r="E57" s="19"/>
      <c r="F57" s="19"/>
      <c r="G57" s="19"/>
      <c r="H57" s="19"/>
      <c r="I57" s="19">
        <v>2.5</v>
      </c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23"/>
      <c r="U57" s="23"/>
      <c r="V57" s="23"/>
      <c r="W57" s="76"/>
      <c r="X57" s="76"/>
      <c r="Y57" s="76"/>
      <c r="Z57" s="76"/>
      <c r="AA57" s="76"/>
      <c r="AB57" s="77"/>
      <c r="AC57" s="78">
        <f>IF(FRUTAS!Z57=0,"",FRUTAS!Z57)</f>
        <v>50052</v>
      </c>
    </row>
    <row r="58" spans="1:29" ht="15.75" customHeight="1" x14ac:dyDescent="0.25">
      <c r="A58" s="9" t="str">
        <f>IF(FRUTAS!A58=0,"",FRUTAS!A58)</f>
        <v>ret</v>
      </c>
      <c r="B58" s="19" t="str">
        <f>IF(FRUTAS!B58=0,"",FRUTAS!B58)</f>
        <v>Sofi Germino</v>
      </c>
      <c r="C58" s="19"/>
      <c r="D58" s="19"/>
      <c r="E58" s="19"/>
      <c r="F58" s="19"/>
      <c r="G58" s="19"/>
      <c r="H58" s="19"/>
      <c r="I58" s="19"/>
      <c r="J58" s="19"/>
      <c r="K58" s="19">
        <v>1</v>
      </c>
      <c r="L58" s="19">
        <v>1</v>
      </c>
      <c r="M58" s="19"/>
      <c r="N58" s="19"/>
      <c r="O58" s="19"/>
      <c r="P58" s="19"/>
      <c r="Q58" s="19"/>
      <c r="R58" s="19"/>
      <c r="S58" s="19"/>
      <c r="T58" s="23"/>
      <c r="U58" s="23"/>
      <c r="V58" s="23"/>
      <c r="W58" s="76"/>
      <c r="X58" s="76"/>
      <c r="Y58" s="76"/>
      <c r="Z58" s="76"/>
      <c r="AA58" s="76"/>
      <c r="AB58" s="77"/>
      <c r="AC58" s="78">
        <f>IF(FRUTAS!Z58=0,"",FRUTAS!Z58)</f>
        <v>42060</v>
      </c>
    </row>
    <row r="59" spans="1:29" ht="15.75" customHeight="1" x14ac:dyDescent="0.25">
      <c r="A59" s="9" t="str">
        <f>IF(FRUTAS!A59=0,"",FRUTAS!A59)</f>
        <v>Ret</v>
      </c>
      <c r="B59" s="19" t="str">
        <f>IF(FRUTAS!B59=0,"",FRUTAS!B59)</f>
        <v>Sofi Germino</v>
      </c>
      <c r="C59" s="19"/>
      <c r="D59" s="19"/>
      <c r="E59" s="19">
        <v>2.5</v>
      </c>
      <c r="F59" s="19"/>
      <c r="G59" s="19"/>
      <c r="H59" s="19">
        <v>2.5</v>
      </c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23"/>
      <c r="U59" s="23"/>
      <c r="V59" s="23"/>
      <c r="W59" s="76"/>
      <c r="X59" s="76"/>
      <c r="Y59" s="76"/>
      <c r="Z59" s="76"/>
      <c r="AA59" s="76"/>
      <c r="AB59" s="77"/>
      <c r="AC59" s="78">
        <f>IF(FRUTAS!Z59=0,"",FRUTAS!Z59)</f>
        <v>42060</v>
      </c>
    </row>
    <row r="60" spans="1:29" ht="15.75" hidden="1" customHeight="1" x14ac:dyDescent="0.25">
      <c r="A60" s="9">
        <f>IF(FRUTAS!A60=0,"",FRUTAS!A60)</f>
        <v>1</v>
      </c>
      <c r="B60" s="19" t="str">
        <f>IF(FRUTAS!B60=0,"",FRUTAS!B60)</f>
        <v>Cerveceria cabrera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23"/>
      <c r="U60" s="23"/>
      <c r="V60" s="23"/>
      <c r="W60" s="76"/>
      <c r="X60" s="76"/>
      <c r="Y60" s="76"/>
      <c r="Z60" s="76"/>
      <c r="AA60" s="76"/>
      <c r="AB60" s="77"/>
      <c r="AC60" s="78">
        <f>IF(FRUTAS!Z60=0,"",FRUTAS!Z60)</f>
        <v>42049</v>
      </c>
    </row>
    <row r="61" spans="1:29" ht="15.75" hidden="1" customHeight="1" x14ac:dyDescent="0.25">
      <c r="A61" s="9">
        <f>IF(FRUTAS!A61=0,"",FRUTAS!A61)</f>
        <v>1</v>
      </c>
      <c r="B61" s="19" t="str">
        <f>IF(FRUTAS!B61=0,"",FRUTAS!B61)</f>
        <v>Mariela Angulo</v>
      </c>
      <c r="C61" s="19"/>
      <c r="D61" s="19"/>
      <c r="E61" s="19"/>
      <c r="F61" s="19">
        <v>1</v>
      </c>
      <c r="G61" s="19"/>
      <c r="H61" s="19"/>
      <c r="I61" s="19">
        <v>1</v>
      </c>
      <c r="J61" s="19">
        <v>1</v>
      </c>
      <c r="K61" s="19"/>
      <c r="L61" s="19"/>
      <c r="M61" s="19"/>
      <c r="N61" s="19"/>
      <c r="O61" s="19"/>
      <c r="P61" s="19"/>
      <c r="Q61" s="19"/>
      <c r="R61" s="19"/>
      <c r="S61" s="19">
        <v>1</v>
      </c>
      <c r="T61" s="23"/>
      <c r="U61" s="23"/>
      <c r="V61" s="23"/>
      <c r="W61" s="76"/>
      <c r="X61" s="76"/>
      <c r="Y61" s="76"/>
      <c r="Z61" s="76"/>
      <c r="AA61" s="76"/>
      <c r="AB61" s="77"/>
      <c r="AC61" s="78">
        <f>IF(FRUTAS!Z61=0,"",FRUTAS!Z61)</f>
        <v>42050</v>
      </c>
    </row>
    <row r="62" spans="1:29" ht="15.75" hidden="1" customHeight="1" x14ac:dyDescent="0.25">
      <c r="A62" s="9">
        <f>IF(FRUTAS!A62=0,"",FRUTAS!A62)</f>
        <v>1</v>
      </c>
      <c r="B62" s="19" t="str">
        <f>IF(FRUTAS!B62=0,"",FRUTAS!B62)</f>
        <v>Skanmad</v>
      </c>
      <c r="C62" s="19"/>
      <c r="D62" s="19"/>
      <c r="E62" s="19"/>
      <c r="F62" s="19"/>
      <c r="G62" s="19"/>
      <c r="H62" s="19"/>
      <c r="I62" s="19">
        <v>5</v>
      </c>
      <c r="J62" s="19"/>
      <c r="K62" s="19"/>
      <c r="L62" s="19">
        <v>2.5</v>
      </c>
      <c r="M62" s="19"/>
      <c r="N62" s="19"/>
      <c r="O62" s="19"/>
      <c r="P62" s="19"/>
      <c r="Q62" s="19"/>
      <c r="R62" s="19"/>
      <c r="S62" s="19"/>
      <c r="T62" s="23"/>
      <c r="U62" s="23"/>
      <c r="V62" s="23"/>
      <c r="W62" s="76"/>
      <c r="X62" s="76"/>
      <c r="Y62" s="76"/>
      <c r="Z62" s="76"/>
      <c r="AA62" s="76"/>
      <c r="AB62" s="77"/>
      <c r="AC62" s="78">
        <f>IF(FRUTAS!Z62=0,"",FRUTAS!Z62)</f>
        <v>50053</v>
      </c>
    </row>
    <row r="63" spans="1:29" ht="15.75" hidden="1" customHeight="1" x14ac:dyDescent="0.25">
      <c r="A63" s="9">
        <f>IF(FRUTAS!A63=0,"",FRUTAS!A63)</f>
        <v>1</v>
      </c>
      <c r="B63" s="19" t="str">
        <f>IF(FRUTAS!B63=0,"",FRUTAS!B63)</f>
        <v>GARDINER</v>
      </c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23"/>
      <c r="U63" s="23"/>
      <c r="V63" s="23"/>
      <c r="W63" s="76"/>
      <c r="X63" s="76"/>
      <c r="Y63" s="76"/>
      <c r="Z63" s="76"/>
      <c r="AA63" s="76"/>
      <c r="AB63" s="77"/>
      <c r="AC63" s="78">
        <f>IF(FRUTAS!Z63=0,"",FRUTAS!Z63)</f>
        <v>50054</v>
      </c>
    </row>
    <row r="64" spans="1:29" ht="15.75" hidden="1" customHeight="1" x14ac:dyDescent="0.25">
      <c r="A64" s="9">
        <f>IF(FRUTAS!A64=0,"",FRUTAS!A64)</f>
        <v>1</v>
      </c>
      <c r="B64" s="19" t="str">
        <f>IF(FRUTAS!B64=0,"",FRUTAS!B64)</f>
        <v>Juliana/ Alucina past</v>
      </c>
      <c r="C64" s="19"/>
      <c r="D64" s="19">
        <v>1</v>
      </c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23"/>
      <c r="U64" s="23"/>
      <c r="V64" s="23"/>
      <c r="W64" s="76"/>
      <c r="X64" s="76"/>
      <c r="Y64" s="76"/>
      <c r="Z64" s="76"/>
      <c r="AA64" s="76"/>
      <c r="AB64" s="77"/>
      <c r="AC64" s="78">
        <f>IF(FRUTAS!Z64=0,"",FRUTAS!Z64)</f>
        <v>42051</v>
      </c>
    </row>
    <row r="65" spans="1:29" ht="15.75" hidden="1" customHeight="1" x14ac:dyDescent="0.25">
      <c r="A65" s="9">
        <f>IF(FRUTAS!A65=0,"",FRUTAS!A65)</f>
        <v>1</v>
      </c>
      <c r="B65" s="19" t="str">
        <f>IF(FRUTAS!B65=0,"",FRUTAS!B65)</f>
        <v>Juliana Herrera</v>
      </c>
      <c r="C65" s="19"/>
      <c r="D65" s="19"/>
      <c r="E65" s="80"/>
      <c r="F65" s="19"/>
      <c r="G65" s="19"/>
      <c r="H65" s="19"/>
      <c r="I65" s="19"/>
      <c r="J65" s="19"/>
      <c r="K65" s="19"/>
      <c r="L65" s="19"/>
      <c r="M65" s="81"/>
      <c r="N65" s="23"/>
      <c r="O65" s="23"/>
      <c r="P65" s="23"/>
      <c r="Q65" s="23"/>
      <c r="R65" s="23"/>
      <c r="S65" s="23"/>
      <c r="T65" s="23"/>
      <c r="U65" s="23"/>
      <c r="V65" s="23"/>
      <c r="W65" s="76"/>
      <c r="X65" s="76"/>
      <c r="Y65" s="76"/>
      <c r="Z65" s="76"/>
      <c r="AA65" s="76"/>
      <c r="AB65" s="77"/>
      <c r="AC65" s="78">
        <f>IF(FRUTAS!Z65=0,"",FRUTAS!Z65)</f>
        <v>42052</v>
      </c>
    </row>
    <row r="66" spans="1:29" ht="15.75" hidden="1" customHeight="1" x14ac:dyDescent="0.25">
      <c r="A66" s="9">
        <f>IF(FRUTAS!A66=0,"",FRUTAS!A66)</f>
        <v>8</v>
      </c>
      <c r="B66" s="19" t="str">
        <f>IF(FRUTAS!B66=0,"",FRUTAS!B66)</f>
        <v>Baies natural</v>
      </c>
      <c r="C66" s="19"/>
      <c r="D66" s="19"/>
      <c r="E66" s="80"/>
      <c r="F66" s="19"/>
      <c r="G66" s="19"/>
      <c r="H66" s="19"/>
      <c r="I66" s="19"/>
      <c r="J66" s="19"/>
      <c r="K66" s="19"/>
      <c r="L66" s="19"/>
      <c r="M66" s="81"/>
      <c r="N66" s="23"/>
      <c r="O66" s="23"/>
      <c r="P66" s="23"/>
      <c r="Q66" s="23"/>
      <c r="R66" s="23"/>
      <c r="S66" s="23"/>
      <c r="T66" s="23"/>
      <c r="U66" s="23"/>
      <c r="V66" s="23"/>
      <c r="W66" s="76"/>
      <c r="X66" s="76"/>
      <c r="Y66" s="76"/>
      <c r="Z66" s="76"/>
      <c r="AA66" s="76"/>
      <c r="AB66" s="77"/>
      <c r="AC66" s="78">
        <f>IF(FRUTAS!Z66=0,"",FRUTAS!Z66)</f>
        <v>42059</v>
      </c>
    </row>
    <row r="67" spans="1:29" ht="15.75" customHeight="1" x14ac:dyDescent="0.25">
      <c r="A67" s="9" t="str">
        <f>IF(FRUTAS!A67=0,"",FRUTAS!A67)</f>
        <v>ret</v>
      </c>
      <c r="B67" s="19" t="str">
        <f>IF(FRUTAS!B67=0,"",FRUTAS!B67)</f>
        <v>Bonafide ensenada</v>
      </c>
      <c r="C67" s="46"/>
      <c r="D67" s="46"/>
      <c r="E67" s="46"/>
      <c r="F67" s="47"/>
      <c r="G67" s="46"/>
      <c r="H67" s="46"/>
      <c r="I67" s="48"/>
      <c r="J67" s="23"/>
      <c r="K67" s="49"/>
      <c r="L67" s="50"/>
      <c r="M67" s="48"/>
      <c r="N67" s="23"/>
      <c r="O67" s="23"/>
      <c r="P67" s="23"/>
      <c r="Q67" s="23"/>
      <c r="R67" s="23"/>
      <c r="S67" s="23"/>
      <c r="T67" s="23"/>
      <c r="U67" s="23"/>
      <c r="V67" s="23"/>
      <c r="W67" s="76"/>
      <c r="X67" s="76"/>
      <c r="Y67" s="76"/>
      <c r="Z67" s="76"/>
      <c r="AA67" s="76"/>
      <c r="AB67" s="77"/>
      <c r="AC67" s="78">
        <f>IF(FRUTAS!Z67=0,"",FRUTAS!Z67)</f>
        <v>42057</v>
      </c>
    </row>
    <row r="68" spans="1:29" ht="15.75" hidden="1" customHeight="1" x14ac:dyDescent="0.25">
      <c r="A68" s="9" t="str">
        <f>IF(FRUTAS!A68=0,"",FRUTAS!A68)</f>
        <v/>
      </c>
      <c r="B68" s="19" t="str">
        <f>IF(FRUTAS!B68=0,"",FRUTAS!B68)</f>
        <v/>
      </c>
      <c r="C68" s="46"/>
      <c r="D68" s="46"/>
      <c r="E68" s="46"/>
      <c r="F68" s="47"/>
      <c r="G68" s="46"/>
      <c r="H68" s="46"/>
      <c r="I68" s="48"/>
      <c r="J68" s="36"/>
      <c r="K68" s="49"/>
      <c r="L68" s="50"/>
      <c r="M68" s="48"/>
      <c r="N68" s="23"/>
      <c r="O68" s="23"/>
      <c r="P68" s="23"/>
      <c r="Q68" s="23"/>
      <c r="R68" s="23"/>
      <c r="S68" s="23"/>
      <c r="T68" s="23"/>
      <c r="U68" s="23"/>
      <c r="V68" s="23"/>
      <c r="W68" s="76"/>
      <c r="X68" s="76"/>
      <c r="Y68" s="76"/>
      <c r="Z68" s="76"/>
      <c r="AA68" s="76"/>
      <c r="AB68" s="77"/>
      <c r="AC68" s="78" t="str">
        <f>IF(FRUTAS!Z68=0,"",FRUTAS!Z68)</f>
        <v/>
      </c>
    </row>
    <row r="69" spans="1:29" ht="15.75" hidden="1" customHeight="1" x14ac:dyDescent="0.25">
      <c r="A69" s="9" t="str">
        <f>IF(FRUTAS!A69=0,"",FRUTAS!A69)</f>
        <v/>
      </c>
      <c r="B69" s="19" t="str">
        <f>IF(FRUTAS!B69=0,"",FRUTAS!B69)</f>
        <v/>
      </c>
      <c r="C69" s="46"/>
      <c r="D69" s="46"/>
      <c r="E69" s="46"/>
      <c r="F69" s="47"/>
      <c r="G69" s="46"/>
      <c r="H69" s="46"/>
      <c r="I69" s="48"/>
      <c r="J69" s="23"/>
      <c r="K69" s="49"/>
      <c r="L69" s="50"/>
      <c r="M69" s="48"/>
      <c r="N69" s="23"/>
      <c r="O69" s="23"/>
      <c r="P69" s="23"/>
      <c r="Q69" s="23"/>
      <c r="R69" s="23"/>
      <c r="S69" s="23"/>
      <c r="T69" s="23"/>
      <c r="U69" s="23"/>
      <c r="V69" s="23"/>
      <c r="W69" s="76"/>
      <c r="X69" s="76"/>
      <c r="Y69" s="76"/>
      <c r="Z69" s="76"/>
      <c r="AA69" s="76"/>
      <c r="AB69" s="77"/>
      <c r="AC69" s="78" t="str">
        <f>IF(FRUTAS!Z69=0,"",FRUTAS!Z69)</f>
        <v/>
      </c>
    </row>
    <row r="70" spans="1:29" ht="15.75" hidden="1" customHeight="1" x14ac:dyDescent="0.25">
      <c r="A70" s="9" t="str">
        <f>IF(FRUTAS!A70=0,"",FRUTAS!A70)</f>
        <v/>
      </c>
      <c r="B70" s="19" t="str">
        <f>IF(FRUTAS!B70=0,"",FRUTAS!B70)</f>
        <v/>
      </c>
      <c r="C70" s="23"/>
      <c r="D70" s="53"/>
      <c r="E70" s="46"/>
      <c r="F70" s="47"/>
      <c r="G70" s="53"/>
      <c r="H70" s="46"/>
      <c r="I70" s="48"/>
      <c r="J70" s="36"/>
      <c r="K70" s="49"/>
      <c r="L70" s="50"/>
      <c r="M70" s="48"/>
      <c r="N70" s="23"/>
      <c r="O70" s="23"/>
      <c r="P70" s="23"/>
      <c r="Q70" s="23"/>
      <c r="R70" s="23"/>
      <c r="S70" s="23"/>
      <c r="T70" s="23"/>
      <c r="U70" s="23"/>
      <c r="V70" s="23"/>
      <c r="W70" s="76"/>
      <c r="X70" s="76"/>
      <c r="Y70" s="76"/>
      <c r="Z70" s="76"/>
      <c r="AA70" s="76"/>
      <c r="AB70" s="77"/>
      <c r="AC70" s="78" t="str">
        <f>IF(FRUTAS!Z70=0,"",FRUTAS!Z70)</f>
        <v/>
      </c>
    </row>
    <row r="71" spans="1:29" ht="15.75" hidden="1" customHeight="1" x14ac:dyDescent="0.25">
      <c r="A71" s="54" t="str">
        <f>IF(FRUTAS!A71=0,"",FRUTAS!A71)</f>
        <v/>
      </c>
      <c r="B71" s="83" t="str">
        <f>IF(FRUTAS!B71=0,"",FRUTAS!B71)</f>
        <v/>
      </c>
      <c r="C71" s="59"/>
      <c r="D71" s="59"/>
      <c r="E71" s="56"/>
      <c r="F71" s="59"/>
      <c r="G71" s="59"/>
      <c r="H71" s="59"/>
      <c r="I71" s="59"/>
      <c r="J71" s="59"/>
      <c r="K71" s="59"/>
      <c r="L71" s="59"/>
      <c r="M71" s="84"/>
      <c r="N71" s="59"/>
      <c r="O71" s="59"/>
      <c r="P71" s="59"/>
      <c r="Q71" s="59"/>
      <c r="R71" s="59"/>
      <c r="S71" s="59"/>
      <c r="T71" s="59"/>
      <c r="U71" s="59"/>
      <c r="V71" s="59"/>
      <c r="W71" s="84"/>
      <c r="X71" s="84"/>
      <c r="Y71" s="84"/>
      <c r="Z71" s="84"/>
      <c r="AA71" s="84"/>
      <c r="AB71" s="85"/>
      <c r="AC71" s="86" t="str">
        <f>IF(FRUTAS!Z71=0,"",FRUTAS!Z71)</f>
        <v/>
      </c>
    </row>
    <row r="72" spans="1:29" ht="21" hidden="1" customHeight="1" x14ac:dyDescent="0.3">
      <c r="A72" s="162" t="s">
        <v>101</v>
      </c>
      <c r="B72" s="150"/>
      <c r="C72" s="67" t="str">
        <f t="shared" ref="C72:AA72" si="0">IF(SUMIF($A$8:$A$71,"ret",C8:C71)=0,"",SUMIF($A$8:$A$71,"ret",C8:C71))</f>
        <v/>
      </c>
      <c r="D72" s="67">
        <f t="shared" si="0"/>
        <v>40</v>
      </c>
      <c r="E72" s="67">
        <f t="shared" si="0"/>
        <v>52.5</v>
      </c>
      <c r="F72" s="67" t="str">
        <f t="shared" si="0"/>
        <v/>
      </c>
      <c r="G72" s="67">
        <f t="shared" si="0"/>
        <v>1</v>
      </c>
      <c r="H72" s="67">
        <f t="shared" si="0"/>
        <v>2.5</v>
      </c>
      <c r="I72" s="67">
        <f t="shared" si="0"/>
        <v>1</v>
      </c>
      <c r="J72" s="67">
        <f t="shared" si="0"/>
        <v>1</v>
      </c>
      <c r="K72" s="67">
        <f t="shared" si="0"/>
        <v>11</v>
      </c>
      <c r="L72" s="67">
        <f t="shared" si="0"/>
        <v>13.5</v>
      </c>
      <c r="M72" s="67" t="str">
        <f t="shared" si="0"/>
        <v/>
      </c>
      <c r="N72" s="67" t="str">
        <f t="shared" si="0"/>
        <v/>
      </c>
      <c r="O72" s="67" t="str">
        <f t="shared" si="0"/>
        <v/>
      </c>
      <c r="P72" s="67" t="str">
        <f t="shared" si="0"/>
        <v/>
      </c>
      <c r="Q72" s="67" t="str">
        <f t="shared" si="0"/>
        <v/>
      </c>
      <c r="R72" s="67" t="str">
        <f t="shared" si="0"/>
        <v/>
      </c>
      <c r="S72" s="67" t="str">
        <f t="shared" si="0"/>
        <v/>
      </c>
      <c r="T72" s="67" t="str">
        <f t="shared" si="0"/>
        <v/>
      </c>
      <c r="U72" s="67" t="str">
        <f t="shared" si="0"/>
        <v/>
      </c>
      <c r="V72" s="67" t="str">
        <f t="shared" si="0"/>
        <v/>
      </c>
      <c r="W72" s="67" t="str">
        <f t="shared" si="0"/>
        <v/>
      </c>
      <c r="X72" s="67" t="str">
        <f t="shared" si="0"/>
        <v/>
      </c>
      <c r="Y72" s="67" t="str">
        <f t="shared" si="0"/>
        <v/>
      </c>
      <c r="Z72" s="67" t="str">
        <f t="shared" si="0"/>
        <v/>
      </c>
      <c r="AA72" s="68" t="str">
        <f t="shared" si="0"/>
        <v/>
      </c>
    </row>
    <row r="73" spans="1:29" ht="21" hidden="1" customHeight="1" x14ac:dyDescent="0.3">
      <c r="A73" s="162" t="s">
        <v>102</v>
      </c>
      <c r="B73" s="150"/>
      <c r="C73" s="67">
        <f t="shared" ref="C73:AA73" si="1">IF(SUMIF($A$8:$A$71,"&lt;&gt;ret",C8:C71)=0,"",SUMIF($A$8:$A$71,"&lt;&gt;ret",C8:C71))</f>
        <v>8</v>
      </c>
      <c r="D73" s="67">
        <f t="shared" si="1"/>
        <v>2</v>
      </c>
      <c r="E73" s="67" t="str">
        <f t="shared" si="1"/>
        <v/>
      </c>
      <c r="F73" s="67">
        <f t="shared" si="1"/>
        <v>22</v>
      </c>
      <c r="G73" s="67" t="str">
        <f t="shared" si="1"/>
        <v/>
      </c>
      <c r="H73" s="67" t="str">
        <f t="shared" si="1"/>
        <v/>
      </c>
      <c r="I73" s="67">
        <f t="shared" si="1"/>
        <v>199.5</v>
      </c>
      <c r="J73" s="67">
        <f t="shared" si="1"/>
        <v>104.5</v>
      </c>
      <c r="K73" s="67">
        <f t="shared" si="1"/>
        <v>57.5</v>
      </c>
      <c r="L73" s="67">
        <f t="shared" si="1"/>
        <v>33</v>
      </c>
      <c r="M73" s="67" t="str">
        <f t="shared" si="1"/>
        <v/>
      </c>
      <c r="N73" s="67">
        <f t="shared" si="1"/>
        <v>46</v>
      </c>
      <c r="O73" s="67">
        <f t="shared" si="1"/>
        <v>2.5</v>
      </c>
      <c r="P73" s="67">
        <f t="shared" si="1"/>
        <v>5</v>
      </c>
      <c r="Q73" s="67" t="str">
        <f t="shared" si="1"/>
        <v/>
      </c>
      <c r="R73" s="67">
        <f t="shared" si="1"/>
        <v>3</v>
      </c>
      <c r="S73" s="67">
        <f t="shared" si="1"/>
        <v>1</v>
      </c>
      <c r="T73" s="67" t="str">
        <f t="shared" si="1"/>
        <v/>
      </c>
      <c r="U73" s="67" t="str">
        <f t="shared" si="1"/>
        <v/>
      </c>
      <c r="V73" s="67">
        <f t="shared" si="1"/>
        <v>1</v>
      </c>
      <c r="W73" s="67" t="str">
        <f t="shared" si="1"/>
        <v/>
      </c>
      <c r="X73" s="67" t="str">
        <f t="shared" si="1"/>
        <v/>
      </c>
      <c r="Y73" s="67" t="str">
        <f t="shared" si="1"/>
        <v/>
      </c>
      <c r="Z73" s="67" t="str">
        <f t="shared" si="1"/>
        <v/>
      </c>
      <c r="AA73" s="68" t="str">
        <f t="shared" si="1"/>
        <v/>
      </c>
    </row>
    <row r="74" spans="1:29" ht="15.75" customHeight="1" x14ac:dyDescent="0.25"/>
    <row r="75" spans="1:29" ht="21" customHeight="1" x14ac:dyDescent="0.3">
      <c r="A75" s="138" t="s">
        <v>103</v>
      </c>
      <c r="B75" s="139"/>
      <c r="C75" s="69">
        <f t="shared" ref="C75:AA75" si="2">IF(SUM(C72:C73)=0,"",SUM(C72:C73))</f>
        <v>8</v>
      </c>
      <c r="D75" s="70">
        <f t="shared" si="2"/>
        <v>42</v>
      </c>
      <c r="E75" s="70">
        <f t="shared" si="2"/>
        <v>52.5</v>
      </c>
      <c r="F75" s="70">
        <f t="shared" si="2"/>
        <v>22</v>
      </c>
      <c r="G75" s="70">
        <f t="shared" si="2"/>
        <v>1</v>
      </c>
      <c r="H75" s="70">
        <f t="shared" si="2"/>
        <v>2.5</v>
      </c>
      <c r="I75" s="70">
        <f t="shared" si="2"/>
        <v>200.5</v>
      </c>
      <c r="J75" s="70">
        <f t="shared" si="2"/>
        <v>105.5</v>
      </c>
      <c r="K75" s="70">
        <f t="shared" si="2"/>
        <v>68.5</v>
      </c>
      <c r="L75" s="70">
        <f t="shared" si="2"/>
        <v>46.5</v>
      </c>
      <c r="M75" s="70" t="str">
        <f t="shared" si="2"/>
        <v/>
      </c>
      <c r="N75" s="70">
        <f t="shared" si="2"/>
        <v>46</v>
      </c>
      <c r="O75" s="70">
        <f t="shared" si="2"/>
        <v>2.5</v>
      </c>
      <c r="P75" s="70">
        <f t="shared" si="2"/>
        <v>5</v>
      </c>
      <c r="Q75" s="70" t="str">
        <f t="shared" si="2"/>
        <v/>
      </c>
      <c r="R75" s="70">
        <f t="shared" si="2"/>
        <v>3</v>
      </c>
      <c r="S75" s="70">
        <f t="shared" si="2"/>
        <v>1</v>
      </c>
      <c r="T75" s="70" t="str">
        <f t="shared" si="2"/>
        <v/>
      </c>
      <c r="U75" s="70" t="str">
        <f t="shared" si="2"/>
        <v/>
      </c>
      <c r="V75" s="70">
        <f t="shared" si="2"/>
        <v>1</v>
      </c>
      <c r="W75" s="70" t="str">
        <f t="shared" si="2"/>
        <v/>
      </c>
      <c r="X75" s="70" t="str">
        <f t="shared" si="2"/>
        <v/>
      </c>
      <c r="Y75" s="70" t="str">
        <f t="shared" si="2"/>
        <v/>
      </c>
      <c r="Z75" s="70" t="str">
        <f t="shared" si="2"/>
        <v/>
      </c>
      <c r="AA75" s="71" t="str">
        <f t="shared" si="2"/>
        <v/>
      </c>
    </row>
    <row r="76" spans="1:29" ht="15.75" customHeight="1" x14ac:dyDescent="0.25"/>
    <row r="77" spans="1:29" ht="15.75" customHeight="1" x14ac:dyDescent="0.25"/>
    <row r="78" spans="1:29" ht="15.75" customHeight="1" x14ac:dyDescent="0.25"/>
    <row r="79" spans="1:29" ht="15.75" customHeight="1" x14ac:dyDescent="0.25"/>
    <row r="80" spans="1:29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</sheetData>
  <autoFilter ref="A7:AB73">
    <filterColumn colId="0">
      <filters>
        <filter val="Ret"/>
      </filters>
    </filterColumn>
  </autoFilter>
  <mergeCells count="17">
    <mergeCell ref="C5:AC5"/>
    <mergeCell ref="A6:AC6"/>
    <mergeCell ref="A72:B72"/>
    <mergeCell ref="A73:B73"/>
    <mergeCell ref="A75:B75"/>
    <mergeCell ref="A1:C2"/>
    <mergeCell ref="D1:P2"/>
    <mergeCell ref="Q1:S1"/>
    <mergeCell ref="T1:AC1"/>
    <mergeCell ref="Q2:S2"/>
    <mergeCell ref="T2:AC2"/>
    <mergeCell ref="A3:P4"/>
    <mergeCell ref="Q3:S3"/>
    <mergeCell ref="T3:AC3"/>
    <mergeCell ref="Q4:S4"/>
    <mergeCell ref="T4:AC4"/>
    <mergeCell ref="A5:B5"/>
  </mergeCells>
  <pageMargins left="0.25" right="0.25" top="0.75" bottom="0.75" header="0" footer="0"/>
  <pageSetup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S971"/>
  <sheetViews>
    <sheetView workbookViewId="0">
      <selection sqref="A1:C2"/>
    </sheetView>
  </sheetViews>
  <sheetFormatPr baseColWidth="10" defaultColWidth="14.42578125" defaultRowHeight="15" customHeight="1" x14ac:dyDescent="0.25"/>
  <cols>
    <col min="1" max="1" width="5.28515625" customWidth="1"/>
    <col min="2" max="2" width="17.7109375" customWidth="1"/>
    <col min="3" max="3" width="13.28515625" customWidth="1"/>
    <col min="4" max="4" width="18.42578125" customWidth="1"/>
    <col min="5" max="5" width="17" customWidth="1"/>
    <col min="6" max="6" width="17.5703125" customWidth="1"/>
    <col min="7" max="7" width="21.5703125" customWidth="1"/>
    <col min="8" max="8" width="17.28515625" customWidth="1"/>
    <col min="9" max="9" width="18.42578125" customWidth="1"/>
    <col min="10" max="12" width="20.140625" customWidth="1"/>
    <col min="13" max="13" width="20.42578125" customWidth="1"/>
    <col min="14" max="17" width="10.7109375" customWidth="1"/>
    <col min="18" max="18" width="16" customWidth="1"/>
    <col min="19" max="19" width="22.5703125" customWidth="1"/>
    <col min="20" max="26" width="10.7109375" customWidth="1"/>
  </cols>
  <sheetData>
    <row r="1" spans="1:19" x14ac:dyDescent="0.25">
      <c r="A1" s="163"/>
      <c r="B1" s="141"/>
      <c r="C1" s="147"/>
      <c r="D1" s="146" t="s">
        <v>0</v>
      </c>
      <c r="E1" s="141"/>
      <c r="F1" s="141"/>
      <c r="G1" s="141"/>
      <c r="H1" s="141"/>
      <c r="I1" s="142"/>
      <c r="J1" s="151" t="s">
        <v>1</v>
      </c>
      <c r="K1" s="152"/>
      <c r="L1" s="139"/>
      <c r="M1" s="153" t="s">
        <v>2</v>
      </c>
      <c r="N1" s="152"/>
      <c r="O1" s="152"/>
      <c r="P1" s="152"/>
      <c r="Q1" s="152"/>
      <c r="R1" s="152"/>
      <c r="S1" s="139"/>
    </row>
    <row r="2" spans="1:19" x14ac:dyDescent="0.25">
      <c r="A2" s="148"/>
      <c r="B2" s="149"/>
      <c r="C2" s="150"/>
      <c r="D2" s="148"/>
      <c r="E2" s="149"/>
      <c r="F2" s="149"/>
      <c r="G2" s="149"/>
      <c r="H2" s="149"/>
      <c r="I2" s="164"/>
      <c r="J2" s="154" t="s">
        <v>3</v>
      </c>
      <c r="K2" s="152"/>
      <c r="L2" s="139"/>
      <c r="M2" s="155">
        <v>44455</v>
      </c>
      <c r="N2" s="152"/>
      <c r="O2" s="152"/>
      <c r="P2" s="152"/>
      <c r="Q2" s="152"/>
      <c r="R2" s="152"/>
      <c r="S2" s="139"/>
    </row>
    <row r="3" spans="1:19" x14ac:dyDescent="0.25">
      <c r="A3" s="146" t="s">
        <v>4</v>
      </c>
      <c r="B3" s="141"/>
      <c r="C3" s="141"/>
      <c r="D3" s="141"/>
      <c r="E3" s="141"/>
      <c r="F3" s="141"/>
      <c r="G3" s="141"/>
      <c r="H3" s="141"/>
      <c r="I3" s="142"/>
      <c r="J3" s="154" t="s">
        <v>5</v>
      </c>
      <c r="K3" s="152"/>
      <c r="L3" s="139"/>
      <c r="M3" s="156" t="s">
        <v>6</v>
      </c>
      <c r="N3" s="152"/>
      <c r="O3" s="152"/>
      <c r="P3" s="152"/>
      <c r="Q3" s="152"/>
      <c r="R3" s="152"/>
      <c r="S3" s="139"/>
    </row>
    <row r="4" spans="1:19" x14ac:dyDescent="0.25">
      <c r="A4" s="148"/>
      <c r="B4" s="149"/>
      <c r="C4" s="149"/>
      <c r="D4" s="149"/>
      <c r="E4" s="149"/>
      <c r="F4" s="149"/>
      <c r="G4" s="149"/>
      <c r="H4" s="149"/>
      <c r="I4" s="164"/>
      <c r="J4" s="157" t="s">
        <v>7</v>
      </c>
      <c r="K4" s="136"/>
      <c r="L4" s="137"/>
      <c r="M4" s="158" t="s">
        <v>8</v>
      </c>
      <c r="N4" s="136"/>
      <c r="O4" s="136"/>
      <c r="P4" s="136"/>
      <c r="Q4" s="136"/>
      <c r="R4" s="136"/>
      <c r="S4" s="137"/>
    </row>
    <row r="5" spans="1:19" x14ac:dyDescent="0.25">
      <c r="A5" s="159" t="s">
        <v>9</v>
      </c>
      <c r="B5" s="139"/>
      <c r="C5" s="160">
        <f ca="1">TODAY()</f>
        <v>45219</v>
      </c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39"/>
    </row>
    <row r="6" spans="1:19" x14ac:dyDescent="0.25">
      <c r="A6" s="161" t="s">
        <v>126</v>
      </c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39"/>
    </row>
    <row r="7" spans="1:19" x14ac:dyDescent="0.25">
      <c r="A7" s="1" t="s">
        <v>11</v>
      </c>
      <c r="B7" s="1" t="s">
        <v>12</v>
      </c>
      <c r="C7" s="72" t="s">
        <v>127</v>
      </c>
      <c r="D7" s="73" t="s">
        <v>128</v>
      </c>
      <c r="E7" s="74" t="s">
        <v>129</v>
      </c>
      <c r="F7" s="74" t="s">
        <v>130</v>
      </c>
      <c r="G7" s="74" t="s">
        <v>131</v>
      </c>
      <c r="H7" s="7" t="s">
        <v>132</v>
      </c>
      <c r="I7" s="75" t="s">
        <v>133</v>
      </c>
      <c r="J7" s="75" t="s">
        <v>134</v>
      </c>
      <c r="K7" s="75" t="s">
        <v>135</v>
      </c>
      <c r="L7" s="75" t="s">
        <v>136</v>
      </c>
      <c r="M7" s="75" t="s">
        <v>137</v>
      </c>
      <c r="N7" s="75"/>
      <c r="O7" s="75"/>
      <c r="P7" s="75"/>
      <c r="Q7" s="75"/>
      <c r="R7" s="75"/>
      <c r="S7" s="75" t="s">
        <v>32</v>
      </c>
    </row>
    <row r="8" spans="1:19" ht="15.75" hidden="1" x14ac:dyDescent="0.25">
      <c r="A8" s="87">
        <f>IF(FRUTAS!A8=0,"",FRUTAS!A8)</f>
        <v>1</v>
      </c>
      <c r="B8" s="88" t="str">
        <f>IF(FRUTAS!B8=0,"",FRUTAS!B8)</f>
        <v>celeste fernández</v>
      </c>
      <c r="C8" s="88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81"/>
      <c r="Q8" s="81"/>
      <c r="R8" s="81"/>
      <c r="S8" s="89">
        <f>IF(FRUTAS!Z8=0,"",FRUTAS!Z8)</f>
        <v>24978</v>
      </c>
    </row>
    <row r="9" spans="1:19" ht="15.75" hidden="1" x14ac:dyDescent="0.25">
      <c r="A9" s="87">
        <f>IF(FRUTAS!A9=0,"",FRUTAS!A9)</f>
        <v>5</v>
      </c>
      <c r="B9" s="88" t="str">
        <f>IF(FRUTAS!B9=0,"",FRUTAS!B9)</f>
        <v>Sofia Pol</v>
      </c>
      <c r="C9" s="88"/>
      <c r="D9" s="19"/>
      <c r="E9" s="19">
        <v>1</v>
      </c>
      <c r="F9" s="19">
        <v>2</v>
      </c>
      <c r="G9" s="19">
        <v>1</v>
      </c>
      <c r="H9" s="19"/>
      <c r="I9" s="19"/>
      <c r="J9" s="19"/>
      <c r="K9" s="19"/>
      <c r="L9" s="19"/>
      <c r="M9" s="19"/>
      <c r="N9" s="19"/>
      <c r="O9" s="19"/>
      <c r="P9" s="81"/>
      <c r="Q9" s="81"/>
      <c r="R9" s="81"/>
      <c r="S9" s="89">
        <f>IF(FRUTAS!Z9=0,"",FRUTAS!Z9)</f>
        <v>24979</v>
      </c>
    </row>
    <row r="10" spans="1:19" ht="15.75" hidden="1" x14ac:dyDescent="0.25">
      <c r="A10" s="87">
        <f>IF(FRUTAS!A10=0,"",FRUTAS!A10)</f>
        <v>5</v>
      </c>
      <c r="B10" s="88" t="str">
        <f>IF(FRUTAS!B10=0,"",FRUTAS!B10)</f>
        <v>MARIA FLORENCIA CERIMEDO LAGO</v>
      </c>
      <c r="C10" s="88"/>
      <c r="D10" s="19"/>
      <c r="E10" s="19"/>
      <c r="F10" s="19"/>
      <c r="G10" s="19"/>
      <c r="H10" s="19"/>
      <c r="I10" s="19"/>
      <c r="J10" s="19"/>
      <c r="K10" s="19"/>
      <c r="L10" s="19">
        <v>1</v>
      </c>
      <c r="M10" s="19" t="s">
        <v>138</v>
      </c>
      <c r="N10" s="90" t="s">
        <v>139</v>
      </c>
      <c r="O10" s="90"/>
      <c r="P10" s="91"/>
      <c r="Q10" s="92" t="s">
        <v>140</v>
      </c>
      <c r="R10" s="91"/>
      <c r="S10" s="89">
        <f>IF(FRUTAS!Z10=0,"",FRUTAS!Z10)</f>
        <v>24980</v>
      </c>
    </row>
    <row r="11" spans="1:19" hidden="1" x14ac:dyDescent="0.25">
      <c r="A11" s="9">
        <f>IF(FRUTAS!A11=0,"",FRUTAS!A11)</f>
        <v>5</v>
      </c>
      <c r="B11" s="19" t="str">
        <f>IF(FRUTAS!B11=0,"",FRUTAS!B11)</f>
        <v>Green Dot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81"/>
      <c r="Q11" s="81"/>
      <c r="R11" s="81"/>
      <c r="S11" s="89">
        <f>IF(FRUTAS!Z11=0,"",FRUTAS!Z11)</f>
        <v>26805</v>
      </c>
    </row>
    <row r="12" spans="1:19" x14ac:dyDescent="0.25">
      <c r="A12" s="9">
        <f>IF(FRUTAS!A12=0,"",FRUTAS!A12)</f>
        <v>8</v>
      </c>
      <c r="B12" s="19" t="str">
        <f>IF(FRUTAS!B12=0,"",FRUTAS!B12)</f>
        <v>Araceli Mariño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81"/>
      <c r="Q12" s="81"/>
      <c r="R12" s="81"/>
      <c r="S12" s="89">
        <f>IF(FRUTAS!Z12=0,"",FRUTAS!Z12)</f>
        <v>42056</v>
      </c>
    </row>
    <row r="13" spans="1:19" hidden="1" x14ac:dyDescent="0.25">
      <c r="A13" s="9">
        <f>IF(FRUTAS!A13=0,"",FRUTAS!A13)</f>
        <v>10</v>
      </c>
      <c r="B13" s="19" t="str">
        <f>IF(FRUTAS!B13=0,"",FRUTAS!B13)</f>
        <v>JUMBO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81"/>
      <c r="Q13" s="81"/>
      <c r="R13" s="81"/>
      <c r="S13" s="89" t="str">
        <f>IF(FRUTAS!Z13=0,"",FRUTAS!Z13)</f>
        <v/>
      </c>
    </row>
    <row r="14" spans="1:19" hidden="1" x14ac:dyDescent="0.25">
      <c r="A14" s="9">
        <f>IF(FRUTAS!A14=0,"",FRUTAS!A14)</f>
        <v>5</v>
      </c>
      <c r="B14" s="19" t="str">
        <f>IF(FRUTAS!B14=0,"",FRUTAS!B14)</f>
        <v>Tea formosa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81"/>
      <c r="Q14" s="81"/>
      <c r="R14" s="81"/>
      <c r="S14" s="89">
        <f>IF(FRUTAS!Z14=0,"",FRUTAS!Z14)</f>
        <v>50055</v>
      </c>
    </row>
    <row r="15" spans="1:19" hidden="1" x14ac:dyDescent="0.25">
      <c r="A15" s="9">
        <f>IF(FRUTAS!A15=0,"",FRUTAS!A15)</f>
        <v>10</v>
      </c>
      <c r="B15" s="19" t="str">
        <f>IF(FRUTAS!B15=0,"",FRUTAS!B15)</f>
        <v>YPF/JUGOS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81"/>
      <c r="Q15" s="81"/>
      <c r="R15" s="81"/>
      <c r="S15" s="89" t="str">
        <f>IF(FRUTAS!Z15=0,"",FRUTAS!Z15)</f>
        <v/>
      </c>
    </row>
    <row r="16" spans="1:19" hidden="1" x14ac:dyDescent="0.25">
      <c r="A16" s="9">
        <f>IF(FRUTAS!A16=0,"",FRUTAS!A16)</f>
        <v>5</v>
      </c>
      <c r="B16" s="19" t="str">
        <f>IF(FRUTAS!B16=0,"",FRUTAS!B16)</f>
        <v>Mooi dot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81"/>
      <c r="Q16" s="81"/>
      <c r="R16" s="81"/>
      <c r="S16" s="89">
        <f>IF(FRUTAS!Z16=0,"",FRUTAS!Z16)</f>
        <v>50056</v>
      </c>
    </row>
    <row r="17" spans="1:19" hidden="1" x14ac:dyDescent="0.25">
      <c r="A17" s="9">
        <f>IF(FRUTAS!A17=0,"",FRUTAS!A17)</f>
        <v>1</v>
      </c>
      <c r="B17" s="19" t="str">
        <f>IF(FRUTAS!B17=0,"",FRUTAS!B17)</f>
        <v>Tea arenales</v>
      </c>
      <c r="C17" s="19">
        <v>8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81"/>
      <c r="Q17" s="81"/>
      <c r="R17" s="81"/>
      <c r="S17" s="89">
        <f>IF(FRUTAS!Z17=0,"",FRUTAS!Z17)</f>
        <v>50040</v>
      </c>
    </row>
    <row r="18" spans="1:19" hidden="1" x14ac:dyDescent="0.25">
      <c r="A18" s="9" t="str">
        <f>IF(FRUTAS!A18=0,"",FRUTAS!A18)</f>
        <v>Ret</v>
      </c>
      <c r="B18" s="19" t="str">
        <f>IF(FRUTAS!B18=0,"",FRUTAS!B18)</f>
        <v>Free vegetales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81"/>
      <c r="Q18" s="81"/>
      <c r="R18" s="81"/>
      <c r="S18" s="89">
        <f>IF(FRUTAS!Z18=0,"",FRUTAS!Z18)</f>
        <v>50039</v>
      </c>
    </row>
    <row r="19" spans="1:19" hidden="1" x14ac:dyDescent="0.25">
      <c r="A19" s="9" t="str">
        <f>IF(FRUTAS!A19=0,"",FRUTAS!A19)</f>
        <v>Ret</v>
      </c>
      <c r="B19" s="19" t="str">
        <f>IF(FRUTAS!B19=0,"",FRUTAS!B19)</f>
        <v>Free vegetales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81"/>
      <c r="Q19" s="81"/>
      <c r="R19" s="81"/>
      <c r="S19" s="89">
        <f>IF(FRUTAS!Z19=0,"",FRUTAS!Z19)</f>
        <v>50039</v>
      </c>
    </row>
    <row r="20" spans="1:19" hidden="1" x14ac:dyDescent="0.25">
      <c r="A20" s="9">
        <f>IF(FRUTAS!A20=0,"",FRUTAS!A20)</f>
        <v>5</v>
      </c>
      <c r="B20" s="19" t="str">
        <f>IF(FRUTAS!B20=0,"",FRUTAS!B20)</f>
        <v>Tea lomitas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81"/>
      <c r="Q20" s="81"/>
      <c r="R20" s="81"/>
      <c r="S20" s="89">
        <f>IF(FRUTAS!Z20=0,"",FRUTAS!Z20)</f>
        <v>50063</v>
      </c>
    </row>
    <row r="21" spans="1:19" ht="15.75" hidden="1" customHeight="1" x14ac:dyDescent="0.25">
      <c r="A21" s="9">
        <f>IF(FRUTAS!A21=0,"",FRUTAS!A21)</f>
        <v>1</v>
      </c>
      <c r="B21" s="19" t="str">
        <f>IF(FRUTAS!B21=0,"",FRUTAS!B21)</f>
        <v>Despacho cañitas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81"/>
      <c r="Q21" s="81"/>
      <c r="R21" s="81"/>
      <c r="S21" s="89">
        <f>IF(FRUTAS!Z21=0,"",FRUTAS!Z21)</f>
        <v>50041</v>
      </c>
    </row>
    <row r="22" spans="1:19" ht="15.75" hidden="1" customHeight="1" x14ac:dyDescent="0.25">
      <c r="A22" s="9">
        <f>IF(FRUTAS!A22=0,"",FRUTAS!A22)</f>
        <v>1</v>
      </c>
      <c r="B22" s="19" t="str">
        <f>IF(FRUTAS!B22=0,"",FRUTAS!B22)</f>
        <v>Mooi barrrientos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81"/>
      <c r="Q22" s="81"/>
      <c r="R22" s="81"/>
      <c r="S22" s="89">
        <f>IF(FRUTAS!Z22=0,"",FRUTAS!Z22)</f>
        <v>50042</v>
      </c>
    </row>
    <row r="23" spans="1:19" ht="15.75" hidden="1" customHeight="1" x14ac:dyDescent="0.25">
      <c r="A23" s="9">
        <f>IF(FRUTAS!A23=0,"",FRUTAS!A23)</f>
        <v>1</v>
      </c>
      <c r="B23" s="19" t="str">
        <f>IF(FRUTAS!B23=0,"",FRUTAS!B23)</f>
        <v>Tea avalos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81"/>
      <c r="Q23" s="81"/>
      <c r="R23" s="81"/>
      <c r="S23" s="89">
        <f>IF(FRUTAS!Z23=0,"",FRUTAS!Z23)</f>
        <v>50043</v>
      </c>
    </row>
    <row r="24" spans="1:19" ht="15.75" hidden="1" customHeight="1" x14ac:dyDescent="0.25">
      <c r="A24" s="9">
        <f>IF(FRUTAS!A24=0,"",FRUTAS!A24)</f>
        <v>1</v>
      </c>
      <c r="B24" s="19" t="str">
        <f>IF(FRUTAS!B24=0,"",FRUTAS!B24)</f>
        <v>Green sta fe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81"/>
      <c r="Q24" s="81"/>
      <c r="R24" s="81"/>
      <c r="S24" s="89">
        <f>IF(FRUTAS!Z24=0,"",FRUTAS!Z24)</f>
        <v>26801</v>
      </c>
    </row>
    <row r="25" spans="1:19" ht="15.75" hidden="1" customHeight="1" x14ac:dyDescent="0.25">
      <c r="A25" s="9">
        <f>IF(FRUTAS!A25=0,"",FRUTAS!A25)</f>
        <v>1</v>
      </c>
      <c r="B25" s="19" t="str">
        <f>IF(FRUTAS!B25=0,"",FRUTAS!B25)</f>
        <v>Green Biiling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81"/>
      <c r="Q25" s="81"/>
      <c r="R25" s="81"/>
      <c r="S25" s="89">
        <f>IF(FRUTAS!Z25=0,"",FRUTAS!Z25)</f>
        <v>26802</v>
      </c>
    </row>
    <row r="26" spans="1:19" ht="15.75" hidden="1" customHeight="1" x14ac:dyDescent="0.25">
      <c r="A26" s="9">
        <f>IF(FRUTAS!A26=0,"",FRUTAS!A26)</f>
        <v>1</v>
      </c>
      <c r="B26" s="19" t="str">
        <f>IF(FRUTAS!B26=0,"",FRUTAS!B26)</f>
        <v>Lpm 11 sept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81"/>
      <c r="Q26" s="81"/>
      <c r="R26" s="81"/>
      <c r="S26" s="89">
        <f>IF(FRUTAS!Z26=0,"",FRUTAS!Z26)</f>
        <v>50044</v>
      </c>
    </row>
    <row r="27" spans="1:19" ht="15.75" hidden="1" customHeight="1" x14ac:dyDescent="0.25">
      <c r="A27" s="9">
        <f>IF(FRUTAS!A27=0,"",FRUTAS!A27)</f>
        <v>1</v>
      </c>
      <c r="B27" s="19" t="str">
        <f>IF(FRUTAS!B27=0,"",FRUTAS!B27)</f>
        <v>El helado cubano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81"/>
      <c r="Q27" s="81"/>
      <c r="R27" s="81"/>
      <c r="S27" s="89">
        <f>IF(FRUTAS!Z27=0,"",FRUTAS!Z27)</f>
        <v>50045</v>
      </c>
    </row>
    <row r="28" spans="1:19" ht="15.75" customHeight="1" x14ac:dyDescent="0.25">
      <c r="A28" s="9">
        <f>IF(FRUTAS!A28=0,"",FRUTAS!A28)</f>
        <v>8</v>
      </c>
      <c r="B28" s="19" t="str">
        <f>IF(FRUTAS!B28=0,"",FRUTAS!B28)</f>
        <v>Pablo Pincetti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81"/>
      <c r="Q28" s="81"/>
      <c r="R28" s="81"/>
      <c r="S28" s="89">
        <f>IF(FRUTAS!Z28=0,"",FRUTAS!Z28)</f>
        <v>50064</v>
      </c>
    </row>
    <row r="29" spans="1:19" ht="15.75" customHeight="1" x14ac:dyDescent="0.25">
      <c r="A29" s="9">
        <f>IF(FRUTAS!A29=0,"",FRUTAS!A29)</f>
        <v>8</v>
      </c>
      <c r="B29" s="19" t="str">
        <f>IF(FRUTAS!B29=0,"",FRUTAS!B29)</f>
        <v>Lupita la plata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81"/>
      <c r="Q29" s="81"/>
      <c r="R29" s="81"/>
      <c r="S29" s="89">
        <f>IF(FRUTAS!Z29=0,"",FRUTAS!Z29)</f>
        <v>50065</v>
      </c>
    </row>
    <row r="30" spans="1:19" ht="15.75" customHeight="1" x14ac:dyDescent="0.25">
      <c r="A30" s="9">
        <f>IF(FRUTAS!A30=0,"",FRUTAS!A30)</f>
        <v>8</v>
      </c>
      <c r="B30" s="19" t="str">
        <f>IF(FRUTAS!B30=0,"",FRUTAS!B30)</f>
        <v>Abruzzese city bell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81"/>
      <c r="Q30" s="81"/>
      <c r="R30" s="81"/>
      <c r="S30" s="89">
        <f>IF(FRUTAS!Z30=0,"",FRUTAS!Z30)</f>
        <v>50066</v>
      </c>
    </row>
    <row r="31" spans="1:19" ht="15.75" hidden="1" customHeight="1" x14ac:dyDescent="0.25">
      <c r="A31" s="9">
        <f>IF(FRUTAS!A31=0,"",FRUTAS!A31)</f>
        <v>5</v>
      </c>
      <c r="B31" s="19" t="str">
        <f>IF(FRUTAS!B31=0,"",FRUTAS!B31)</f>
        <v>Bonafide flores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81"/>
      <c r="Q31" s="81"/>
      <c r="R31" s="81"/>
      <c r="S31" s="89">
        <f>IF(FRUTAS!Z31=0,"",FRUTAS!Z31)</f>
        <v>26806</v>
      </c>
    </row>
    <row r="32" spans="1:19" ht="15.75" hidden="1" customHeight="1" x14ac:dyDescent="0.25">
      <c r="A32" s="9">
        <f>IF(FRUTAS!A32=0,"",FRUTAS!A32)</f>
        <v>5</v>
      </c>
      <c r="B32" s="19" t="str">
        <f>IF(FRUTAS!B32=0,"",FRUTAS!B32)</f>
        <v>Fusion de sabores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81"/>
      <c r="Q32" s="81"/>
      <c r="R32" s="81"/>
      <c r="S32" s="89">
        <f>IF(FRUTAS!Z32=0,"",FRUTAS!Z32)</f>
        <v>42053</v>
      </c>
    </row>
    <row r="33" spans="1:19" ht="15.75" hidden="1" customHeight="1" x14ac:dyDescent="0.25">
      <c r="A33" s="9">
        <f>IF(FRUTAS!A33=0,"",FRUTAS!A33)</f>
        <v>1</v>
      </c>
      <c r="B33" s="19" t="str">
        <f>IF(FRUTAS!B33=0,"",FRUTAS!B33)</f>
        <v>Carda abasto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81"/>
      <c r="Q33" s="81"/>
      <c r="R33" s="81"/>
      <c r="S33" s="89">
        <f>IF(FRUTAS!Z33=0,"",FRUTAS!Z33)</f>
        <v>50046</v>
      </c>
    </row>
    <row r="34" spans="1:19" ht="15.75" hidden="1" customHeight="1" x14ac:dyDescent="0.25">
      <c r="A34" s="9">
        <f>IF(FRUTAS!A34=0,"",FRUTAS!A34)</f>
        <v>5</v>
      </c>
      <c r="B34" s="19" t="str">
        <f>IF(FRUTAS!B34=0,"",FRUTAS!B34)</f>
        <v>Green Rivadavia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81"/>
      <c r="Q34" s="81"/>
      <c r="R34" s="81"/>
      <c r="S34" s="89">
        <f>IF(FRUTAS!Z34=0,"",FRUTAS!Z34)</f>
        <v>26807</v>
      </c>
    </row>
    <row r="35" spans="1:19" ht="15.75" hidden="1" customHeight="1" x14ac:dyDescent="0.25">
      <c r="A35" s="9">
        <f>IF(FRUTAS!A35=0,"",FRUTAS!A35)</f>
        <v>5</v>
      </c>
      <c r="B35" s="19" t="str">
        <f>IF(FRUTAS!B35=0,"",FRUTAS!B35)</f>
        <v>Otero Guayaquil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81"/>
      <c r="Q35" s="81"/>
      <c r="R35" s="81"/>
      <c r="S35" s="89">
        <f>IF(FRUTAS!Z35=0,"",FRUTAS!Z35)</f>
        <v>50057</v>
      </c>
    </row>
    <row r="36" spans="1:19" ht="15.75" customHeight="1" x14ac:dyDescent="0.25">
      <c r="A36" s="9">
        <f>IF(FRUTAS!A36=0,"",FRUTAS!A36)</f>
        <v>8</v>
      </c>
      <c r="B36" s="19" t="str">
        <f>IF(FRUTAS!B36=0,"",FRUTAS!B36)</f>
        <v>Las nectarinas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81"/>
      <c r="Q36" s="81"/>
      <c r="R36" s="81"/>
      <c r="S36" s="89">
        <f>IF(FRUTAS!Z36=0,"",FRUTAS!Z36)</f>
        <v>26810</v>
      </c>
    </row>
    <row r="37" spans="1:19" ht="15.75" hidden="1" customHeight="1" x14ac:dyDescent="0.25">
      <c r="A37" s="9">
        <f>IF(FRUTAS!A37=0,"",FRUTAS!A37)</f>
        <v>5</v>
      </c>
      <c r="B37" s="19" t="str">
        <f>IF(FRUTAS!B37=0,"",FRUTAS!B37)</f>
        <v>Carda dot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81"/>
      <c r="Q37" s="81"/>
      <c r="R37" s="81"/>
      <c r="S37" s="89">
        <f>IF(FRUTAS!Z37=0,"",FRUTAS!Z37)</f>
        <v>50058</v>
      </c>
    </row>
    <row r="38" spans="1:19" ht="15.75" customHeight="1" x14ac:dyDescent="0.25">
      <c r="A38" s="9">
        <f>IF(FRUTAS!A38=0,"",FRUTAS!A38)</f>
        <v>8</v>
      </c>
      <c r="B38" s="19" t="str">
        <f>IF(FRUTAS!B38=0,"",FRUTAS!B38)</f>
        <v>Tea la plata</v>
      </c>
      <c r="C38" s="19">
        <v>8</v>
      </c>
      <c r="D38" s="19">
        <v>8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81"/>
      <c r="Q38" s="81"/>
      <c r="R38" s="81"/>
      <c r="S38" s="89">
        <f>IF(FRUTAS!Z38=0,"",FRUTAS!Z38)</f>
        <v>50067</v>
      </c>
    </row>
    <row r="39" spans="1:19" ht="15.75" hidden="1" customHeight="1" x14ac:dyDescent="0.25">
      <c r="A39" s="9">
        <f>IF(FRUTAS!A39=0,"",FRUTAS!A39)</f>
        <v>1</v>
      </c>
      <c r="B39" s="19" t="str">
        <f>IF(FRUTAS!B39=0,"",FRUTAS!B39)</f>
        <v>Entre panes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81"/>
      <c r="Q39" s="81"/>
      <c r="R39" s="81"/>
      <c r="S39" s="89">
        <f>IF(FRUTAS!Z39=0,"",FRUTAS!Z39)</f>
        <v>50047</v>
      </c>
    </row>
    <row r="40" spans="1:19" ht="15.75" customHeight="1" x14ac:dyDescent="0.25">
      <c r="A40" s="9">
        <f>IF(FRUTAS!A40=0,"",FRUTAS!A40)</f>
        <v>8</v>
      </c>
      <c r="B40" s="19" t="str">
        <f>IF(FRUTAS!B40=0,"",FRUTAS!B40)</f>
        <v>Karina Benuzzi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81"/>
      <c r="Q40" s="81"/>
      <c r="R40" s="81"/>
      <c r="S40" s="89">
        <f>IF(FRUTAS!Z40=0,"",FRUTAS!Z40)</f>
        <v>26811</v>
      </c>
    </row>
    <row r="41" spans="1:19" ht="15.75" hidden="1" customHeight="1" x14ac:dyDescent="0.25">
      <c r="A41" s="9">
        <f>IF(FRUTAS!A41=0,"",FRUTAS!A41)</f>
        <v>5</v>
      </c>
      <c r="B41" s="19" t="str">
        <f>IF(FRUTAS!B41=0,"",FRUTAS!B41)</f>
        <v>The oldest luengo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81"/>
      <c r="Q41" s="81"/>
      <c r="R41" s="81"/>
      <c r="S41" s="89">
        <f>IF(FRUTAS!Z41=0,"",FRUTAS!Z41)</f>
        <v>50059</v>
      </c>
    </row>
    <row r="42" spans="1:19" ht="15.75" hidden="1" customHeight="1" x14ac:dyDescent="0.25">
      <c r="A42" s="9">
        <f>IF(FRUTAS!A42=0,"",FRUTAS!A42)</f>
        <v>1</v>
      </c>
      <c r="B42" s="19" t="str">
        <f>IF(FRUTAS!B42=0,"",FRUTAS!B42)</f>
        <v xml:space="preserve">Café extremo </v>
      </c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81"/>
      <c r="Q42" s="81"/>
      <c r="R42" s="81"/>
      <c r="S42" s="89">
        <f>IF(FRUTAS!Z42=0,"",FRUTAS!Z42)</f>
        <v>50048</v>
      </c>
    </row>
    <row r="43" spans="1:19" ht="15.75" hidden="1" customHeight="1" x14ac:dyDescent="0.25">
      <c r="A43" s="9">
        <f>IF(FRUTAS!A43=0,"",FRUTAS!A43)</f>
        <v>1</v>
      </c>
      <c r="B43" s="19" t="str">
        <f>IF(FRUTAS!B43=0,"",FRUTAS!B43)</f>
        <v>Pampanito</v>
      </c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81"/>
      <c r="Q43" s="81"/>
      <c r="R43" s="81"/>
      <c r="S43" s="89">
        <f>IF(FRUTAS!Z43=0,"",FRUTAS!Z43)</f>
        <v>50049</v>
      </c>
    </row>
    <row r="44" spans="1:19" ht="15.75" hidden="1" customHeight="1" x14ac:dyDescent="0.25">
      <c r="A44" s="9">
        <f>IF(FRUTAS!A44=0,"",FRUTAS!A44)</f>
        <v>1</v>
      </c>
      <c r="B44" s="19" t="str">
        <f>IF(FRUTAS!B44=0,"",FRUTAS!B44)</f>
        <v>Sur de Europa</v>
      </c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81"/>
      <c r="Q44" s="81"/>
      <c r="R44" s="81"/>
      <c r="S44" s="89">
        <f>IF(FRUTAS!Z44=0,"",FRUTAS!Z44)</f>
        <v>50050</v>
      </c>
    </row>
    <row r="45" spans="1:19" ht="15.75" hidden="1" customHeight="1" x14ac:dyDescent="0.25">
      <c r="A45" s="9">
        <f>IF(FRUTAS!A45=0,"",FRUTAS!A45)</f>
        <v>1</v>
      </c>
      <c r="B45" s="19" t="str">
        <f>IF(FRUTAS!B45=0,"",FRUTAS!B45)</f>
        <v>Rey montagu</v>
      </c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81"/>
      <c r="Q45" s="81"/>
      <c r="R45" s="81"/>
      <c r="S45" s="89">
        <f>IF(FRUTAS!Z45=0,"",FRUTAS!Z45)</f>
        <v>50051</v>
      </c>
    </row>
    <row r="46" spans="1:19" ht="15.75" hidden="1" customHeight="1" x14ac:dyDescent="0.25">
      <c r="A46" s="9">
        <f>IF(FRUTAS!A46=0,"",FRUTAS!A46)</f>
        <v>5</v>
      </c>
      <c r="B46" s="19" t="str">
        <f>IF(FRUTAS!B46=0,"",FRUTAS!B46)</f>
        <v>Dolce paleta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81"/>
      <c r="Q46" s="81"/>
      <c r="R46" s="81"/>
      <c r="S46" s="89">
        <f>IF(FRUTAS!Z46=0,"",FRUTAS!Z46)</f>
        <v>50062</v>
      </c>
    </row>
    <row r="47" spans="1:19" ht="15.75" customHeight="1" x14ac:dyDescent="0.25">
      <c r="A47" s="9">
        <f>IF(FRUTAS!A47=0,"",FRUTAS!A47)</f>
        <v>8</v>
      </c>
      <c r="B47" s="19" t="str">
        <f>IF(FRUTAS!B47=0,"",FRUTAS!B47)</f>
        <v>Agustina Fuoco</v>
      </c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81"/>
      <c r="Q47" s="81"/>
      <c r="R47" s="81"/>
      <c r="S47" s="89">
        <f>IF(FRUTAS!Z47=0,"",FRUTAS!Z47)</f>
        <v>42058</v>
      </c>
    </row>
    <row r="48" spans="1:19" ht="15.75" hidden="1" customHeight="1" x14ac:dyDescent="0.25">
      <c r="A48" s="9">
        <f>IF(FRUTAS!A48=0,"",FRUTAS!A48)</f>
        <v>5</v>
      </c>
      <c r="B48" s="19" t="str">
        <f>IF(FRUTAS!B48=0,"",FRUTAS!B48)</f>
        <v>Nicolaza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81"/>
      <c r="Q48" s="81"/>
      <c r="R48" s="81"/>
      <c r="S48" s="89">
        <f>IF(FRUTAS!Z48=0,"",FRUTAS!Z48)</f>
        <v>50060</v>
      </c>
    </row>
    <row r="49" spans="1:19" ht="15.75" hidden="1" customHeight="1" x14ac:dyDescent="0.25">
      <c r="A49" s="9">
        <f>IF(FRUTAS!A49=0,"",FRUTAS!A49)</f>
        <v>5</v>
      </c>
      <c r="B49" s="19" t="str">
        <f>IF(FRUTAS!B49=0,"",FRUTAS!B49)</f>
        <v>Boreal</v>
      </c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81"/>
      <c r="Q49" s="81"/>
      <c r="R49" s="81"/>
      <c r="S49" s="89">
        <f>IF(FRUTAS!Z49=0,"",FRUTAS!Z49)</f>
        <v>42054</v>
      </c>
    </row>
    <row r="50" spans="1:19" ht="15.75" hidden="1" customHeight="1" x14ac:dyDescent="0.25">
      <c r="A50" s="9">
        <f>IF(FRUTAS!A50=0,"",FRUTAS!A50)</f>
        <v>1</v>
      </c>
      <c r="B50" s="19" t="str">
        <f>IF(FRUTAS!B50=0,"",FRUTAS!B50)</f>
        <v>Brunette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81"/>
      <c r="Q50" s="81"/>
      <c r="R50" s="81"/>
      <c r="S50" s="89">
        <f>IF(FRUTAS!Z50=0,"",FRUTAS!Z50)</f>
        <v>26803</v>
      </c>
    </row>
    <row r="51" spans="1:19" ht="15.75" hidden="1" customHeight="1" x14ac:dyDescent="0.25">
      <c r="A51" s="9">
        <f>IF(FRUTAS!A51=0,"",FRUTAS!A51)</f>
        <v>1</v>
      </c>
      <c r="B51" s="19" t="str">
        <f>IF(FRUTAS!B51=0,"",FRUTAS!B51)</f>
        <v>Tostado nuñez</v>
      </c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81"/>
      <c r="Q51" s="81"/>
      <c r="R51" s="81"/>
      <c r="S51" s="89">
        <f>IF(FRUTAS!Z51=0,"",FRUTAS!Z51)</f>
        <v>26804</v>
      </c>
    </row>
    <row r="52" spans="1:19" ht="15.75" hidden="1" customHeight="1" x14ac:dyDescent="0.25">
      <c r="A52" s="9">
        <f>IF(FRUTAS!A52=0,"",FRUTAS!A52)</f>
        <v>5</v>
      </c>
      <c r="B52" s="19" t="str">
        <f>IF(FRUTAS!B52=0,"",FRUTAS!B52)</f>
        <v>Tostado dot</v>
      </c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81"/>
      <c r="Q52" s="81"/>
      <c r="R52" s="81"/>
      <c r="S52" s="89">
        <f>IF(FRUTAS!Z52=0,"",FRUTAS!Z52)</f>
        <v>26808</v>
      </c>
    </row>
    <row r="53" spans="1:19" ht="15.75" hidden="1" customHeight="1" x14ac:dyDescent="0.25">
      <c r="A53" s="9">
        <f>IF(FRUTAS!A53=0,"",FRUTAS!A53)</f>
        <v>5</v>
      </c>
      <c r="B53" s="19" t="str">
        <f>IF(FRUTAS!B53=0,"",FRUTAS!B53)</f>
        <v>Tostado canning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81"/>
      <c r="Q53" s="81"/>
      <c r="R53" s="81"/>
      <c r="S53" s="89">
        <f>IF(FRUTAS!Z53=0,"",FRUTAS!Z53)</f>
        <v>26809</v>
      </c>
    </row>
    <row r="54" spans="1:19" ht="15.75" hidden="1" customHeight="1" x14ac:dyDescent="0.25">
      <c r="A54" s="9">
        <f>IF(FRUTAS!A54=0,"",FRUTAS!A54)</f>
        <v>5</v>
      </c>
      <c r="B54" s="19" t="str">
        <f>IF(FRUTAS!B54=0,"",FRUTAS!B54)</f>
        <v>La autentica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81"/>
      <c r="Q54" s="81"/>
      <c r="R54" s="81"/>
      <c r="S54" s="89">
        <f>IF(FRUTAS!Z54=0,"",FRUTAS!Z54)</f>
        <v>42055</v>
      </c>
    </row>
    <row r="55" spans="1:19" ht="15.75" hidden="1" customHeight="1" x14ac:dyDescent="0.25">
      <c r="A55" s="9">
        <f>IF(FRUTAS!A55=0,"",FRUTAS!A55)</f>
        <v>5</v>
      </c>
      <c r="B55" s="19" t="str">
        <f>IF(FRUTAS!B55=0,"",FRUTAS!B55)</f>
        <v>Caligaris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81"/>
      <c r="Q55" s="81"/>
      <c r="R55" s="81"/>
      <c r="S55" s="89">
        <f>IF(FRUTAS!Z55=0,"",FRUTAS!Z55)</f>
        <v>50061</v>
      </c>
    </row>
    <row r="56" spans="1:19" ht="15.75" hidden="1" customHeight="1" x14ac:dyDescent="0.25">
      <c r="A56" s="9" t="str">
        <f>IF(FRUTAS!A56=0,"",FRUTAS!A56)</f>
        <v>Ret</v>
      </c>
      <c r="B56" s="19" t="str">
        <f>IF(FRUTAS!B56=0,"",FRUTAS!B56)</f>
        <v>Marina T</v>
      </c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81"/>
      <c r="Q56" s="91" t="s">
        <v>141</v>
      </c>
      <c r="R56" s="81"/>
      <c r="S56" s="89">
        <f>IF(FRUTAS!Z56=0,"",FRUTAS!Z56)</f>
        <v>26812</v>
      </c>
    </row>
    <row r="57" spans="1:19" ht="15.75" hidden="1" customHeight="1" x14ac:dyDescent="0.25">
      <c r="A57" s="9">
        <f>IF(FRUTAS!A57=0,"",FRUTAS!A57)</f>
        <v>1</v>
      </c>
      <c r="B57" s="19" t="str">
        <f>IF(FRUTAS!B57=0,"",FRUTAS!B57)</f>
        <v>Mabertin suipacha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81"/>
      <c r="Q57" s="81"/>
      <c r="R57" s="81"/>
      <c r="S57" s="89">
        <f>IF(FRUTAS!Z57=0,"",FRUTAS!Z57)</f>
        <v>50052</v>
      </c>
    </row>
    <row r="58" spans="1:19" ht="15.75" hidden="1" customHeight="1" x14ac:dyDescent="0.25">
      <c r="A58" s="9" t="str">
        <f>IF(FRUTAS!A58=0,"",FRUTAS!A58)</f>
        <v>ret</v>
      </c>
      <c r="B58" s="19" t="str">
        <f>IF(FRUTAS!B58=0,"",FRUTAS!B58)</f>
        <v>Sofi Germino</v>
      </c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81"/>
      <c r="Q58" s="81"/>
      <c r="R58" s="81"/>
      <c r="S58" s="89">
        <f>IF(FRUTAS!Z58=0,"",FRUTAS!Z58)</f>
        <v>42060</v>
      </c>
    </row>
    <row r="59" spans="1:19" ht="15.75" hidden="1" customHeight="1" x14ac:dyDescent="0.25">
      <c r="A59" s="9" t="str">
        <f>IF(FRUTAS!A59=0,"",FRUTAS!A59)</f>
        <v>Ret</v>
      </c>
      <c r="B59" s="19" t="str">
        <f>IF(FRUTAS!B59=0,"",FRUTAS!B59)</f>
        <v>Sofi Germino</v>
      </c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81"/>
      <c r="Q59" s="81"/>
      <c r="R59" s="81"/>
      <c r="S59" s="89">
        <f>IF(FRUTAS!Z59=0,"",FRUTAS!Z59)</f>
        <v>42060</v>
      </c>
    </row>
    <row r="60" spans="1:19" ht="15.75" hidden="1" customHeight="1" x14ac:dyDescent="0.25">
      <c r="A60" s="9">
        <f>IF(FRUTAS!A60=0,"",FRUTAS!A60)</f>
        <v>1</v>
      </c>
      <c r="B60" s="19" t="str">
        <f>IF(FRUTAS!B60=0,"",FRUTAS!B60)</f>
        <v>Cerveceria cabrera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81"/>
      <c r="Q60" s="81"/>
      <c r="R60" s="81"/>
      <c r="S60" s="89">
        <f>IF(FRUTAS!Z60=0,"",FRUTAS!Z60)</f>
        <v>42049</v>
      </c>
    </row>
    <row r="61" spans="1:19" ht="15.75" hidden="1" customHeight="1" x14ac:dyDescent="0.25">
      <c r="A61" s="9">
        <f>IF(FRUTAS!A61=0,"",FRUTAS!A61)</f>
        <v>1</v>
      </c>
      <c r="B61" s="19" t="str">
        <f>IF(FRUTAS!B61=0,"",FRUTAS!B61)</f>
        <v>Mariela Angulo</v>
      </c>
      <c r="C61" s="19"/>
      <c r="D61" s="19"/>
      <c r="E61" s="19"/>
      <c r="F61" s="19"/>
      <c r="G61" s="19"/>
      <c r="H61" s="19"/>
      <c r="I61" s="19"/>
      <c r="J61" s="19">
        <v>2</v>
      </c>
      <c r="K61" s="19"/>
      <c r="L61" s="19"/>
      <c r="M61" s="19"/>
      <c r="N61" s="19"/>
      <c r="O61" s="19"/>
      <c r="P61" s="81"/>
      <c r="Q61" s="81"/>
      <c r="R61" s="81"/>
      <c r="S61" s="89">
        <f>IF(FRUTAS!Z61=0,"",FRUTAS!Z61)</f>
        <v>42050</v>
      </c>
    </row>
    <row r="62" spans="1:19" ht="15.75" hidden="1" customHeight="1" x14ac:dyDescent="0.25">
      <c r="A62" s="9">
        <f>IF(FRUTAS!A62=0,"",FRUTAS!A62)</f>
        <v>1</v>
      </c>
      <c r="B62" s="19" t="str">
        <f>IF(FRUTAS!B62=0,"",FRUTAS!B62)</f>
        <v>Skanmad</v>
      </c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81"/>
      <c r="Q62" s="81"/>
      <c r="R62" s="81"/>
      <c r="S62" s="89">
        <f>IF(FRUTAS!Z62=0,"",FRUTAS!Z62)</f>
        <v>50053</v>
      </c>
    </row>
    <row r="63" spans="1:19" ht="15.75" hidden="1" customHeight="1" x14ac:dyDescent="0.25">
      <c r="A63" s="9">
        <f>IF(FRUTAS!A63=0,"",FRUTAS!A63)</f>
        <v>1</v>
      </c>
      <c r="B63" s="19" t="str">
        <f>IF(FRUTAS!B63=0,"",FRUTAS!B63)</f>
        <v>GARDINER</v>
      </c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81"/>
      <c r="Q63" s="81"/>
      <c r="R63" s="81"/>
      <c r="S63" s="89">
        <f>IF(FRUTAS!Z63=0,"",FRUTAS!Z63)</f>
        <v>50054</v>
      </c>
    </row>
    <row r="64" spans="1:19" ht="15.75" hidden="1" customHeight="1" x14ac:dyDescent="0.25">
      <c r="A64" s="9">
        <f>IF(FRUTAS!A64=0,"",FRUTAS!A64)</f>
        <v>1</v>
      </c>
      <c r="B64" s="19" t="str">
        <f>IF(FRUTAS!B64=0,"",FRUTAS!B64)</f>
        <v>Juliana/ Alucina past</v>
      </c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81"/>
      <c r="Q64" s="81"/>
      <c r="R64" s="81"/>
      <c r="S64" s="89">
        <f>IF(FRUTAS!Z64=0,"",FRUTAS!Z64)</f>
        <v>42051</v>
      </c>
    </row>
    <row r="65" spans="1:19" ht="15.75" hidden="1" customHeight="1" x14ac:dyDescent="0.25">
      <c r="A65" s="9">
        <f>IF(FRUTAS!A65=0,"",FRUTAS!A65)</f>
        <v>1</v>
      </c>
      <c r="B65" s="19" t="str">
        <f>IF(FRUTAS!B65=0,"",FRUTAS!B65)</f>
        <v>Juliana Herrera</v>
      </c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81"/>
      <c r="Q65" s="81"/>
      <c r="R65" s="81"/>
      <c r="S65" s="89">
        <f>IF(FRUTAS!Z65=0,"",FRUTAS!Z65)</f>
        <v>42052</v>
      </c>
    </row>
    <row r="66" spans="1:19" ht="15.75" customHeight="1" x14ac:dyDescent="0.25">
      <c r="A66" s="9">
        <f>IF(FRUTAS!A66=0,"",FRUTAS!A66)</f>
        <v>8</v>
      </c>
      <c r="B66" s="19" t="str">
        <f>IF(FRUTAS!B66=0,"",FRUTAS!B66)</f>
        <v>Baies natural</v>
      </c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81"/>
      <c r="Q66" s="81"/>
      <c r="R66" s="81"/>
      <c r="S66" s="89">
        <f>IF(FRUTAS!Z66=0,"",FRUTAS!Z66)</f>
        <v>42059</v>
      </c>
    </row>
    <row r="67" spans="1:19" ht="15.75" customHeight="1" x14ac:dyDescent="0.25">
      <c r="A67" s="9" t="str">
        <f>IF(FRUTAS!A67=0,"",FRUTAS!A67)</f>
        <v>ret</v>
      </c>
      <c r="B67" s="19" t="str">
        <f>IF(FRUTAS!B67=0,"",FRUTAS!B67)</f>
        <v>Bonafide ensenada</v>
      </c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81"/>
      <c r="Q67" s="81"/>
      <c r="R67" s="81"/>
      <c r="S67" s="89">
        <f>IF(FRUTAS!Z67=0,"",FRUTAS!Z67)</f>
        <v>42057</v>
      </c>
    </row>
    <row r="68" spans="1:19" ht="15.75" customHeight="1" x14ac:dyDescent="0.25">
      <c r="A68" s="9" t="str">
        <f>IF(FRUTAS!A68=0,"",FRUTAS!A68)</f>
        <v/>
      </c>
      <c r="B68" s="19" t="str">
        <f>IF(FRUTAS!B68=0,"",FRUTAS!B68)</f>
        <v/>
      </c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81"/>
      <c r="Q68" s="81"/>
      <c r="R68" s="81"/>
      <c r="S68" s="89" t="str">
        <f>IF(FRUTAS!Z68=0,"",FRUTAS!Z68)</f>
        <v/>
      </c>
    </row>
    <row r="69" spans="1:19" ht="15.75" customHeight="1" x14ac:dyDescent="0.25">
      <c r="A69" s="9" t="str">
        <f>IF(FRUTAS!A69=0,"",FRUTAS!A69)</f>
        <v/>
      </c>
      <c r="B69" s="19" t="str">
        <f>IF(FRUTAS!B69=0,"",FRUTAS!B69)</f>
        <v/>
      </c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81"/>
      <c r="Q69" s="81"/>
      <c r="R69" s="81"/>
      <c r="S69" s="89" t="str">
        <f>IF(FRUTAS!Z69=0,"",FRUTAS!Z69)</f>
        <v/>
      </c>
    </row>
    <row r="70" spans="1:19" ht="15.75" customHeight="1" x14ac:dyDescent="0.25">
      <c r="A70" s="9" t="str">
        <f>IF(FRUTAS!A70=0,"",FRUTAS!A70)</f>
        <v/>
      </c>
      <c r="B70" s="19" t="str">
        <f>IF(FRUTAS!B70=0,"",FRUTAS!B70)</f>
        <v/>
      </c>
      <c r="C70" s="19"/>
      <c r="D70" s="19"/>
      <c r="E70" s="80"/>
      <c r="F70" s="19"/>
      <c r="G70" s="19"/>
      <c r="H70" s="19"/>
      <c r="I70" s="19"/>
      <c r="J70" s="23"/>
      <c r="K70" s="23"/>
      <c r="L70" s="23"/>
      <c r="M70" s="23"/>
      <c r="N70" s="23"/>
      <c r="O70" s="23"/>
      <c r="P70" s="76"/>
      <c r="Q70" s="76"/>
      <c r="R70" s="76"/>
      <c r="S70" s="89" t="str">
        <f>IF(FRUTAS!Z70=0,"",FRUTAS!Z70)</f>
        <v/>
      </c>
    </row>
    <row r="71" spans="1:19" ht="15.75" customHeight="1" x14ac:dyDescent="0.25">
      <c r="A71" s="54" t="str">
        <f>IF(FRUTAS!A71=0,"",FRUTAS!A71)</f>
        <v/>
      </c>
      <c r="B71" s="83" t="str">
        <f>IF(FRUTAS!B71=0,"",FRUTAS!B71)</f>
        <v/>
      </c>
      <c r="C71" s="59"/>
      <c r="D71" s="59"/>
      <c r="E71" s="56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84"/>
      <c r="Q71" s="84"/>
      <c r="R71" s="84"/>
      <c r="S71" s="93" t="str">
        <f>IF(FRUTAS!Z71=0,"",FRUTAS!Z71)</f>
        <v/>
      </c>
    </row>
    <row r="72" spans="1:19" ht="21" customHeight="1" x14ac:dyDescent="0.3">
      <c r="A72" s="138" t="s">
        <v>101</v>
      </c>
      <c r="B72" s="139"/>
      <c r="C72" s="69" t="str">
        <f t="shared" ref="C72:R72" si="0">IF(SUMIF($A$8:$A$71,"ret",C8:C71)=0,"",SUMIF($A$8:$A$71,"ret",C8:C71))</f>
        <v/>
      </c>
      <c r="D72" s="69" t="str">
        <f t="shared" si="0"/>
        <v/>
      </c>
      <c r="E72" s="69" t="str">
        <f t="shared" si="0"/>
        <v/>
      </c>
      <c r="F72" s="69" t="str">
        <f t="shared" si="0"/>
        <v/>
      </c>
      <c r="G72" s="69" t="str">
        <f t="shared" si="0"/>
        <v/>
      </c>
      <c r="H72" s="69" t="str">
        <f t="shared" si="0"/>
        <v/>
      </c>
      <c r="I72" s="69" t="str">
        <f t="shared" si="0"/>
        <v/>
      </c>
      <c r="J72" s="69" t="str">
        <f t="shared" si="0"/>
        <v/>
      </c>
      <c r="K72" s="69" t="str">
        <f t="shared" si="0"/>
        <v/>
      </c>
      <c r="L72" s="69" t="str">
        <f t="shared" si="0"/>
        <v/>
      </c>
      <c r="M72" s="69" t="str">
        <f t="shared" si="0"/>
        <v/>
      </c>
      <c r="N72" s="69" t="str">
        <f t="shared" si="0"/>
        <v/>
      </c>
      <c r="O72" s="69" t="str">
        <f t="shared" si="0"/>
        <v/>
      </c>
      <c r="P72" s="69" t="str">
        <f t="shared" si="0"/>
        <v/>
      </c>
      <c r="Q72" s="69" t="str">
        <f t="shared" si="0"/>
        <v/>
      </c>
      <c r="R72" s="94" t="str">
        <f t="shared" si="0"/>
        <v/>
      </c>
    </row>
    <row r="73" spans="1:19" ht="21" customHeight="1" x14ac:dyDescent="0.3">
      <c r="A73" s="162" t="s">
        <v>102</v>
      </c>
      <c r="B73" s="150"/>
      <c r="C73" s="67">
        <f t="shared" ref="C73:R73" si="1">IF(SUMIF($A$8:$A$71,"&lt;&gt;ret",C8:C71)=0,"",SUMIF($A$8:$A$71,"&lt;&gt;ret",C8:C71))</f>
        <v>16</v>
      </c>
      <c r="D73" s="67">
        <f t="shared" si="1"/>
        <v>8</v>
      </c>
      <c r="E73" s="67">
        <f t="shared" si="1"/>
        <v>1</v>
      </c>
      <c r="F73" s="67">
        <f t="shared" si="1"/>
        <v>2</v>
      </c>
      <c r="G73" s="67">
        <f t="shared" si="1"/>
        <v>1</v>
      </c>
      <c r="H73" s="67" t="str">
        <f t="shared" si="1"/>
        <v/>
      </c>
      <c r="I73" s="67" t="str">
        <f t="shared" si="1"/>
        <v/>
      </c>
      <c r="J73" s="67">
        <f t="shared" si="1"/>
        <v>2</v>
      </c>
      <c r="K73" s="67" t="str">
        <f t="shared" si="1"/>
        <v/>
      </c>
      <c r="L73" s="67">
        <f t="shared" si="1"/>
        <v>1</v>
      </c>
      <c r="M73" s="67" t="str">
        <f t="shared" si="1"/>
        <v/>
      </c>
      <c r="N73" s="67" t="str">
        <f t="shared" si="1"/>
        <v/>
      </c>
      <c r="O73" s="67" t="str">
        <f t="shared" si="1"/>
        <v/>
      </c>
      <c r="P73" s="67" t="str">
        <f t="shared" si="1"/>
        <v/>
      </c>
      <c r="Q73" s="67" t="str">
        <f t="shared" si="1"/>
        <v/>
      </c>
      <c r="R73" s="68" t="str">
        <f t="shared" si="1"/>
        <v/>
      </c>
    </row>
    <row r="74" spans="1:19" ht="15.75" customHeight="1" x14ac:dyDescent="0.25"/>
    <row r="75" spans="1:19" ht="21" customHeight="1" x14ac:dyDescent="0.3">
      <c r="A75" s="138" t="s">
        <v>103</v>
      </c>
      <c r="B75" s="139"/>
      <c r="C75" s="69">
        <f t="shared" ref="C75:R75" si="2">IF(SUM(C72:C73)=0,"",SUM(C72:C73))</f>
        <v>16</v>
      </c>
      <c r="D75" s="70">
        <f t="shared" si="2"/>
        <v>8</v>
      </c>
      <c r="E75" s="70">
        <f t="shared" si="2"/>
        <v>1</v>
      </c>
      <c r="F75" s="70">
        <f t="shared" si="2"/>
        <v>2</v>
      </c>
      <c r="G75" s="70">
        <f t="shared" si="2"/>
        <v>1</v>
      </c>
      <c r="H75" s="70" t="str">
        <f t="shared" si="2"/>
        <v/>
      </c>
      <c r="I75" s="70" t="str">
        <f t="shared" si="2"/>
        <v/>
      </c>
      <c r="J75" s="70">
        <f t="shared" si="2"/>
        <v>2</v>
      </c>
      <c r="K75" s="70" t="str">
        <f t="shared" si="2"/>
        <v/>
      </c>
      <c r="L75" s="70">
        <f t="shared" si="2"/>
        <v>1</v>
      </c>
      <c r="M75" s="70" t="str">
        <f t="shared" si="2"/>
        <v/>
      </c>
      <c r="N75" s="70" t="str">
        <f t="shared" si="2"/>
        <v/>
      </c>
      <c r="O75" s="70" t="str">
        <f t="shared" si="2"/>
        <v/>
      </c>
      <c r="P75" s="70" t="str">
        <f t="shared" si="2"/>
        <v/>
      </c>
      <c r="Q75" s="70" t="str">
        <f t="shared" si="2"/>
        <v/>
      </c>
      <c r="R75" s="71" t="str">
        <f t="shared" si="2"/>
        <v/>
      </c>
    </row>
    <row r="76" spans="1:19" ht="15.75" customHeight="1" x14ac:dyDescent="0.25"/>
    <row r="77" spans="1:19" ht="15.75" customHeight="1" x14ac:dyDescent="0.25"/>
    <row r="78" spans="1:19" ht="15.75" customHeight="1" x14ac:dyDescent="0.25"/>
    <row r="79" spans="1:19" ht="15.75" customHeight="1" x14ac:dyDescent="0.25"/>
    <row r="80" spans="1:19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</sheetData>
  <autoFilter ref="A7:S65">
    <filterColumn colId="0">
      <filters>
        <filter val="ret"/>
        <filter val="8"/>
      </filters>
    </filterColumn>
  </autoFilter>
  <mergeCells count="17">
    <mergeCell ref="C5:S5"/>
    <mergeCell ref="A6:S6"/>
    <mergeCell ref="A72:B72"/>
    <mergeCell ref="A73:B73"/>
    <mergeCell ref="A75:B75"/>
    <mergeCell ref="A1:C2"/>
    <mergeCell ref="D1:I2"/>
    <mergeCell ref="J1:L1"/>
    <mergeCell ref="M1:S1"/>
    <mergeCell ref="J2:L2"/>
    <mergeCell ref="M2:S2"/>
    <mergeCell ref="A3:I4"/>
    <mergeCell ref="J3:L3"/>
    <mergeCell ref="M3:S3"/>
    <mergeCell ref="J4:L4"/>
    <mergeCell ref="M4:S4"/>
    <mergeCell ref="A5:B5"/>
  </mergeCells>
  <pageMargins left="0.7" right="0.7" top="0.75" bottom="0.75" header="0" footer="0"/>
  <pageSetup fitToHeight="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00"/>
  <sheetViews>
    <sheetView workbookViewId="0">
      <selection sqref="A1:A3"/>
    </sheetView>
  </sheetViews>
  <sheetFormatPr baseColWidth="10" defaultColWidth="14.42578125" defaultRowHeight="15" customHeight="1" x14ac:dyDescent="0.25"/>
  <cols>
    <col min="1" max="1" width="4.28515625" customWidth="1"/>
    <col min="2" max="2" width="23.42578125" customWidth="1"/>
    <col min="3" max="3" width="6.5703125" customWidth="1"/>
    <col min="4" max="6" width="6.28515625" customWidth="1"/>
    <col min="7" max="7" width="3.85546875" customWidth="1"/>
    <col min="8" max="8" width="5.7109375" customWidth="1"/>
    <col min="9" max="9" width="7.85546875" customWidth="1"/>
    <col min="10" max="10" width="4.85546875" customWidth="1"/>
    <col min="11" max="11" width="4.7109375" customWidth="1"/>
    <col min="12" max="12" width="5.28515625" customWidth="1"/>
    <col min="13" max="13" width="7" customWidth="1"/>
    <col min="14" max="14" width="4.42578125" customWidth="1"/>
    <col min="15" max="15" width="8.140625" customWidth="1"/>
    <col min="16" max="16" width="5.5703125" customWidth="1"/>
    <col min="17" max="17" width="13" customWidth="1"/>
    <col min="18" max="18" width="12.140625" customWidth="1"/>
    <col min="19" max="19" width="8.140625" customWidth="1"/>
    <col min="20" max="21" width="17.28515625" customWidth="1"/>
    <col min="22" max="22" width="11" customWidth="1"/>
    <col min="23" max="23" width="12.28515625" customWidth="1"/>
    <col min="24" max="26" width="10.7109375" customWidth="1"/>
  </cols>
  <sheetData>
    <row r="1" spans="1:23" x14ac:dyDescent="0.25">
      <c r="A1" s="167" t="s">
        <v>11</v>
      </c>
      <c r="B1" s="167" t="s">
        <v>12</v>
      </c>
      <c r="C1" s="165" t="s">
        <v>142</v>
      </c>
      <c r="D1" s="152"/>
      <c r="E1" s="152"/>
      <c r="F1" s="152"/>
      <c r="G1" s="152"/>
      <c r="H1" s="152"/>
      <c r="I1" s="139"/>
      <c r="J1" s="165" t="s">
        <v>143</v>
      </c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39"/>
      <c r="V1" s="165" t="s">
        <v>144</v>
      </c>
      <c r="W1" s="139"/>
    </row>
    <row r="2" spans="1:23" x14ac:dyDescent="0.25">
      <c r="A2" s="168"/>
      <c r="B2" s="168"/>
      <c r="C2" s="165" t="s">
        <v>145</v>
      </c>
      <c r="D2" s="152"/>
      <c r="E2" s="152"/>
      <c r="F2" s="152"/>
      <c r="G2" s="152"/>
      <c r="H2" s="139"/>
      <c r="I2" s="95" t="s">
        <v>146</v>
      </c>
      <c r="J2" s="165" t="s">
        <v>147</v>
      </c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66"/>
      <c r="V2" s="165" t="s">
        <v>148</v>
      </c>
      <c r="W2" s="139"/>
    </row>
    <row r="3" spans="1:23" x14ac:dyDescent="0.25">
      <c r="A3" s="169"/>
      <c r="B3" s="169"/>
      <c r="C3" s="96" t="s">
        <v>149</v>
      </c>
      <c r="D3" s="96" t="s">
        <v>150</v>
      </c>
      <c r="E3" s="96" t="s">
        <v>151</v>
      </c>
      <c r="F3" s="96" t="s">
        <v>152</v>
      </c>
      <c r="G3" s="96" t="s">
        <v>153</v>
      </c>
      <c r="H3" s="96" t="s">
        <v>154</v>
      </c>
      <c r="I3" s="97" t="s">
        <v>149</v>
      </c>
      <c r="J3" s="97" t="s">
        <v>155</v>
      </c>
      <c r="K3" s="96" t="s">
        <v>156</v>
      </c>
      <c r="L3" s="98" t="s">
        <v>157</v>
      </c>
      <c r="M3" s="96" t="s">
        <v>158</v>
      </c>
      <c r="N3" s="96" t="s">
        <v>159</v>
      </c>
      <c r="O3" s="96" t="s">
        <v>160</v>
      </c>
      <c r="P3" s="96" t="s">
        <v>152</v>
      </c>
      <c r="Q3" s="96" t="s">
        <v>161</v>
      </c>
      <c r="R3" s="96" t="s">
        <v>162</v>
      </c>
      <c r="S3" s="96" t="s">
        <v>163</v>
      </c>
      <c r="T3" s="99" t="s">
        <v>164</v>
      </c>
      <c r="U3" s="99" t="s">
        <v>165</v>
      </c>
      <c r="V3" s="100" t="s">
        <v>166</v>
      </c>
      <c r="W3" s="100" t="s">
        <v>167</v>
      </c>
    </row>
    <row r="4" spans="1:23" x14ac:dyDescent="0.25">
      <c r="A4" s="101"/>
      <c r="B4" s="101"/>
      <c r="C4" s="102"/>
      <c r="D4" s="103"/>
      <c r="E4" s="103"/>
      <c r="F4" s="103"/>
      <c r="G4" s="103"/>
      <c r="H4" s="104"/>
      <c r="I4" s="102"/>
      <c r="J4" s="102"/>
      <c r="K4" s="103"/>
      <c r="L4" s="103"/>
      <c r="M4" s="103"/>
      <c r="N4" s="103"/>
      <c r="O4" s="103"/>
      <c r="P4" s="103"/>
      <c r="Q4" s="103"/>
      <c r="R4" s="103"/>
      <c r="S4" s="103"/>
      <c r="T4" s="105"/>
      <c r="U4" s="105"/>
      <c r="V4" s="105"/>
      <c r="W4" s="104"/>
    </row>
    <row r="5" spans="1:23" x14ac:dyDescent="0.25">
      <c r="A5" s="106"/>
      <c r="B5" s="106"/>
      <c r="C5" s="107"/>
      <c r="D5" s="108"/>
      <c r="E5" s="108"/>
      <c r="F5" s="108"/>
      <c r="G5" s="108"/>
      <c r="H5" s="109"/>
      <c r="I5" s="107"/>
      <c r="J5" s="107"/>
      <c r="K5" s="108"/>
      <c r="L5" s="108"/>
      <c r="M5" s="108"/>
      <c r="N5" s="108"/>
      <c r="O5" s="108"/>
      <c r="P5" s="108"/>
      <c r="Q5" s="108"/>
      <c r="R5" s="108"/>
      <c r="S5" s="108"/>
      <c r="T5" s="110"/>
      <c r="U5" s="110"/>
      <c r="V5" s="110"/>
      <c r="W5" s="109"/>
    </row>
    <row r="6" spans="1:23" x14ac:dyDescent="0.25">
      <c r="A6" s="106"/>
      <c r="B6" s="106"/>
      <c r="C6" s="107"/>
      <c r="D6" s="108"/>
      <c r="E6" s="108"/>
      <c r="F6" s="108"/>
      <c r="G6" s="108"/>
      <c r="H6" s="109"/>
      <c r="I6" s="107"/>
      <c r="J6" s="107"/>
      <c r="K6" s="108"/>
      <c r="L6" s="108"/>
      <c r="M6" s="108"/>
      <c r="N6" s="108"/>
      <c r="O6" s="108"/>
      <c r="P6" s="108"/>
      <c r="Q6" s="108"/>
      <c r="R6" s="108"/>
      <c r="S6" s="108"/>
      <c r="T6" s="110"/>
      <c r="U6" s="110"/>
      <c r="V6" s="110"/>
      <c r="W6" s="109"/>
    </row>
    <row r="7" spans="1:23" x14ac:dyDescent="0.25">
      <c r="A7" s="106"/>
      <c r="B7" s="106"/>
      <c r="C7" s="107"/>
      <c r="D7" s="108"/>
      <c r="E7" s="108"/>
      <c r="F7" s="108"/>
      <c r="G7" s="108"/>
      <c r="H7" s="109"/>
      <c r="I7" s="107"/>
      <c r="J7" s="107"/>
      <c r="K7" s="108"/>
      <c r="L7" s="108"/>
      <c r="M7" s="108"/>
      <c r="N7" s="108"/>
      <c r="O7" s="108"/>
      <c r="P7" s="108"/>
      <c r="Q7" s="108"/>
      <c r="R7" s="108"/>
      <c r="S7" s="108"/>
      <c r="T7" s="110"/>
      <c r="U7" s="110"/>
      <c r="V7" s="110"/>
      <c r="W7" s="109"/>
    </row>
    <row r="8" spans="1:23" x14ac:dyDescent="0.25">
      <c r="A8" s="106"/>
      <c r="B8" s="106"/>
      <c r="C8" s="107"/>
      <c r="D8" s="108"/>
      <c r="E8" s="108"/>
      <c r="F8" s="108"/>
      <c r="G8" s="108"/>
      <c r="H8" s="109"/>
      <c r="I8" s="107"/>
      <c r="J8" s="107"/>
      <c r="K8" s="108"/>
      <c r="L8" s="108"/>
      <c r="M8" s="108"/>
      <c r="N8" s="108"/>
      <c r="O8" s="108"/>
      <c r="P8" s="108"/>
      <c r="Q8" s="108"/>
      <c r="R8" s="108"/>
      <c r="S8" s="108"/>
      <c r="T8" s="110"/>
      <c r="U8" s="110"/>
      <c r="V8" s="110"/>
      <c r="W8" s="109"/>
    </row>
    <row r="9" spans="1:23" x14ac:dyDescent="0.25">
      <c r="A9" s="106"/>
      <c r="B9" s="106"/>
      <c r="C9" s="107"/>
      <c r="D9" s="108"/>
      <c r="E9" s="108"/>
      <c r="F9" s="108"/>
      <c r="G9" s="108"/>
      <c r="H9" s="109"/>
      <c r="I9" s="107"/>
      <c r="J9" s="107"/>
      <c r="K9" s="108"/>
      <c r="L9" s="108"/>
      <c r="M9" s="108"/>
      <c r="N9" s="108"/>
      <c r="O9" s="108"/>
      <c r="P9" s="108"/>
      <c r="Q9" s="108"/>
      <c r="R9" s="108"/>
      <c r="S9" s="108"/>
      <c r="T9" s="110"/>
      <c r="U9" s="110"/>
      <c r="V9" s="110"/>
      <c r="W9" s="109"/>
    </row>
    <row r="10" spans="1:23" x14ac:dyDescent="0.25">
      <c r="A10" s="106"/>
      <c r="B10" s="106"/>
      <c r="C10" s="107"/>
      <c r="D10" s="108"/>
      <c r="E10" s="108"/>
      <c r="F10" s="108"/>
      <c r="G10" s="108"/>
      <c r="H10" s="109"/>
      <c r="I10" s="107"/>
      <c r="J10" s="107"/>
      <c r="K10" s="108"/>
      <c r="L10" s="108"/>
      <c r="M10" s="108"/>
      <c r="N10" s="108"/>
      <c r="O10" s="108"/>
      <c r="P10" s="108"/>
      <c r="Q10" s="108"/>
      <c r="R10" s="108"/>
      <c r="S10" s="108"/>
      <c r="T10" s="110"/>
      <c r="U10" s="110"/>
      <c r="V10" s="110"/>
      <c r="W10" s="109"/>
    </row>
    <row r="11" spans="1:23" x14ac:dyDescent="0.25">
      <c r="A11" s="106"/>
      <c r="B11" s="106"/>
      <c r="C11" s="107"/>
      <c r="D11" s="108"/>
      <c r="E11" s="108"/>
      <c r="F11" s="108"/>
      <c r="G11" s="108"/>
      <c r="H11" s="109"/>
      <c r="I11" s="107"/>
      <c r="J11" s="107"/>
      <c r="K11" s="108"/>
      <c r="L11" s="108"/>
      <c r="M11" s="108"/>
      <c r="N11" s="108"/>
      <c r="O11" s="108"/>
      <c r="P11" s="108"/>
      <c r="Q11" s="108"/>
      <c r="R11" s="108"/>
      <c r="S11" s="108"/>
      <c r="T11" s="110"/>
      <c r="U11" s="110"/>
      <c r="V11" s="110"/>
      <c r="W11" s="109"/>
    </row>
    <row r="12" spans="1:23" x14ac:dyDescent="0.25">
      <c r="A12" s="106"/>
      <c r="B12" s="106"/>
      <c r="C12" s="107"/>
      <c r="D12" s="108"/>
      <c r="E12" s="108"/>
      <c r="F12" s="108"/>
      <c r="G12" s="108"/>
      <c r="H12" s="109"/>
      <c r="I12" s="107"/>
      <c r="J12" s="107"/>
      <c r="K12" s="108"/>
      <c r="L12" s="108"/>
      <c r="M12" s="108"/>
      <c r="N12" s="108"/>
      <c r="O12" s="108"/>
      <c r="P12" s="108"/>
      <c r="Q12" s="108"/>
      <c r="R12" s="108"/>
      <c r="S12" s="108"/>
      <c r="T12" s="110"/>
      <c r="U12" s="110"/>
      <c r="V12" s="110"/>
      <c r="W12" s="109"/>
    </row>
    <row r="13" spans="1:23" x14ac:dyDescent="0.25">
      <c r="A13" s="106"/>
      <c r="B13" s="106"/>
      <c r="C13" s="107"/>
      <c r="D13" s="108"/>
      <c r="E13" s="108"/>
      <c r="F13" s="108"/>
      <c r="G13" s="108"/>
      <c r="H13" s="109"/>
      <c r="I13" s="107"/>
      <c r="J13" s="107"/>
      <c r="K13" s="108"/>
      <c r="L13" s="108"/>
      <c r="M13" s="108"/>
      <c r="N13" s="108"/>
      <c r="O13" s="108"/>
      <c r="P13" s="108"/>
      <c r="Q13" s="108"/>
      <c r="R13" s="108"/>
      <c r="S13" s="108"/>
      <c r="T13" s="110"/>
      <c r="U13" s="110"/>
      <c r="V13" s="110"/>
      <c r="W13" s="109"/>
    </row>
    <row r="14" spans="1:23" x14ac:dyDescent="0.25">
      <c r="A14" s="106"/>
      <c r="B14" s="106"/>
      <c r="C14" s="107"/>
      <c r="D14" s="108"/>
      <c r="E14" s="108"/>
      <c r="F14" s="108"/>
      <c r="G14" s="108"/>
      <c r="H14" s="109"/>
      <c r="I14" s="107"/>
      <c r="J14" s="107"/>
      <c r="K14" s="108"/>
      <c r="L14" s="108"/>
      <c r="M14" s="108"/>
      <c r="N14" s="108"/>
      <c r="O14" s="108"/>
      <c r="P14" s="108"/>
      <c r="Q14" s="108"/>
      <c r="R14" s="108"/>
      <c r="S14" s="108"/>
      <c r="T14" s="110"/>
      <c r="U14" s="110"/>
      <c r="V14" s="110"/>
      <c r="W14" s="109"/>
    </row>
    <row r="15" spans="1:23" x14ac:dyDescent="0.25">
      <c r="A15" s="106"/>
      <c r="B15" s="106"/>
      <c r="C15" s="107"/>
      <c r="D15" s="108"/>
      <c r="E15" s="108"/>
      <c r="F15" s="108"/>
      <c r="G15" s="108"/>
      <c r="H15" s="109"/>
      <c r="I15" s="107"/>
      <c r="J15" s="107"/>
      <c r="K15" s="108"/>
      <c r="L15" s="108"/>
      <c r="M15" s="108"/>
      <c r="N15" s="108"/>
      <c r="O15" s="108"/>
      <c r="P15" s="108"/>
      <c r="Q15" s="108"/>
      <c r="R15" s="108"/>
      <c r="S15" s="108"/>
      <c r="T15" s="110"/>
      <c r="U15" s="110"/>
      <c r="V15" s="110"/>
      <c r="W15" s="109"/>
    </row>
    <row r="16" spans="1:23" x14ac:dyDescent="0.25">
      <c r="A16" s="106"/>
      <c r="B16" s="106"/>
      <c r="C16" s="107"/>
      <c r="D16" s="108"/>
      <c r="E16" s="108"/>
      <c r="F16" s="108"/>
      <c r="G16" s="108"/>
      <c r="H16" s="109"/>
      <c r="I16" s="107"/>
      <c r="J16" s="107"/>
      <c r="K16" s="108"/>
      <c r="L16" s="108"/>
      <c r="M16" s="108"/>
      <c r="N16" s="108"/>
      <c r="O16" s="108"/>
      <c r="P16" s="108"/>
      <c r="Q16" s="108"/>
      <c r="R16" s="108"/>
      <c r="S16" s="108"/>
      <c r="T16" s="110"/>
      <c r="U16" s="110"/>
      <c r="V16" s="110"/>
      <c r="W16" s="109"/>
    </row>
    <row r="17" spans="1:23" x14ac:dyDescent="0.25">
      <c r="A17" s="106"/>
      <c r="B17" s="106"/>
      <c r="C17" s="107"/>
      <c r="D17" s="108"/>
      <c r="E17" s="108"/>
      <c r="F17" s="108"/>
      <c r="G17" s="108"/>
      <c r="H17" s="109"/>
      <c r="I17" s="107"/>
      <c r="J17" s="107"/>
      <c r="K17" s="108"/>
      <c r="L17" s="108"/>
      <c r="M17" s="108"/>
      <c r="N17" s="108"/>
      <c r="O17" s="108"/>
      <c r="P17" s="108"/>
      <c r="Q17" s="108"/>
      <c r="R17" s="108"/>
      <c r="S17" s="108"/>
      <c r="T17" s="110"/>
      <c r="U17" s="110"/>
      <c r="V17" s="110"/>
      <c r="W17" s="109"/>
    </row>
    <row r="18" spans="1:23" x14ac:dyDescent="0.25">
      <c r="A18" s="106"/>
      <c r="B18" s="106"/>
      <c r="C18" s="107"/>
      <c r="D18" s="108"/>
      <c r="E18" s="108"/>
      <c r="F18" s="108"/>
      <c r="G18" s="108"/>
      <c r="H18" s="109"/>
      <c r="I18" s="107"/>
      <c r="J18" s="107"/>
      <c r="K18" s="108"/>
      <c r="L18" s="108"/>
      <c r="M18" s="108"/>
      <c r="N18" s="108"/>
      <c r="O18" s="108"/>
      <c r="P18" s="108"/>
      <c r="Q18" s="108"/>
      <c r="R18" s="108"/>
      <c r="S18" s="108"/>
      <c r="T18" s="110"/>
      <c r="U18" s="110"/>
      <c r="V18" s="110"/>
      <c r="W18" s="109"/>
    </row>
    <row r="19" spans="1:23" x14ac:dyDescent="0.25">
      <c r="A19" s="106"/>
      <c r="B19" s="106"/>
      <c r="C19" s="107"/>
      <c r="D19" s="108"/>
      <c r="E19" s="108"/>
      <c r="F19" s="108"/>
      <c r="G19" s="108"/>
      <c r="H19" s="109"/>
      <c r="I19" s="107"/>
      <c r="J19" s="107"/>
      <c r="K19" s="108"/>
      <c r="L19" s="108"/>
      <c r="M19" s="108"/>
      <c r="N19" s="108"/>
      <c r="O19" s="108"/>
      <c r="P19" s="108"/>
      <c r="Q19" s="108"/>
      <c r="R19" s="108"/>
      <c r="S19" s="108"/>
      <c r="T19" s="110"/>
      <c r="U19" s="110"/>
      <c r="V19" s="110"/>
      <c r="W19" s="109"/>
    </row>
    <row r="20" spans="1:23" x14ac:dyDescent="0.25">
      <c r="A20" s="106"/>
      <c r="B20" s="106"/>
      <c r="C20" s="107"/>
      <c r="D20" s="108"/>
      <c r="E20" s="108"/>
      <c r="F20" s="108"/>
      <c r="G20" s="108"/>
      <c r="H20" s="109"/>
      <c r="I20" s="107"/>
      <c r="J20" s="107"/>
      <c r="K20" s="108"/>
      <c r="L20" s="108"/>
      <c r="M20" s="108"/>
      <c r="N20" s="108"/>
      <c r="O20" s="108"/>
      <c r="P20" s="108"/>
      <c r="Q20" s="108"/>
      <c r="R20" s="108"/>
      <c r="S20" s="108"/>
      <c r="T20" s="110"/>
      <c r="U20" s="110"/>
      <c r="V20" s="110"/>
      <c r="W20" s="109"/>
    </row>
    <row r="21" spans="1:23" ht="15.75" customHeight="1" x14ac:dyDescent="0.25">
      <c r="A21" s="106"/>
      <c r="B21" s="106"/>
      <c r="C21" s="107"/>
      <c r="D21" s="108"/>
      <c r="E21" s="108"/>
      <c r="F21" s="108"/>
      <c r="G21" s="108"/>
      <c r="H21" s="109"/>
      <c r="I21" s="107"/>
      <c r="J21" s="107"/>
      <c r="K21" s="108"/>
      <c r="L21" s="108"/>
      <c r="M21" s="108"/>
      <c r="N21" s="108"/>
      <c r="O21" s="108"/>
      <c r="P21" s="108"/>
      <c r="Q21" s="108"/>
      <c r="R21" s="108"/>
      <c r="S21" s="108"/>
      <c r="T21" s="110"/>
      <c r="U21" s="110"/>
      <c r="V21" s="110"/>
      <c r="W21" s="109"/>
    </row>
    <row r="22" spans="1:23" ht="15.75" customHeight="1" x14ac:dyDescent="0.25">
      <c r="A22" s="106"/>
      <c r="B22" s="106"/>
      <c r="C22" s="107"/>
      <c r="D22" s="108"/>
      <c r="E22" s="108"/>
      <c r="F22" s="108"/>
      <c r="G22" s="108"/>
      <c r="H22" s="109"/>
      <c r="I22" s="107"/>
      <c r="J22" s="107"/>
      <c r="K22" s="108"/>
      <c r="L22" s="108"/>
      <c r="M22" s="108"/>
      <c r="N22" s="108"/>
      <c r="O22" s="108"/>
      <c r="P22" s="108"/>
      <c r="Q22" s="108"/>
      <c r="R22" s="108"/>
      <c r="S22" s="108"/>
      <c r="T22" s="110"/>
      <c r="U22" s="110"/>
      <c r="V22" s="110"/>
      <c r="W22" s="109"/>
    </row>
    <row r="23" spans="1:23" ht="15.75" customHeight="1" x14ac:dyDescent="0.25">
      <c r="A23" s="106"/>
      <c r="B23" s="106"/>
      <c r="C23" s="107"/>
      <c r="D23" s="108"/>
      <c r="E23" s="108"/>
      <c r="F23" s="108"/>
      <c r="G23" s="108"/>
      <c r="H23" s="109"/>
      <c r="I23" s="107"/>
      <c r="J23" s="107"/>
      <c r="K23" s="108"/>
      <c r="L23" s="108"/>
      <c r="M23" s="108"/>
      <c r="N23" s="108"/>
      <c r="O23" s="108"/>
      <c r="P23" s="108"/>
      <c r="Q23" s="108"/>
      <c r="R23" s="108"/>
      <c r="S23" s="108"/>
      <c r="T23" s="110"/>
      <c r="U23" s="110"/>
      <c r="V23" s="110"/>
      <c r="W23" s="109"/>
    </row>
    <row r="24" spans="1:23" ht="15.75" customHeight="1" x14ac:dyDescent="0.25">
      <c r="A24" s="106"/>
      <c r="B24" s="106"/>
      <c r="C24" s="107"/>
      <c r="D24" s="108"/>
      <c r="E24" s="108"/>
      <c r="F24" s="108"/>
      <c r="G24" s="108"/>
      <c r="H24" s="109"/>
      <c r="I24" s="107"/>
      <c r="J24" s="107"/>
      <c r="K24" s="108"/>
      <c r="L24" s="108"/>
      <c r="M24" s="108"/>
      <c r="N24" s="108"/>
      <c r="O24" s="108"/>
      <c r="P24" s="108"/>
      <c r="Q24" s="108"/>
      <c r="R24" s="108"/>
      <c r="S24" s="108"/>
      <c r="T24" s="110"/>
      <c r="U24" s="110"/>
      <c r="V24" s="110"/>
      <c r="W24" s="109"/>
    </row>
    <row r="25" spans="1:23" ht="15.75" customHeight="1" x14ac:dyDescent="0.25">
      <c r="A25" s="106"/>
      <c r="B25" s="106"/>
      <c r="C25" s="107"/>
      <c r="D25" s="108"/>
      <c r="E25" s="108"/>
      <c r="F25" s="108"/>
      <c r="G25" s="108"/>
      <c r="H25" s="109"/>
      <c r="I25" s="107"/>
      <c r="J25" s="107"/>
      <c r="K25" s="108"/>
      <c r="L25" s="108"/>
      <c r="M25" s="108"/>
      <c r="N25" s="108"/>
      <c r="O25" s="108"/>
      <c r="P25" s="108"/>
      <c r="Q25" s="108"/>
      <c r="R25" s="108"/>
      <c r="S25" s="108"/>
      <c r="T25" s="110"/>
      <c r="U25" s="110"/>
      <c r="V25" s="110"/>
      <c r="W25" s="109"/>
    </row>
    <row r="26" spans="1:23" ht="15.75" customHeight="1" x14ac:dyDescent="0.25">
      <c r="A26" s="106"/>
      <c r="B26" s="106"/>
      <c r="C26" s="107"/>
      <c r="D26" s="108"/>
      <c r="E26" s="108"/>
      <c r="F26" s="108"/>
      <c r="G26" s="108"/>
      <c r="H26" s="109"/>
      <c r="I26" s="107"/>
      <c r="J26" s="107"/>
      <c r="K26" s="108"/>
      <c r="L26" s="108"/>
      <c r="M26" s="108"/>
      <c r="N26" s="108"/>
      <c r="O26" s="108"/>
      <c r="P26" s="108"/>
      <c r="Q26" s="108"/>
      <c r="R26" s="108"/>
      <c r="S26" s="108"/>
      <c r="T26" s="110"/>
      <c r="U26" s="110"/>
      <c r="V26" s="110"/>
      <c r="W26" s="109"/>
    </row>
    <row r="27" spans="1:23" ht="15.75" customHeight="1" x14ac:dyDescent="0.25">
      <c r="A27" s="106"/>
      <c r="B27" s="106"/>
      <c r="C27" s="107"/>
      <c r="D27" s="108"/>
      <c r="E27" s="108"/>
      <c r="F27" s="108"/>
      <c r="G27" s="108"/>
      <c r="H27" s="109"/>
      <c r="I27" s="107"/>
      <c r="J27" s="107"/>
      <c r="K27" s="108"/>
      <c r="L27" s="108"/>
      <c r="M27" s="108"/>
      <c r="N27" s="108"/>
      <c r="O27" s="108"/>
      <c r="P27" s="108"/>
      <c r="Q27" s="108"/>
      <c r="R27" s="108"/>
      <c r="S27" s="108"/>
      <c r="T27" s="110"/>
      <c r="U27" s="110"/>
      <c r="V27" s="110"/>
      <c r="W27" s="109"/>
    </row>
    <row r="28" spans="1:23" ht="15.75" customHeight="1" x14ac:dyDescent="0.25">
      <c r="A28" s="106"/>
      <c r="B28" s="106"/>
      <c r="C28" s="107"/>
      <c r="D28" s="108"/>
      <c r="E28" s="108"/>
      <c r="F28" s="108"/>
      <c r="G28" s="108"/>
      <c r="H28" s="109"/>
      <c r="I28" s="107"/>
      <c r="J28" s="107"/>
      <c r="K28" s="108"/>
      <c r="L28" s="108"/>
      <c r="M28" s="108"/>
      <c r="N28" s="108"/>
      <c r="O28" s="108"/>
      <c r="P28" s="108"/>
      <c r="Q28" s="108"/>
      <c r="R28" s="108"/>
      <c r="S28" s="108"/>
      <c r="T28" s="110"/>
      <c r="U28" s="110"/>
      <c r="V28" s="110"/>
      <c r="W28" s="109"/>
    </row>
    <row r="29" spans="1:23" ht="15.75" customHeight="1" x14ac:dyDescent="0.25">
      <c r="A29" s="106"/>
      <c r="B29" s="106"/>
      <c r="C29" s="107"/>
      <c r="D29" s="108"/>
      <c r="E29" s="108"/>
      <c r="F29" s="108"/>
      <c r="G29" s="108"/>
      <c r="H29" s="109"/>
      <c r="I29" s="107"/>
      <c r="J29" s="107"/>
      <c r="K29" s="108"/>
      <c r="L29" s="108"/>
      <c r="M29" s="108"/>
      <c r="N29" s="108"/>
      <c r="O29" s="108"/>
      <c r="P29" s="108"/>
      <c r="Q29" s="108"/>
      <c r="R29" s="108"/>
      <c r="S29" s="108"/>
      <c r="T29" s="110"/>
      <c r="U29" s="110"/>
      <c r="V29" s="110"/>
      <c r="W29" s="109"/>
    </row>
    <row r="30" spans="1:23" ht="15.75" customHeight="1" x14ac:dyDescent="0.25">
      <c r="A30" s="106"/>
      <c r="B30" s="106"/>
      <c r="C30" s="107"/>
      <c r="D30" s="108"/>
      <c r="E30" s="108"/>
      <c r="F30" s="108"/>
      <c r="G30" s="108"/>
      <c r="H30" s="109"/>
      <c r="I30" s="107"/>
      <c r="J30" s="107"/>
      <c r="K30" s="108"/>
      <c r="L30" s="108"/>
      <c r="M30" s="108"/>
      <c r="N30" s="108"/>
      <c r="O30" s="108"/>
      <c r="P30" s="108"/>
      <c r="Q30" s="108"/>
      <c r="R30" s="108"/>
      <c r="S30" s="108"/>
      <c r="T30" s="110"/>
      <c r="U30" s="110"/>
      <c r="V30" s="110"/>
      <c r="W30" s="109"/>
    </row>
    <row r="31" spans="1:23" ht="15.75" customHeight="1" x14ac:dyDescent="0.25">
      <c r="A31" s="106"/>
      <c r="B31" s="106"/>
      <c r="C31" s="107"/>
      <c r="D31" s="108"/>
      <c r="E31" s="108"/>
      <c r="F31" s="108"/>
      <c r="G31" s="108"/>
      <c r="H31" s="109"/>
      <c r="I31" s="107"/>
      <c r="J31" s="107"/>
      <c r="K31" s="108"/>
      <c r="L31" s="108"/>
      <c r="M31" s="108"/>
      <c r="N31" s="108"/>
      <c r="O31" s="108"/>
      <c r="P31" s="108"/>
      <c r="Q31" s="108"/>
      <c r="R31" s="108"/>
      <c r="S31" s="108"/>
      <c r="T31" s="110"/>
      <c r="U31" s="110"/>
      <c r="V31" s="110"/>
      <c r="W31" s="109"/>
    </row>
    <row r="32" spans="1:23" ht="15.75" customHeight="1" x14ac:dyDescent="0.25">
      <c r="A32" s="106"/>
      <c r="B32" s="106"/>
      <c r="C32" s="107"/>
      <c r="D32" s="108"/>
      <c r="E32" s="108"/>
      <c r="F32" s="108"/>
      <c r="G32" s="108"/>
      <c r="H32" s="109"/>
      <c r="I32" s="107"/>
      <c r="J32" s="107"/>
      <c r="K32" s="108"/>
      <c r="L32" s="108"/>
      <c r="M32" s="108"/>
      <c r="N32" s="108"/>
      <c r="O32" s="108"/>
      <c r="P32" s="108"/>
      <c r="Q32" s="108"/>
      <c r="R32" s="108"/>
      <c r="S32" s="108"/>
      <c r="T32" s="110"/>
      <c r="U32" s="110"/>
      <c r="V32" s="110"/>
      <c r="W32" s="109"/>
    </row>
    <row r="33" spans="1:23" ht="15.75" customHeight="1" x14ac:dyDescent="0.25">
      <c r="A33" s="106"/>
      <c r="B33" s="106"/>
      <c r="C33" s="107"/>
      <c r="D33" s="108"/>
      <c r="E33" s="108"/>
      <c r="F33" s="108"/>
      <c r="G33" s="108"/>
      <c r="H33" s="109"/>
      <c r="I33" s="107"/>
      <c r="J33" s="107"/>
      <c r="K33" s="108"/>
      <c r="L33" s="108"/>
      <c r="M33" s="108"/>
      <c r="N33" s="108"/>
      <c r="O33" s="108"/>
      <c r="P33" s="108"/>
      <c r="Q33" s="108"/>
      <c r="R33" s="108"/>
      <c r="S33" s="108"/>
      <c r="T33" s="110"/>
      <c r="U33" s="110"/>
      <c r="V33" s="110"/>
      <c r="W33" s="109"/>
    </row>
    <row r="34" spans="1:23" ht="15.75" customHeight="1" x14ac:dyDescent="0.25">
      <c r="A34" s="106"/>
      <c r="B34" s="106"/>
      <c r="C34" s="107"/>
      <c r="D34" s="108"/>
      <c r="E34" s="108"/>
      <c r="F34" s="108"/>
      <c r="G34" s="108"/>
      <c r="H34" s="109"/>
      <c r="I34" s="107"/>
      <c r="J34" s="107"/>
      <c r="K34" s="108"/>
      <c r="L34" s="108"/>
      <c r="M34" s="108"/>
      <c r="N34" s="108"/>
      <c r="O34" s="108"/>
      <c r="P34" s="108"/>
      <c r="Q34" s="108"/>
      <c r="R34" s="108"/>
      <c r="S34" s="108"/>
      <c r="T34" s="110"/>
      <c r="U34" s="110"/>
      <c r="V34" s="110"/>
      <c r="W34" s="109"/>
    </row>
    <row r="35" spans="1:23" ht="15.75" customHeight="1" x14ac:dyDescent="0.25">
      <c r="A35" s="106"/>
      <c r="B35" s="106"/>
      <c r="C35" s="107"/>
      <c r="D35" s="108"/>
      <c r="E35" s="108"/>
      <c r="F35" s="108"/>
      <c r="G35" s="108"/>
      <c r="H35" s="109"/>
      <c r="I35" s="107"/>
      <c r="J35" s="107"/>
      <c r="K35" s="108"/>
      <c r="L35" s="108"/>
      <c r="M35" s="108"/>
      <c r="N35" s="108"/>
      <c r="O35" s="108"/>
      <c r="P35" s="108"/>
      <c r="Q35" s="108"/>
      <c r="R35" s="108"/>
      <c r="S35" s="108"/>
      <c r="T35" s="110"/>
      <c r="U35" s="110"/>
      <c r="V35" s="110"/>
      <c r="W35" s="109"/>
    </row>
    <row r="36" spans="1:23" ht="15.75" customHeight="1" x14ac:dyDescent="0.25">
      <c r="A36" s="106"/>
      <c r="B36" s="106"/>
      <c r="C36" s="107"/>
      <c r="D36" s="108"/>
      <c r="E36" s="108"/>
      <c r="F36" s="108"/>
      <c r="G36" s="108"/>
      <c r="H36" s="109"/>
      <c r="I36" s="107"/>
      <c r="J36" s="107"/>
      <c r="K36" s="108"/>
      <c r="L36" s="108"/>
      <c r="M36" s="108"/>
      <c r="N36" s="108"/>
      <c r="O36" s="108"/>
      <c r="P36" s="108"/>
      <c r="Q36" s="108"/>
      <c r="R36" s="108"/>
      <c r="S36" s="108"/>
      <c r="T36" s="110"/>
      <c r="U36" s="110"/>
      <c r="V36" s="110"/>
      <c r="W36" s="109"/>
    </row>
    <row r="37" spans="1:23" ht="15.75" customHeight="1" x14ac:dyDescent="0.25">
      <c r="A37" s="106"/>
      <c r="B37" s="106"/>
      <c r="C37" s="107"/>
      <c r="D37" s="108"/>
      <c r="E37" s="108"/>
      <c r="F37" s="108"/>
      <c r="G37" s="108"/>
      <c r="H37" s="109"/>
      <c r="I37" s="107"/>
      <c r="J37" s="107"/>
      <c r="K37" s="108"/>
      <c r="L37" s="108"/>
      <c r="M37" s="108"/>
      <c r="N37" s="108"/>
      <c r="O37" s="108"/>
      <c r="P37" s="108"/>
      <c r="Q37" s="108"/>
      <c r="R37" s="108"/>
      <c r="S37" s="108"/>
      <c r="T37" s="110"/>
      <c r="U37" s="110"/>
      <c r="V37" s="110"/>
      <c r="W37" s="109"/>
    </row>
    <row r="38" spans="1:23" ht="15.75" customHeight="1" x14ac:dyDescent="0.25">
      <c r="A38" s="106"/>
      <c r="B38" s="106"/>
      <c r="C38" s="107"/>
      <c r="D38" s="108"/>
      <c r="E38" s="108"/>
      <c r="F38" s="108"/>
      <c r="G38" s="108"/>
      <c r="H38" s="109"/>
      <c r="I38" s="107"/>
      <c r="J38" s="107"/>
      <c r="K38" s="108"/>
      <c r="L38" s="108"/>
      <c r="M38" s="108"/>
      <c r="N38" s="108"/>
      <c r="O38" s="108"/>
      <c r="P38" s="108"/>
      <c r="Q38" s="108"/>
      <c r="R38" s="108"/>
      <c r="S38" s="108"/>
      <c r="T38" s="110"/>
      <c r="U38" s="110"/>
      <c r="V38" s="110"/>
      <c r="W38" s="109"/>
    </row>
    <row r="39" spans="1:23" ht="15.75" customHeight="1" x14ac:dyDescent="0.25">
      <c r="A39" s="106"/>
      <c r="B39" s="106"/>
      <c r="C39" s="107"/>
      <c r="D39" s="108"/>
      <c r="E39" s="108"/>
      <c r="F39" s="108"/>
      <c r="G39" s="108"/>
      <c r="H39" s="109"/>
      <c r="I39" s="107"/>
      <c r="J39" s="107"/>
      <c r="K39" s="108"/>
      <c r="L39" s="108"/>
      <c r="M39" s="108"/>
      <c r="N39" s="108"/>
      <c r="O39" s="108"/>
      <c r="P39" s="108"/>
      <c r="Q39" s="108"/>
      <c r="R39" s="108"/>
      <c r="S39" s="108"/>
      <c r="T39" s="110"/>
      <c r="U39" s="110"/>
      <c r="V39" s="110"/>
      <c r="W39" s="109"/>
    </row>
    <row r="40" spans="1:23" ht="15.75" customHeight="1" x14ac:dyDescent="0.25">
      <c r="A40" s="106"/>
      <c r="B40" s="106"/>
      <c r="C40" s="107"/>
      <c r="D40" s="108"/>
      <c r="E40" s="108"/>
      <c r="F40" s="108"/>
      <c r="G40" s="108"/>
      <c r="H40" s="109"/>
      <c r="I40" s="107"/>
      <c r="J40" s="107"/>
      <c r="K40" s="108"/>
      <c r="L40" s="108"/>
      <c r="M40" s="108"/>
      <c r="N40" s="108"/>
      <c r="O40" s="108"/>
      <c r="P40" s="108"/>
      <c r="Q40" s="108"/>
      <c r="R40" s="108"/>
      <c r="S40" s="108"/>
      <c r="T40" s="110"/>
      <c r="U40" s="110"/>
      <c r="V40" s="110"/>
      <c r="W40" s="109"/>
    </row>
    <row r="41" spans="1:23" ht="15.75" customHeight="1" x14ac:dyDescent="0.25">
      <c r="A41" s="106"/>
      <c r="B41" s="106"/>
      <c r="C41" s="107"/>
      <c r="D41" s="108"/>
      <c r="E41" s="108"/>
      <c r="F41" s="108"/>
      <c r="G41" s="108"/>
      <c r="H41" s="109"/>
      <c r="I41" s="107"/>
      <c r="J41" s="107"/>
      <c r="K41" s="108"/>
      <c r="L41" s="108"/>
      <c r="M41" s="108"/>
      <c r="N41" s="108"/>
      <c r="O41" s="108"/>
      <c r="P41" s="108"/>
      <c r="Q41" s="108"/>
      <c r="R41" s="108"/>
      <c r="S41" s="108"/>
      <c r="T41" s="110"/>
      <c r="U41" s="110"/>
      <c r="V41" s="110"/>
      <c r="W41" s="109"/>
    </row>
    <row r="42" spans="1:23" ht="15.75" customHeight="1" x14ac:dyDescent="0.25">
      <c r="A42" s="106"/>
      <c r="B42" s="106"/>
      <c r="C42" s="107"/>
      <c r="D42" s="108"/>
      <c r="E42" s="108"/>
      <c r="F42" s="108"/>
      <c r="G42" s="108"/>
      <c r="H42" s="109"/>
      <c r="I42" s="107"/>
      <c r="J42" s="107"/>
      <c r="K42" s="108"/>
      <c r="L42" s="108"/>
      <c r="M42" s="108"/>
      <c r="N42" s="108"/>
      <c r="O42" s="108"/>
      <c r="P42" s="108"/>
      <c r="Q42" s="108"/>
      <c r="R42" s="108"/>
      <c r="S42" s="108"/>
      <c r="T42" s="110"/>
      <c r="U42" s="110"/>
      <c r="V42" s="110"/>
      <c r="W42" s="109"/>
    </row>
    <row r="43" spans="1:23" ht="15.75" customHeight="1" x14ac:dyDescent="0.25">
      <c r="A43" s="106"/>
      <c r="B43" s="106"/>
      <c r="C43" s="107"/>
      <c r="D43" s="108"/>
      <c r="E43" s="108"/>
      <c r="F43" s="108"/>
      <c r="G43" s="108"/>
      <c r="H43" s="109"/>
      <c r="I43" s="107"/>
      <c r="J43" s="107"/>
      <c r="K43" s="108"/>
      <c r="L43" s="108"/>
      <c r="M43" s="108"/>
      <c r="N43" s="108"/>
      <c r="O43" s="108"/>
      <c r="P43" s="108"/>
      <c r="Q43" s="108"/>
      <c r="R43" s="108"/>
      <c r="S43" s="108"/>
      <c r="T43" s="110"/>
      <c r="U43" s="110"/>
      <c r="V43" s="110"/>
      <c r="W43" s="109"/>
    </row>
    <row r="44" spans="1:23" ht="15.75" customHeight="1" x14ac:dyDescent="0.25">
      <c r="A44" s="106"/>
      <c r="B44" s="106"/>
      <c r="C44" s="107"/>
      <c r="D44" s="108"/>
      <c r="E44" s="108"/>
      <c r="F44" s="108"/>
      <c r="G44" s="108"/>
      <c r="H44" s="109"/>
      <c r="I44" s="107"/>
      <c r="J44" s="107"/>
      <c r="K44" s="108"/>
      <c r="L44" s="108"/>
      <c r="M44" s="108"/>
      <c r="N44" s="108"/>
      <c r="O44" s="108"/>
      <c r="P44" s="108"/>
      <c r="Q44" s="108"/>
      <c r="R44" s="108"/>
      <c r="S44" s="108"/>
      <c r="T44" s="110"/>
      <c r="U44" s="110"/>
      <c r="V44" s="110"/>
      <c r="W44" s="109"/>
    </row>
    <row r="45" spans="1:23" ht="15.75" customHeight="1" x14ac:dyDescent="0.25">
      <c r="A45" s="106"/>
      <c r="B45" s="106"/>
      <c r="C45" s="107"/>
      <c r="D45" s="108"/>
      <c r="E45" s="108"/>
      <c r="F45" s="108"/>
      <c r="G45" s="108"/>
      <c r="H45" s="109"/>
      <c r="I45" s="107"/>
      <c r="J45" s="107"/>
      <c r="K45" s="108"/>
      <c r="L45" s="108"/>
      <c r="M45" s="108"/>
      <c r="N45" s="108"/>
      <c r="O45" s="108"/>
      <c r="P45" s="108"/>
      <c r="Q45" s="108"/>
      <c r="R45" s="108"/>
      <c r="S45" s="108"/>
      <c r="T45" s="110"/>
      <c r="U45" s="110"/>
      <c r="V45" s="110"/>
      <c r="W45" s="109"/>
    </row>
    <row r="46" spans="1:23" ht="15.75" customHeight="1" x14ac:dyDescent="0.25">
      <c r="A46" s="106"/>
      <c r="B46" s="106"/>
      <c r="C46" s="107"/>
      <c r="D46" s="108"/>
      <c r="E46" s="108"/>
      <c r="F46" s="108"/>
      <c r="G46" s="108"/>
      <c r="H46" s="109"/>
      <c r="I46" s="107"/>
      <c r="J46" s="107"/>
      <c r="K46" s="108"/>
      <c r="L46" s="108"/>
      <c r="M46" s="108"/>
      <c r="N46" s="108"/>
      <c r="O46" s="108"/>
      <c r="P46" s="108"/>
      <c r="Q46" s="108"/>
      <c r="R46" s="108"/>
      <c r="S46" s="108"/>
      <c r="T46" s="110"/>
      <c r="U46" s="110"/>
      <c r="V46" s="110"/>
      <c r="W46" s="109"/>
    </row>
    <row r="47" spans="1:23" ht="15.75" customHeight="1" x14ac:dyDescent="0.25">
      <c r="A47" s="106"/>
      <c r="B47" s="106"/>
      <c r="C47" s="107"/>
      <c r="D47" s="108"/>
      <c r="E47" s="108"/>
      <c r="F47" s="108"/>
      <c r="G47" s="108"/>
      <c r="H47" s="109"/>
      <c r="I47" s="107"/>
      <c r="J47" s="107"/>
      <c r="K47" s="108"/>
      <c r="L47" s="108"/>
      <c r="M47" s="108"/>
      <c r="N47" s="108"/>
      <c r="O47" s="108"/>
      <c r="P47" s="108"/>
      <c r="Q47" s="108"/>
      <c r="R47" s="108"/>
      <c r="S47" s="108"/>
      <c r="T47" s="110"/>
      <c r="U47" s="110"/>
      <c r="V47" s="110"/>
      <c r="W47" s="109"/>
    </row>
    <row r="48" spans="1:23" ht="15.75" customHeight="1" x14ac:dyDescent="0.25">
      <c r="A48" s="106"/>
      <c r="B48" s="106"/>
      <c r="C48" s="107"/>
      <c r="D48" s="108"/>
      <c r="E48" s="108"/>
      <c r="F48" s="108"/>
      <c r="G48" s="108"/>
      <c r="H48" s="109"/>
      <c r="I48" s="107"/>
      <c r="J48" s="107"/>
      <c r="K48" s="108"/>
      <c r="L48" s="108"/>
      <c r="M48" s="108"/>
      <c r="N48" s="108"/>
      <c r="O48" s="108"/>
      <c r="P48" s="108"/>
      <c r="Q48" s="108"/>
      <c r="R48" s="108"/>
      <c r="S48" s="108"/>
      <c r="T48" s="110"/>
      <c r="U48" s="110"/>
      <c r="V48" s="110"/>
      <c r="W48" s="109"/>
    </row>
    <row r="49" spans="1:23" ht="15.75" customHeight="1" x14ac:dyDescent="0.25">
      <c r="A49" s="106"/>
      <c r="B49" s="106"/>
      <c r="C49" s="107"/>
      <c r="D49" s="108"/>
      <c r="E49" s="108"/>
      <c r="F49" s="108"/>
      <c r="G49" s="108"/>
      <c r="H49" s="109"/>
      <c r="I49" s="107"/>
      <c r="J49" s="107"/>
      <c r="K49" s="108"/>
      <c r="L49" s="108"/>
      <c r="M49" s="108"/>
      <c r="N49" s="108"/>
      <c r="O49" s="108"/>
      <c r="P49" s="108"/>
      <c r="Q49" s="108"/>
      <c r="R49" s="108"/>
      <c r="S49" s="108"/>
      <c r="T49" s="110"/>
      <c r="U49" s="110"/>
      <c r="V49" s="110"/>
      <c r="W49" s="109"/>
    </row>
    <row r="50" spans="1:23" ht="15.75" customHeight="1" x14ac:dyDescent="0.25">
      <c r="A50" s="111"/>
      <c r="B50" s="111"/>
      <c r="C50" s="112"/>
      <c r="D50" s="113"/>
      <c r="E50" s="113"/>
      <c r="F50" s="113"/>
      <c r="G50" s="113"/>
      <c r="H50" s="114"/>
      <c r="I50" s="112"/>
      <c r="J50" s="112"/>
      <c r="K50" s="113"/>
      <c r="L50" s="113"/>
      <c r="M50" s="113"/>
      <c r="N50" s="113"/>
      <c r="O50" s="113"/>
      <c r="P50" s="113"/>
      <c r="Q50" s="113"/>
      <c r="R50" s="113"/>
      <c r="S50" s="113"/>
      <c r="T50" s="115"/>
      <c r="U50" s="115"/>
      <c r="V50" s="115"/>
      <c r="W50" s="114"/>
    </row>
    <row r="51" spans="1:23" ht="21" customHeight="1" x14ac:dyDescent="0.3">
      <c r="A51" s="138" t="s">
        <v>101</v>
      </c>
      <c r="B51" s="139"/>
      <c r="C51" s="69" t="str">
        <f t="shared" ref="C51:W51" si="0">IF(SUMIF($A$8:$A$50,"ret",C4:C50)=0,"",SUMIF($A$8:$A$50,"ret",C4:C50))</f>
        <v/>
      </c>
      <c r="D51" s="69" t="str">
        <f t="shared" si="0"/>
        <v/>
      </c>
      <c r="E51" s="69" t="str">
        <f t="shared" si="0"/>
        <v/>
      </c>
      <c r="F51" s="69" t="str">
        <f t="shared" si="0"/>
        <v/>
      </c>
      <c r="G51" s="69" t="str">
        <f t="shared" si="0"/>
        <v/>
      </c>
      <c r="H51" s="69" t="str">
        <f t="shared" si="0"/>
        <v/>
      </c>
      <c r="I51" s="69" t="str">
        <f t="shared" si="0"/>
        <v/>
      </c>
      <c r="J51" s="69" t="str">
        <f t="shared" si="0"/>
        <v/>
      </c>
      <c r="K51" s="69" t="str">
        <f t="shared" si="0"/>
        <v/>
      </c>
      <c r="L51" s="69" t="str">
        <f t="shared" si="0"/>
        <v/>
      </c>
      <c r="M51" s="69" t="str">
        <f t="shared" si="0"/>
        <v/>
      </c>
      <c r="N51" s="69" t="str">
        <f t="shared" si="0"/>
        <v/>
      </c>
      <c r="O51" s="69" t="str">
        <f t="shared" si="0"/>
        <v/>
      </c>
      <c r="P51" s="69" t="str">
        <f t="shared" si="0"/>
        <v/>
      </c>
      <c r="Q51" s="69" t="str">
        <f t="shared" si="0"/>
        <v/>
      </c>
      <c r="R51" s="69" t="str">
        <f t="shared" si="0"/>
        <v/>
      </c>
      <c r="S51" s="69" t="str">
        <f t="shared" si="0"/>
        <v/>
      </c>
      <c r="T51" s="69" t="str">
        <f t="shared" si="0"/>
        <v/>
      </c>
      <c r="U51" s="69" t="str">
        <f t="shared" si="0"/>
        <v/>
      </c>
      <c r="V51" s="69" t="str">
        <f t="shared" si="0"/>
        <v/>
      </c>
      <c r="W51" s="94" t="str">
        <f t="shared" si="0"/>
        <v/>
      </c>
    </row>
    <row r="52" spans="1:23" ht="21" customHeight="1" x14ac:dyDescent="0.3">
      <c r="A52" s="162" t="s">
        <v>102</v>
      </c>
      <c r="B52" s="150"/>
      <c r="C52" s="67" t="str">
        <f t="shared" ref="C52:W52" si="1">IF(SUMIF($A$8:$A$50,"&lt;&gt;ret",C4:C50)=0,"",SUMIF($A$8:$A$50,"&lt;&gt;ret",C4:C50))</f>
        <v/>
      </c>
      <c r="D52" s="67" t="str">
        <f t="shared" si="1"/>
        <v/>
      </c>
      <c r="E52" s="67" t="str">
        <f t="shared" si="1"/>
        <v/>
      </c>
      <c r="F52" s="67" t="str">
        <f t="shared" si="1"/>
        <v/>
      </c>
      <c r="G52" s="67" t="str">
        <f t="shared" si="1"/>
        <v/>
      </c>
      <c r="H52" s="67" t="str">
        <f t="shared" si="1"/>
        <v/>
      </c>
      <c r="I52" s="67" t="str">
        <f t="shared" si="1"/>
        <v/>
      </c>
      <c r="J52" s="67" t="str">
        <f t="shared" si="1"/>
        <v/>
      </c>
      <c r="K52" s="67" t="str">
        <f t="shared" si="1"/>
        <v/>
      </c>
      <c r="L52" s="67" t="str">
        <f t="shared" si="1"/>
        <v/>
      </c>
      <c r="M52" s="67" t="str">
        <f t="shared" si="1"/>
        <v/>
      </c>
      <c r="N52" s="67" t="str">
        <f t="shared" si="1"/>
        <v/>
      </c>
      <c r="O52" s="67" t="str">
        <f t="shared" si="1"/>
        <v/>
      </c>
      <c r="P52" s="67" t="str">
        <f t="shared" si="1"/>
        <v/>
      </c>
      <c r="Q52" s="67" t="str">
        <f t="shared" si="1"/>
        <v/>
      </c>
      <c r="R52" s="67" t="str">
        <f t="shared" si="1"/>
        <v/>
      </c>
      <c r="S52" s="67" t="str">
        <f t="shared" si="1"/>
        <v/>
      </c>
      <c r="T52" s="67" t="str">
        <f t="shared" si="1"/>
        <v/>
      </c>
      <c r="U52" s="67" t="str">
        <f t="shared" si="1"/>
        <v/>
      </c>
      <c r="V52" s="67" t="str">
        <f t="shared" si="1"/>
        <v/>
      </c>
      <c r="W52" s="68" t="str">
        <f t="shared" si="1"/>
        <v/>
      </c>
    </row>
    <row r="53" spans="1:23" ht="15.75" customHeight="1" x14ac:dyDescent="0.25"/>
    <row r="54" spans="1:23" ht="21" customHeight="1" x14ac:dyDescent="0.3">
      <c r="A54" s="138" t="s">
        <v>103</v>
      </c>
      <c r="B54" s="139"/>
      <c r="C54" s="69" t="str">
        <f t="shared" ref="C54:W54" si="2">IF(SUM(C51:C52)=0,"",SUM(C51:C52))</f>
        <v/>
      </c>
      <c r="D54" s="70" t="str">
        <f t="shared" si="2"/>
        <v/>
      </c>
      <c r="E54" s="70" t="str">
        <f t="shared" si="2"/>
        <v/>
      </c>
      <c r="F54" s="70" t="str">
        <f t="shared" si="2"/>
        <v/>
      </c>
      <c r="G54" s="70" t="str">
        <f t="shared" si="2"/>
        <v/>
      </c>
      <c r="H54" s="70" t="str">
        <f t="shared" si="2"/>
        <v/>
      </c>
      <c r="I54" s="70" t="str">
        <f t="shared" si="2"/>
        <v/>
      </c>
      <c r="J54" s="70" t="str">
        <f t="shared" si="2"/>
        <v/>
      </c>
      <c r="K54" s="70" t="str">
        <f t="shared" si="2"/>
        <v/>
      </c>
      <c r="L54" s="70" t="str">
        <f t="shared" si="2"/>
        <v/>
      </c>
      <c r="M54" s="70" t="str">
        <f t="shared" si="2"/>
        <v/>
      </c>
      <c r="N54" s="70" t="str">
        <f t="shared" si="2"/>
        <v/>
      </c>
      <c r="O54" s="70" t="str">
        <f t="shared" si="2"/>
        <v/>
      </c>
      <c r="P54" s="70" t="str">
        <f t="shared" si="2"/>
        <v/>
      </c>
      <c r="Q54" s="70" t="str">
        <f t="shared" si="2"/>
        <v/>
      </c>
      <c r="R54" s="70" t="str">
        <f t="shared" si="2"/>
        <v/>
      </c>
      <c r="S54" s="70" t="str">
        <f t="shared" si="2"/>
        <v/>
      </c>
      <c r="T54" s="70" t="str">
        <f t="shared" si="2"/>
        <v/>
      </c>
      <c r="U54" s="70" t="str">
        <f t="shared" si="2"/>
        <v/>
      </c>
      <c r="V54" s="70" t="str">
        <f t="shared" si="2"/>
        <v/>
      </c>
      <c r="W54" s="71" t="str">
        <f t="shared" si="2"/>
        <v/>
      </c>
    </row>
    <row r="55" spans="1:23" ht="15.75" customHeight="1" x14ac:dyDescent="0.25"/>
    <row r="56" spans="1:23" ht="15.75" customHeight="1" x14ac:dyDescent="0.25"/>
    <row r="57" spans="1:23" ht="15.75" customHeight="1" x14ac:dyDescent="0.25"/>
    <row r="58" spans="1:23" ht="15.75" customHeight="1" x14ac:dyDescent="0.25"/>
    <row r="59" spans="1:23" ht="15.75" customHeight="1" x14ac:dyDescent="0.25"/>
    <row r="60" spans="1:23" ht="15.75" customHeight="1" x14ac:dyDescent="0.25"/>
    <row r="61" spans="1:23" ht="15.75" customHeight="1" x14ac:dyDescent="0.25"/>
    <row r="62" spans="1:23" ht="15.75" customHeight="1" x14ac:dyDescent="0.25"/>
    <row r="63" spans="1:23" ht="15.75" customHeight="1" x14ac:dyDescent="0.25"/>
    <row r="64" spans="1:23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1">
    <mergeCell ref="B1:B3"/>
    <mergeCell ref="A51:B51"/>
    <mergeCell ref="A52:B52"/>
    <mergeCell ref="A54:B54"/>
    <mergeCell ref="A1:A3"/>
    <mergeCell ref="C1:I1"/>
    <mergeCell ref="J1:U1"/>
    <mergeCell ref="V1:W1"/>
    <mergeCell ref="C2:H2"/>
    <mergeCell ref="J2:U2"/>
    <mergeCell ref="V2:W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00"/>
  <sheetViews>
    <sheetView workbookViewId="0"/>
  </sheetViews>
  <sheetFormatPr baseColWidth="10" defaultColWidth="14.42578125" defaultRowHeight="15" customHeight="1" x14ac:dyDescent="0.25"/>
  <cols>
    <col min="1" max="1" width="7.42578125" customWidth="1"/>
    <col min="2" max="2" width="23" customWidth="1"/>
    <col min="3" max="3" width="10.42578125" customWidth="1"/>
    <col min="4" max="4" width="12.7109375" customWidth="1"/>
    <col min="5" max="5" width="12.140625" customWidth="1"/>
    <col min="6" max="6" width="17" customWidth="1"/>
    <col min="7" max="7" width="10.7109375" customWidth="1"/>
    <col min="8" max="8" width="15.42578125" customWidth="1"/>
    <col min="9" max="26" width="10.7109375" customWidth="1"/>
  </cols>
  <sheetData>
    <row r="1" spans="1:8" x14ac:dyDescent="0.25">
      <c r="A1" s="116" t="s">
        <v>11</v>
      </c>
      <c r="B1" s="116" t="s">
        <v>12</v>
      </c>
      <c r="C1" s="117" t="s">
        <v>17</v>
      </c>
      <c r="D1" s="118" t="s">
        <v>18</v>
      </c>
      <c r="E1" s="118" t="s">
        <v>168</v>
      </c>
      <c r="F1" s="118" t="s">
        <v>169</v>
      </c>
      <c r="G1" s="119"/>
      <c r="H1" s="120" t="s">
        <v>31</v>
      </c>
    </row>
    <row r="2" spans="1:8" x14ac:dyDescent="0.25">
      <c r="A2" s="121">
        <f>IF(FRUTAS!A8=0,"",FRUTAS!A8)</f>
        <v>1</v>
      </c>
      <c r="B2" s="121" t="str">
        <f>IF(FRUTAS!B8=0,"",FRUTAS!B8)</f>
        <v>celeste fernández</v>
      </c>
      <c r="C2" s="122" t="str">
        <f>IF(FRUTAS!G8=0,"",FRUTAS!G8)</f>
        <v/>
      </c>
      <c r="D2" s="122" t="str">
        <f>IFERROR(IF(OR(IF(AND(MOD(FRUTAS!H8,FRUTAS!Y8)=0,FRUTAS!Y8=2.5),FRUTAS!H8,""),0),FRUTAS!H8,""),"")</f>
        <v/>
      </c>
      <c r="E2" s="123"/>
      <c r="F2" s="123" t="str">
        <f>IFERROR(IF(IF(AND(MOD(FRUTAS!H8,FRUTAS!Y8)=0,FRUTAS!Y8=1),FRUTAS!H8,"")=0,"",IF(AND(MOD(FRUTAS!H8,FRUTAS!Y8)=0,FRUTAS!Y8=1),FRUTAS!H8,"")),"")</f>
        <v/>
      </c>
      <c r="G2" s="124"/>
      <c r="H2" s="125">
        <f>IF(FRUTAS!Y8=0,"",FRUTAS!Y8)</f>
        <v>1</v>
      </c>
    </row>
    <row r="3" spans="1:8" x14ac:dyDescent="0.25">
      <c r="A3" s="121">
        <f>IF(FRUTAS!A9=0,"",FRUTAS!A9)</f>
        <v>5</v>
      </c>
      <c r="B3" s="121" t="str">
        <f>IF(FRUTAS!B9=0,"",FRUTAS!B9)</f>
        <v>Sofia Pol</v>
      </c>
      <c r="C3" s="122" t="str">
        <f>IF(FRUTAS!G9=0,"",FRUTAS!G9)</f>
        <v/>
      </c>
      <c r="D3" s="122" t="str">
        <f>IFERROR(IF(OR(IF(AND(MOD(FRUTAS!H9,FRUTAS!Y9)=0,FRUTAS!Y9=2.5),FRUTAS!H9,""),0),FRUTAS!H9,""),"")</f>
        <v/>
      </c>
      <c r="E3" s="126"/>
      <c r="F3" s="123">
        <f>IFERROR(IF(IF(AND(MOD(FRUTAS!H9,FRUTAS!Y9)=0,FRUTAS!Y9=1),FRUTAS!H9,"")=0,"",IF(AND(MOD(FRUTAS!H9,FRUTAS!Y9)=0,FRUTAS!Y9=1),FRUTAS!H9,"")),"")</f>
        <v>1</v>
      </c>
      <c r="G3" s="124"/>
      <c r="H3" s="125">
        <f>IF(FRUTAS!Y9=0,"",FRUTAS!Y9)</f>
        <v>1</v>
      </c>
    </row>
    <row r="4" spans="1:8" x14ac:dyDescent="0.25">
      <c r="A4" s="121">
        <f>IF(FRUTAS!A10=0,"",FRUTAS!A10)</f>
        <v>5</v>
      </c>
      <c r="B4" s="121" t="str">
        <f>IF(FRUTAS!B10=0,"",FRUTAS!B10)</f>
        <v>MARIA FLORENCIA CERIMEDO LAGO</v>
      </c>
      <c r="C4" s="122" t="str">
        <f>IF(FRUTAS!G10=0,"",FRUTAS!G10)</f>
        <v/>
      </c>
      <c r="D4" s="122" t="str">
        <f>IFERROR(IF(OR(IF(AND(MOD(FRUTAS!H10,FRUTAS!Y10)=0,FRUTAS!Y10=2.5),FRUTAS!H10,""),0),FRUTAS!H10,""),"")</f>
        <v/>
      </c>
      <c r="E4" s="126"/>
      <c r="F4" s="123" t="str">
        <f>IFERROR(IF(IF(AND(MOD(FRUTAS!H10,FRUTAS!Y10)=0,FRUTAS!Y10=1),FRUTAS!H10,"")=0,"",IF(AND(MOD(FRUTAS!H10,FRUTAS!Y10)=0,FRUTAS!Y10=1),FRUTAS!H10,"")),"")</f>
        <v/>
      </c>
      <c r="G4" s="124"/>
      <c r="H4" s="125">
        <f>IF(FRUTAS!Y10=0,"",FRUTAS!Y10)</f>
        <v>1</v>
      </c>
    </row>
    <row r="5" spans="1:8" x14ac:dyDescent="0.25">
      <c r="A5" s="121">
        <f>IF(FRUTAS!A11=0,"",FRUTAS!A11)</f>
        <v>5</v>
      </c>
      <c r="B5" s="121" t="str">
        <f>IF(FRUTAS!B11=0,"",FRUTAS!B11)</f>
        <v>Green Dot</v>
      </c>
      <c r="C5" s="122" t="str">
        <f>IF(FRUTAS!G11=0,"",FRUTAS!G11)</f>
        <v/>
      </c>
      <c r="D5" s="122" t="str">
        <f>IFERROR(IF(OR(IF(AND(MOD(FRUTAS!H11,FRUTAS!Y11)=0,FRUTAS!Y11=2.5),FRUTAS!H11,""),0),FRUTAS!H11,""),"")</f>
        <v/>
      </c>
      <c r="E5" s="126"/>
      <c r="F5" s="123" t="str">
        <f>IFERROR(IF(IF(AND(MOD(FRUTAS!H11,FRUTAS!Y11)=0,FRUTAS!Y11=1),FRUTAS!H11,"")=0,"",IF(AND(MOD(FRUTAS!H11,FRUTAS!Y11)=0,FRUTAS!Y11=1),FRUTAS!H11,"")),"")</f>
        <v/>
      </c>
      <c r="G5" s="124"/>
      <c r="H5" s="125">
        <f>IF(FRUTAS!Y11=0,"",FRUTAS!Y11)</f>
        <v>2.5</v>
      </c>
    </row>
    <row r="6" spans="1:8" x14ac:dyDescent="0.25">
      <c r="A6" s="121">
        <f>IF(FRUTAS!A12=0,"",FRUTAS!A12)</f>
        <v>8</v>
      </c>
      <c r="B6" s="121" t="str">
        <f>IF(FRUTAS!B12=0,"",FRUTAS!B12)</f>
        <v>Araceli Mariño</v>
      </c>
      <c r="C6" s="122" t="str">
        <f>IF(FRUTAS!G12=0,"",FRUTAS!G12)</f>
        <v/>
      </c>
      <c r="D6" s="122" t="str">
        <f>IFERROR(IF(OR(IF(AND(MOD(FRUTAS!H12,FRUTAS!Y12)=0,FRUTAS!Y12=2.5),FRUTAS!H12,""),0),FRUTAS!H12,""),"")</f>
        <v/>
      </c>
      <c r="E6" s="127">
        <f>+FRUTAS!T12</f>
        <v>100</v>
      </c>
      <c r="F6" s="123" t="str">
        <f>IFERROR(IF(IF(AND(MOD(FRUTAS!H12,FRUTAS!Y12)=0,FRUTAS!Y12=1),FRUTAS!H12,"")=0,"",IF(AND(MOD(FRUTAS!H12,FRUTAS!Y12)=0,FRUTAS!Y12=1),FRUTAS!H12,"")),"")</f>
        <v/>
      </c>
      <c r="G6" s="124"/>
      <c r="H6" s="125">
        <f>IF(FRUTAS!Y12=0,"",FRUTAS!Y12)</f>
        <v>2.5</v>
      </c>
    </row>
    <row r="7" spans="1:8" x14ac:dyDescent="0.25">
      <c r="A7" s="121">
        <f>IF(FRUTAS!A13=0,"",FRUTAS!A13)</f>
        <v>10</v>
      </c>
      <c r="B7" s="121" t="str">
        <f>IF(FRUTAS!B13=0,"",FRUTAS!B13)</f>
        <v>JUMBO</v>
      </c>
      <c r="C7" s="122" t="str">
        <f>IF(FRUTAS!G13=0,"",FRUTAS!G13)</f>
        <v/>
      </c>
      <c r="D7" s="122" t="str">
        <f>IFERROR(IF(OR(IF(AND(MOD(FRUTAS!H13,FRUTAS!Y13)=0,FRUTAS!Y13=2.5),FRUTAS!H13,""),0),FRUTAS!H13,""),"")</f>
        <v/>
      </c>
      <c r="E7" s="126"/>
      <c r="F7" s="123" t="str">
        <f>IFERROR(IF(IF(AND(MOD(FRUTAS!H13,FRUTAS!Y13)=0,FRUTAS!Y13=1),FRUTAS!H13,"")=0,"",IF(AND(MOD(FRUTAS!H13,FRUTAS!Y13)=0,FRUTAS!Y13=1),FRUTAS!H13,"")),"")</f>
        <v/>
      </c>
      <c r="G7" s="124"/>
      <c r="H7" s="125" t="str">
        <f>IF(FRUTAS!Y13=0,"",FRUTAS!Y13)</f>
        <v/>
      </c>
    </row>
    <row r="8" spans="1:8" x14ac:dyDescent="0.25">
      <c r="A8" s="121">
        <f>IF(FRUTAS!A14=0,"",FRUTAS!A14)</f>
        <v>5</v>
      </c>
      <c r="B8" s="121" t="str">
        <f>IF(FRUTAS!B14=0,"",FRUTAS!B14)</f>
        <v>Tea formosa</v>
      </c>
      <c r="C8" s="122" t="str">
        <f>IF(FRUTAS!G14=0,"",FRUTAS!G14)</f>
        <v/>
      </c>
      <c r="D8" s="122" t="str">
        <f>IFERROR(IF(OR(IF(AND(MOD(FRUTAS!H14,FRUTAS!Y14)=0,FRUTAS!Y14=2.5),FRUTAS!H14,""),0),FRUTAS!H14,""),"")</f>
        <v/>
      </c>
      <c r="E8" s="126"/>
      <c r="F8" s="123" t="str">
        <f>IFERROR(IF(IF(AND(MOD(FRUTAS!H14,FRUTAS!Y14)=0,FRUTAS!Y14=1),FRUTAS!H14,"")=0,"",IF(AND(MOD(FRUTAS!H14,FRUTAS!Y14)=0,FRUTAS!Y14=1),FRUTAS!H14,"")),"")</f>
        <v/>
      </c>
      <c r="G8" s="124"/>
      <c r="H8" s="125">
        <f>IF(FRUTAS!Y14=0,"",FRUTAS!Y14)</f>
        <v>2.5</v>
      </c>
    </row>
    <row r="9" spans="1:8" x14ac:dyDescent="0.25">
      <c r="A9" s="121">
        <f>IF(FRUTAS!A15=0,"",FRUTAS!A15)</f>
        <v>10</v>
      </c>
      <c r="B9" s="121" t="str">
        <f>IF(FRUTAS!B15=0,"",FRUTAS!B15)</f>
        <v>YPF/JUGOS</v>
      </c>
      <c r="C9" s="122" t="str">
        <f>IF(FRUTAS!G15=0,"",FRUTAS!G15)</f>
        <v/>
      </c>
      <c r="D9" s="122" t="str">
        <f>IFERROR(IF(OR(IF(AND(MOD(FRUTAS!H15,FRUTAS!Y15)=0,FRUTAS!Y15=2.5),FRUTAS!H15,""),0),FRUTAS!H15,""),"")</f>
        <v/>
      </c>
      <c r="E9" s="126"/>
      <c r="F9" s="123" t="str">
        <f>IFERROR(IF(IF(AND(MOD(FRUTAS!H15,FRUTAS!Y15)=0,FRUTAS!Y15=1),FRUTAS!H15,"")=0,"",IF(AND(MOD(FRUTAS!H15,FRUTAS!Y15)=0,FRUTAS!Y15=1),FRUTAS!H15,"")),"")</f>
        <v/>
      </c>
      <c r="G9" s="124"/>
      <c r="H9" s="125" t="str">
        <f>IF(FRUTAS!Y15=0,"",FRUTAS!Y15)</f>
        <v/>
      </c>
    </row>
    <row r="10" spans="1:8" x14ac:dyDescent="0.25">
      <c r="A10" s="121">
        <f>IF(FRUTAS!A16=0,"",FRUTAS!A16)</f>
        <v>5</v>
      </c>
      <c r="B10" s="121" t="str">
        <f>IF(FRUTAS!B16=0,"",FRUTAS!B16)</f>
        <v>Mooi dot</v>
      </c>
      <c r="C10" s="128">
        <f>IF(FRUTAS!G16=0,"",FRUTAS!G16)</f>
        <v>10</v>
      </c>
      <c r="D10" s="122" t="str">
        <f>IFERROR(IF(OR(IF(AND(MOD(FRUTAS!H16,FRUTAS!Y16)=0,FRUTAS!Y16=2.5),FRUTAS!H16,""),0),FRUTAS!H16,""),"")</f>
        <v/>
      </c>
      <c r="E10" s="126"/>
      <c r="F10" s="123" t="str">
        <f>IFERROR(IF(IF(AND(MOD(FRUTAS!H16,FRUTAS!Y16)=0,FRUTAS!Y16=1),FRUTAS!H16,"")=0,"",IF(AND(MOD(FRUTAS!H16,FRUTAS!Y16)=0,FRUTAS!Y16=1),FRUTAS!H16,"")),"")</f>
        <v/>
      </c>
      <c r="G10" s="124"/>
      <c r="H10" s="125">
        <f>IF(FRUTAS!Y16=0,"",FRUTAS!Y16)</f>
        <v>2.5</v>
      </c>
    </row>
    <row r="11" spans="1:8" x14ac:dyDescent="0.25">
      <c r="A11" s="121">
        <f>IF(FRUTAS!A17=0,"",FRUTAS!A17)</f>
        <v>1</v>
      </c>
      <c r="B11" s="121" t="str">
        <f>IF(FRUTAS!B17=0,"",FRUTAS!B17)</f>
        <v>Tea arenales</v>
      </c>
      <c r="C11" s="122" t="str">
        <f>IF(FRUTAS!G17=0,"",FRUTAS!G17)</f>
        <v/>
      </c>
      <c r="D11" s="122">
        <f>IFERROR(IF(OR(IF(AND(MOD(FRUTAS!H17,FRUTAS!Y17)=0,FRUTAS!Y17=2.5),FRUTAS!H17,""),0),FRUTAS!H17,""),"")</f>
        <v>2.5</v>
      </c>
      <c r="E11" s="126"/>
      <c r="F11" s="123" t="str">
        <f>IFERROR(IF(IF(AND(MOD(FRUTAS!H17,FRUTAS!Y17)=0,FRUTAS!Y17=1),FRUTAS!H17,"")=0,"",IF(AND(MOD(FRUTAS!H17,FRUTAS!Y17)=0,FRUTAS!Y17=1),FRUTAS!H17,"")),"")</f>
        <v/>
      </c>
      <c r="G11" s="124"/>
      <c r="H11" s="125">
        <f>IF(FRUTAS!Y17=0,"",FRUTAS!Y17)</f>
        <v>2.5</v>
      </c>
    </row>
    <row r="12" spans="1:8" x14ac:dyDescent="0.25">
      <c r="A12" s="121" t="str">
        <f>IF(FRUTAS!A18=0,"",FRUTAS!A18)</f>
        <v>Ret</v>
      </c>
      <c r="B12" s="121" t="str">
        <f>IF(FRUTAS!B18=0,"",FRUTAS!B18)</f>
        <v>Free vegetales</v>
      </c>
      <c r="C12" s="122" t="str">
        <f>IF(FRUTAS!G18=0,"",FRUTAS!G18)</f>
        <v/>
      </c>
      <c r="D12" s="122" t="str">
        <f>IFERROR(IF(OR(IF(AND(MOD(FRUTAS!H18,FRUTAS!Y18)=0,FRUTAS!Y18=2.5),FRUTAS!H18,""),0),FRUTAS!H18,""),"")</f>
        <v/>
      </c>
      <c r="E12" s="126"/>
      <c r="F12" s="123" t="str">
        <f>IFERROR(IF(IF(AND(MOD(FRUTAS!H18,FRUTAS!Y18)=0,FRUTAS!Y18=1),FRUTAS!H18,"")=0,"",IF(AND(MOD(FRUTAS!H18,FRUTAS!Y18)=0,FRUTAS!Y18=1),FRUTAS!H18,"")),"")</f>
        <v/>
      </c>
      <c r="G12" s="124"/>
      <c r="H12" s="125" t="str">
        <f>IF(FRUTAS!Y18=0,"",FRUTAS!Y18)</f>
        <v/>
      </c>
    </row>
    <row r="13" spans="1:8" x14ac:dyDescent="0.25">
      <c r="A13" s="121" t="str">
        <f>IF(FRUTAS!A19=0,"",FRUTAS!A19)</f>
        <v>Ret</v>
      </c>
      <c r="B13" s="121" t="str">
        <f>IF(FRUTAS!B19=0,"",FRUTAS!B19)</f>
        <v>Free vegetales</v>
      </c>
      <c r="C13" s="122" t="str">
        <f>IF(FRUTAS!G19=0,"",FRUTAS!G19)</f>
        <v/>
      </c>
      <c r="D13" s="122" t="str">
        <f>IFERROR(IF(OR(IF(AND(MOD(FRUTAS!H19,FRUTAS!Y19)=0,FRUTAS!Y19=2.5),FRUTAS!H19,""),0),FRUTAS!H19,""),"")</f>
        <v/>
      </c>
      <c r="E13" s="126"/>
      <c r="F13" s="123" t="str">
        <f>IFERROR(IF(IF(AND(MOD(FRUTAS!H19,FRUTAS!Y19)=0,FRUTAS!Y19=1),FRUTAS!H19,"")=0,"",IF(AND(MOD(FRUTAS!H19,FRUTAS!Y19)=0,FRUTAS!Y19=1),FRUTAS!H19,"")),"")</f>
        <v/>
      </c>
      <c r="G13" s="124"/>
      <c r="H13" s="125">
        <f>IF(FRUTAS!Y19=0,"",FRUTAS!Y19)</f>
        <v>2.5</v>
      </c>
    </row>
    <row r="14" spans="1:8" x14ac:dyDescent="0.25">
      <c r="A14" s="121">
        <f>IF(FRUTAS!A20=0,"",FRUTAS!A20)</f>
        <v>5</v>
      </c>
      <c r="B14" s="121" t="str">
        <f>IF(FRUTAS!B20=0,"",FRUTAS!B20)</f>
        <v>Tea lomitas</v>
      </c>
      <c r="C14" s="122" t="str">
        <f>IF(FRUTAS!G20=0,"",FRUTAS!G20)</f>
        <v/>
      </c>
      <c r="D14" s="122">
        <f>IFERROR(IF(OR(IF(AND(MOD(FRUTAS!H20,FRUTAS!Y20)=0,FRUTAS!Y20=2.5),FRUTAS!H20,""),0),FRUTAS!H20,""),"")</f>
        <v>5</v>
      </c>
      <c r="E14" s="126"/>
      <c r="F14" s="123" t="str">
        <f>IFERROR(IF(IF(AND(MOD(FRUTAS!H20,FRUTAS!Y20)=0,FRUTAS!Y20=1),FRUTAS!H20,"")=0,"",IF(AND(MOD(FRUTAS!H20,FRUTAS!Y20)=0,FRUTAS!Y20=1),FRUTAS!H20,"")),"")</f>
        <v/>
      </c>
      <c r="G14" s="124"/>
      <c r="H14" s="125">
        <f>IF(FRUTAS!Y20=0,"",FRUTAS!Y20)</f>
        <v>2.5</v>
      </c>
    </row>
    <row r="15" spans="1:8" x14ac:dyDescent="0.25">
      <c r="A15" s="121">
        <f>IF(FRUTAS!A21=0,"",FRUTAS!A21)</f>
        <v>1</v>
      </c>
      <c r="B15" s="121" t="str">
        <f>IF(FRUTAS!B21=0,"",FRUTAS!B21)</f>
        <v>Despacho cañitas</v>
      </c>
      <c r="C15" s="122" t="str">
        <f>IF(FRUTAS!G21=0,"",FRUTAS!G21)</f>
        <v/>
      </c>
      <c r="D15" s="122">
        <f>IFERROR(IF(OR(IF(AND(MOD(FRUTAS!H21,FRUTAS!Y21)=0,FRUTAS!Y21=2.5),FRUTAS!H21,""),0),FRUTAS!H21,""),"")</f>
        <v>2.5</v>
      </c>
      <c r="E15" s="126"/>
      <c r="F15" s="123" t="str">
        <f>IFERROR(IF(IF(AND(MOD(FRUTAS!H21,FRUTAS!Y21)=0,FRUTAS!Y21=1),FRUTAS!H21,"")=0,"",IF(AND(MOD(FRUTAS!H21,FRUTAS!Y21)=0,FRUTAS!Y21=1),FRUTAS!H21,"")),"")</f>
        <v/>
      </c>
      <c r="G15" s="124"/>
      <c r="H15" s="125">
        <f>IF(FRUTAS!Y21=0,"",FRUTAS!Y21)</f>
        <v>2.5</v>
      </c>
    </row>
    <row r="16" spans="1:8" x14ac:dyDescent="0.25">
      <c r="A16" s="121">
        <f>IF(FRUTAS!A22=0,"",FRUTAS!A22)</f>
        <v>1</v>
      </c>
      <c r="B16" s="121" t="str">
        <f>IF(FRUTAS!B22=0,"",FRUTAS!B22)</f>
        <v>Mooi barrrientos</v>
      </c>
      <c r="C16" s="128">
        <f>IF(FRUTAS!G22=0,"",FRUTAS!G22)</f>
        <v>15</v>
      </c>
      <c r="D16" s="122" t="str">
        <f>IFERROR(IF(OR(IF(AND(MOD(FRUTAS!H22,FRUTAS!Y22)=0,FRUTAS!Y22=2.5),FRUTAS!H22,""),0),FRUTAS!H22,""),"")</f>
        <v/>
      </c>
      <c r="E16" s="126"/>
      <c r="F16" s="123" t="str">
        <f>IFERROR(IF(IF(AND(MOD(FRUTAS!H22,FRUTAS!Y22)=0,FRUTAS!Y22=1),FRUTAS!H22,"")=0,"",IF(AND(MOD(FRUTAS!H22,FRUTAS!Y22)=0,FRUTAS!Y22=1),FRUTAS!H22,"")),"")</f>
        <v/>
      </c>
      <c r="G16" s="124"/>
      <c r="H16" s="125">
        <f>IF(FRUTAS!Y22=0,"",FRUTAS!Y22)</f>
        <v>2.5</v>
      </c>
    </row>
    <row r="17" spans="1:8" x14ac:dyDescent="0.25">
      <c r="A17" s="121">
        <f>IF(FRUTAS!A23=0,"",FRUTAS!A23)</f>
        <v>1</v>
      </c>
      <c r="B17" s="121" t="str">
        <f>IF(FRUTAS!B23=0,"",FRUTAS!B23)</f>
        <v>Tea avalos</v>
      </c>
      <c r="C17" s="122" t="str">
        <f>IF(FRUTAS!G23=0,"",FRUTAS!G23)</f>
        <v/>
      </c>
      <c r="D17" s="122" t="str">
        <f>IFERROR(IF(OR(IF(AND(MOD(FRUTAS!H23,FRUTAS!Y23)=0,FRUTAS!Y23=2.5),FRUTAS!H23,""),0),FRUTAS!H23,""),"")</f>
        <v/>
      </c>
      <c r="E17" s="126"/>
      <c r="F17" s="123" t="str">
        <f>IFERROR(IF(IF(AND(MOD(FRUTAS!H23,FRUTAS!Y23)=0,FRUTAS!Y23=1),FRUTAS!H23,"")=0,"",IF(AND(MOD(FRUTAS!H23,FRUTAS!Y23)=0,FRUTAS!Y23=1),FRUTAS!H23,"")),"")</f>
        <v/>
      </c>
      <c r="G17" s="124"/>
      <c r="H17" s="125">
        <f>IF(FRUTAS!Y23=0,"",FRUTAS!Y23)</f>
        <v>2.5</v>
      </c>
    </row>
    <row r="18" spans="1:8" x14ac:dyDescent="0.25">
      <c r="A18" s="121">
        <f>IF(FRUTAS!A24=0,"",FRUTAS!A24)</f>
        <v>1</v>
      </c>
      <c r="B18" s="121" t="str">
        <f>IF(FRUTAS!B24=0,"",FRUTAS!B24)</f>
        <v>Green sta fe</v>
      </c>
      <c r="C18" s="122" t="str">
        <f>IF(FRUTAS!G24=0,"",FRUTAS!G24)</f>
        <v/>
      </c>
      <c r="D18" s="122" t="str">
        <f>IFERROR(IF(OR(IF(AND(MOD(FRUTAS!H24,FRUTAS!Y24)=0,FRUTAS!Y24=2.5),FRUTAS!H24,""),0),FRUTAS!H24,""),"")</f>
        <v/>
      </c>
      <c r="E18" s="126"/>
      <c r="F18" s="123" t="str">
        <f>IFERROR(IF(IF(AND(MOD(FRUTAS!H24,FRUTAS!Y24)=0,FRUTAS!Y24=1),FRUTAS!H24,"")=0,"",IF(AND(MOD(FRUTAS!H24,FRUTAS!Y24)=0,FRUTAS!Y24=1),FRUTAS!H24,"")),"")</f>
        <v/>
      </c>
      <c r="G18" s="124"/>
      <c r="H18" s="125">
        <f>IF(FRUTAS!Y24=0,"",FRUTAS!Y24)</f>
        <v>2.5</v>
      </c>
    </row>
    <row r="19" spans="1:8" x14ac:dyDescent="0.25">
      <c r="A19" s="121">
        <f>IF(FRUTAS!A25=0,"",FRUTAS!A25)</f>
        <v>1</v>
      </c>
      <c r="B19" s="121" t="str">
        <f>IF(FRUTAS!B25=0,"",FRUTAS!B25)</f>
        <v>Green Biiling</v>
      </c>
      <c r="C19" s="122" t="str">
        <f>IF(FRUTAS!G25=0,"",FRUTAS!G25)</f>
        <v/>
      </c>
      <c r="D19" s="122" t="str">
        <f>IFERROR(IF(OR(IF(AND(MOD(FRUTAS!H25,FRUTAS!Y25)=0,FRUTAS!Y25=2.5),FRUTAS!H25,""),0),FRUTAS!H25,""),"")</f>
        <v/>
      </c>
      <c r="E19" s="126"/>
      <c r="F19" s="123" t="str">
        <f>IFERROR(IF(IF(AND(MOD(FRUTAS!H25,FRUTAS!Y25)=0,FRUTAS!Y25=1),FRUTAS!H25,"")=0,"",IF(AND(MOD(FRUTAS!H25,FRUTAS!Y25)=0,FRUTAS!Y25=1),FRUTAS!H25,"")),"")</f>
        <v/>
      </c>
      <c r="G19" s="124"/>
      <c r="H19" s="125">
        <f>IF(FRUTAS!Y25=0,"",FRUTAS!Y25)</f>
        <v>2.5</v>
      </c>
    </row>
    <row r="20" spans="1:8" x14ac:dyDescent="0.25">
      <c r="A20" s="121">
        <f>IF(FRUTAS!A26=0,"",FRUTAS!A26)</f>
        <v>1</v>
      </c>
      <c r="B20" s="121" t="str">
        <f>IF(FRUTAS!B26=0,"",FRUTAS!B26)</f>
        <v>Lpm 11 sept</v>
      </c>
      <c r="C20" s="122" t="str">
        <f>IF(FRUTAS!G26=0,"",FRUTAS!G26)</f>
        <v/>
      </c>
      <c r="D20" s="122" t="str">
        <f>IFERROR(IF(OR(IF(AND(MOD(FRUTAS!H26,FRUTAS!Y26)=0,FRUTAS!Y26=2.5),FRUTAS!H26,""),0),FRUTAS!H26,""),"")</f>
        <v/>
      </c>
      <c r="E20" s="126"/>
      <c r="F20" s="123" t="str">
        <f>IFERROR(IF(IF(AND(MOD(FRUTAS!H26,FRUTAS!Y26)=0,FRUTAS!Y26=1),FRUTAS!H26,"")=0,"",IF(AND(MOD(FRUTAS!H26,FRUTAS!Y26)=0,FRUTAS!Y26=1),FRUTAS!H26,"")),"")</f>
        <v/>
      </c>
      <c r="G20" s="124"/>
      <c r="H20" s="125">
        <f>IF(FRUTAS!Y26=0,"",FRUTAS!Y26)</f>
        <v>2.5</v>
      </c>
    </row>
    <row r="21" spans="1:8" ht="15.75" customHeight="1" x14ac:dyDescent="0.25">
      <c r="A21" s="121">
        <f>IF(FRUTAS!A27=0,"",FRUTAS!A27)</f>
        <v>1</v>
      </c>
      <c r="B21" s="121" t="str">
        <f>IF(FRUTAS!B27=0,"",FRUTAS!B27)</f>
        <v>El helado cubano</v>
      </c>
      <c r="C21" s="122" t="str">
        <f>IF(FRUTAS!G27=0,"",FRUTAS!G27)</f>
        <v/>
      </c>
      <c r="D21" s="122" t="str">
        <f>IFERROR(IF(OR(IF(AND(MOD(FRUTAS!H27,FRUTAS!Y27)=0,FRUTAS!Y27=2.5),FRUTAS!H27,""),0),FRUTAS!H27,""),"")</f>
        <v/>
      </c>
      <c r="E21" s="126"/>
      <c r="F21" s="123" t="str">
        <f>IFERROR(IF(IF(AND(MOD(FRUTAS!H27,FRUTAS!Y27)=0,FRUTAS!Y27=1),FRUTAS!H27,"")=0,"",IF(AND(MOD(FRUTAS!H27,FRUTAS!Y27)=0,FRUTAS!Y27=1),FRUTAS!H27,"")),"")</f>
        <v/>
      </c>
      <c r="G21" s="124"/>
      <c r="H21" s="125">
        <f>IF(FRUTAS!Y27=0,"",FRUTAS!Y27)</f>
        <v>2.5</v>
      </c>
    </row>
    <row r="22" spans="1:8" ht="15.75" customHeight="1" x14ac:dyDescent="0.25">
      <c r="A22" s="121">
        <f>IF(FRUTAS!A28=0,"",FRUTAS!A28)</f>
        <v>8</v>
      </c>
      <c r="B22" s="121" t="str">
        <f>IF(FRUTAS!B28=0,"",FRUTAS!B28)</f>
        <v>Pablo Pincetti</v>
      </c>
      <c r="C22" s="122" t="str">
        <f>IF(FRUTAS!G28=0,"",FRUTAS!G28)</f>
        <v/>
      </c>
      <c r="D22" s="122" t="str">
        <f>IFERROR(IF(OR(IF(AND(MOD(FRUTAS!H28,FRUTAS!Y28)=0,FRUTAS!Y28=2.5),FRUTAS!H28,""),0),FRUTAS!H28,""),"")</f>
        <v/>
      </c>
      <c r="E22" s="126"/>
      <c r="F22" s="123" t="str">
        <f>IFERROR(IF(IF(AND(MOD(FRUTAS!H28,FRUTAS!Y28)=0,FRUTAS!Y28=1),FRUTAS!H28,"")=0,"",IF(AND(MOD(FRUTAS!H28,FRUTAS!Y28)=0,FRUTAS!Y28=1),FRUTAS!H28,"")),"")</f>
        <v/>
      </c>
      <c r="G22" s="124"/>
      <c r="H22" s="125">
        <f>IF(FRUTAS!Y28=0,"",FRUTAS!Y28)</f>
        <v>2.5</v>
      </c>
    </row>
    <row r="23" spans="1:8" ht="15.75" customHeight="1" x14ac:dyDescent="0.25">
      <c r="A23" s="121">
        <f>IF(FRUTAS!A29=0,"",FRUTAS!A29)</f>
        <v>8</v>
      </c>
      <c r="B23" s="121" t="str">
        <f>IF(FRUTAS!B29=0,"",FRUTAS!B29)</f>
        <v>Lupita la plata</v>
      </c>
      <c r="C23" s="122" t="str">
        <f>IF(FRUTAS!G29=0,"",FRUTAS!G29)</f>
        <v/>
      </c>
      <c r="D23" s="122" t="str">
        <f>IFERROR(IF(OR(IF(AND(MOD(FRUTAS!H29,FRUTAS!Y29)=0,FRUTAS!Y29=2.5),FRUTAS!H29,""),0),FRUTAS!H29,""),"")</f>
        <v/>
      </c>
      <c r="E23" s="126"/>
      <c r="F23" s="123" t="str">
        <f>IFERROR(IF(IF(AND(MOD(FRUTAS!H29,FRUTAS!Y29)=0,FRUTAS!Y29=1),FRUTAS!H29,"")=0,"",IF(AND(MOD(FRUTAS!H29,FRUTAS!Y29)=0,FRUTAS!Y29=1),FRUTAS!H29,"")),"")</f>
        <v/>
      </c>
      <c r="G23" s="124"/>
      <c r="H23" s="125">
        <f>IF(FRUTAS!Y29=0,"",FRUTAS!Y29)</f>
        <v>2.5</v>
      </c>
    </row>
    <row r="24" spans="1:8" ht="15.75" customHeight="1" x14ac:dyDescent="0.25">
      <c r="A24" s="121">
        <f>IF(FRUTAS!A30=0,"",FRUTAS!A30)</f>
        <v>8</v>
      </c>
      <c r="B24" s="121" t="str">
        <f>IF(FRUTAS!B30=0,"",FRUTAS!B30)</f>
        <v>Abruzzese city bell</v>
      </c>
      <c r="C24" s="122" t="str">
        <f>IF(FRUTAS!G30=0,"",FRUTAS!G30)</f>
        <v/>
      </c>
      <c r="D24" s="122" t="str">
        <f>IFERROR(IF(OR(IF(AND(MOD(FRUTAS!H30,FRUTAS!Y30)=0,FRUTAS!Y30=2.5),FRUTAS!H30,""),0),FRUTAS!H30,""),"")</f>
        <v/>
      </c>
      <c r="E24" s="126"/>
      <c r="F24" s="123" t="str">
        <f>IFERROR(IF(IF(AND(MOD(FRUTAS!H30,FRUTAS!Y30)=0,FRUTAS!Y30=1),FRUTAS!H30,"")=0,"",IF(AND(MOD(FRUTAS!H30,FRUTAS!Y30)=0,FRUTAS!Y30=1),FRUTAS!H30,"")),"")</f>
        <v/>
      </c>
      <c r="G24" s="124"/>
      <c r="H24" s="125">
        <f>IF(FRUTAS!Y30=0,"",FRUTAS!Y30)</f>
        <v>2.5</v>
      </c>
    </row>
    <row r="25" spans="1:8" ht="15.75" customHeight="1" x14ac:dyDescent="0.25">
      <c r="A25" s="121">
        <f>IF(FRUTAS!A31=0,"",FRUTAS!A31)</f>
        <v>5</v>
      </c>
      <c r="B25" s="121" t="str">
        <f>IF(FRUTAS!B31=0,"",FRUTAS!B31)</f>
        <v>Bonafide flores</v>
      </c>
      <c r="C25" s="128">
        <f>IF(FRUTAS!G31=0,"",FRUTAS!G31)</f>
        <v>15</v>
      </c>
      <c r="D25" s="122" t="str">
        <f>IFERROR(IF(OR(IF(AND(MOD(FRUTAS!H31,FRUTAS!Y31)=0,FRUTAS!Y31=2.5),FRUTAS!H31,""),0),FRUTAS!H31,""),"")</f>
        <v/>
      </c>
      <c r="E25" s="126"/>
      <c r="F25" s="123" t="str">
        <f>IFERROR(IF(IF(AND(MOD(FRUTAS!H31,FRUTAS!Y31)=0,FRUTAS!Y31=1),FRUTAS!H31,"")=0,"",IF(AND(MOD(FRUTAS!H31,FRUTAS!Y31)=0,FRUTAS!Y31=1),FRUTAS!H31,"")),"")</f>
        <v/>
      </c>
      <c r="G25" s="124"/>
      <c r="H25" s="125">
        <f>IF(FRUTAS!Y31=0,"",FRUTAS!Y31)</f>
        <v>2.5</v>
      </c>
    </row>
    <row r="26" spans="1:8" ht="15.75" customHeight="1" x14ac:dyDescent="0.25">
      <c r="A26" s="121">
        <f>IF(FRUTAS!A32=0,"",FRUTAS!A32)</f>
        <v>5</v>
      </c>
      <c r="B26" s="121" t="str">
        <f>IF(FRUTAS!B32=0,"",FRUTAS!B32)</f>
        <v>Fusion de sabores</v>
      </c>
      <c r="C26" s="128">
        <f>IF(FRUTAS!G32=0,"",FRUTAS!G32)</f>
        <v>20</v>
      </c>
      <c r="D26" s="122" t="str">
        <f>IFERROR(IF(OR(IF(AND(MOD(FRUTAS!H32,FRUTAS!Y32)=0,FRUTAS!Y32=2.5),FRUTAS!H32,""),0),FRUTAS!H32,""),"")</f>
        <v/>
      </c>
      <c r="E26" s="126"/>
      <c r="F26" s="123" t="str">
        <f>IFERROR(IF(IF(AND(MOD(FRUTAS!H32,FRUTAS!Y32)=0,FRUTAS!Y32=1),FRUTAS!H32,"")=0,"",IF(AND(MOD(FRUTAS!H32,FRUTAS!Y32)=0,FRUTAS!Y32=1),FRUTAS!H32,"")),"")</f>
        <v/>
      </c>
      <c r="G26" s="124"/>
      <c r="H26" s="125">
        <f>IF(FRUTAS!Y32=0,"",FRUTAS!Y32)</f>
        <v>2.5</v>
      </c>
    </row>
    <row r="27" spans="1:8" ht="15.75" customHeight="1" x14ac:dyDescent="0.25">
      <c r="A27" s="121">
        <f>IF(FRUTAS!A33=0,"",FRUTAS!A33)</f>
        <v>1</v>
      </c>
      <c r="B27" s="121" t="str">
        <f>IF(FRUTAS!B33=0,"",FRUTAS!B33)</f>
        <v>Carda abasto</v>
      </c>
      <c r="C27" s="122" t="str">
        <f>IF(FRUTAS!G33=0,"",FRUTAS!G33)</f>
        <v/>
      </c>
      <c r="D27" s="122" t="str">
        <f>IFERROR(IF(OR(IF(AND(MOD(FRUTAS!H33,FRUTAS!Y33)=0,FRUTAS!Y33=2.5),FRUTAS!H33,""),0),FRUTAS!H33,""),"")</f>
        <v/>
      </c>
      <c r="E27" s="126"/>
      <c r="F27" s="123" t="str">
        <f>IFERROR(IF(IF(AND(MOD(FRUTAS!H33,FRUTAS!Y33)=0,FRUTAS!Y33=1),FRUTAS!H33,"")=0,"",IF(AND(MOD(FRUTAS!H33,FRUTAS!Y33)=0,FRUTAS!Y33=1),FRUTAS!H33,"")),"")</f>
        <v/>
      </c>
      <c r="G27" s="124"/>
      <c r="H27" s="125">
        <f>IF(FRUTAS!Y33=0,"",FRUTAS!Y33)</f>
        <v>1</v>
      </c>
    </row>
    <row r="28" spans="1:8" ht="15.75" customHeight="1" x14ac:dyDescent="0.25">
      <c r="A28" s="121">
        <f>IF(FRUTAS!A34=0,"",FRUTAS!A34)</f>
        <v>5</v>
      </c>
      <c r="B28" s="121" t="str">
        <f>IF(FRUTAS!B34=0,"",FRUTAS!B34)</f>
        <v>Green Rivadavia</v>
      </c>
      <c r="C28" s="122" t="str">
        <f>IF(FRUTAS!G34=0,"",FRUTAS!G34)</f>
        <v/>
      </c>
      <c r="D28" s="122" t="str">
        <f>IFERROR(IF(OR(IF(AND(MOD(FRUTAS!H34,FRUTAS!Y34)=0,FRUTAS!Y34=2.5),FRUTAS!H34,""),0),FRUTAS!H34,""),"")</f>
        <v/>
      </c>
      <c r="E28" s="126"/>
      <c r="F28" s="123" t="str">
        <f>IFERROR(IF(IF(AND(MOD(FRUTAS!H34,FRUTAS!Y34)=0,FRUTAS!Y34=1),FRUTAS!H34,"")=0,"",IF(AND(MOD(FRUTAS!H34,FRUTAS!Y34)=0,FRUTAS!Y34=1),FRUTAS!H34,"")),"")</f>
        <v/>
      </c>
      <c r="G28" s="124"/>
      <c r="H28" s="125">
        <f>IF(FRUTAS!Y34=0,"",FRUTAS!Y34)</f>
        <v>2.5</v>
      </c>
    </row>
    <row r="29" spans="1:8" ht="15.75" customHeight="1" x14ac:dyDescent="0.25">
      <c r="A29" s="121">
        <f>IF(FRUTAS!A35=0,"",FRUTAS!A35)</f>
        <v>5</v>
      </c>
      <c r="B29" s="121" t="str">
        <f>IF(FRUTAS!B35=0,"",FRUTAS!B35)</f>
        <v>Otero Guayaquil</v>
      </c>
      <c r="C29" s="122" t="str">
        <f>IF(FRUTAS!G35=0,"",FRUTAS!G35)</f>
        <v/>
      </c>
      <c r="D29" s="122">
        <f>IFERROR(IF(OR(IF(AND(MOD(FRUTAS!H35,FRUTAS!Y35)=0,FRUTAS!Y35=2.5),FRUTAS!H35,""),0),FRUTAS!H35,""),"")</f>
        <v>10</v>
      </c>
      <c r="E29" s="126"/>
      <c r="F29" s="123" t="str">
        <f>IFERROR(IF(IF(AND(MOD(FRUTAS!H35,FRUTAS!Y35)=0,FRUTAS!Y35=1),FRUTAS!H35,"")=0,"",IF(AND(MOD(FRUTAS!H35,FRUTAS!Y35)=0,FRUTAS!Y35=1),FRUTAS!H35,"")),"")</f>
        <v/>
      </c>
      <c r="G29" s="124"/>
      <c r="H29" s="125">
        <f>IF(FRUTAS!Y35=0,"",FRUTAS!Y35)</f>
        <v>2.5</v>
      </c>
    </row>
    <row r="30" spans="1:8" ht="15.75" customHeight="1" x14ac:dyDescent="0.25">
      <c r="A30" s="121">
        <f>IF(FRUTAS!A36=0,"",FRUTAS!A36)</f>
        <v>8</v>
      </c>
      <c r="B30" s="121" t="str">
        <f>IF(FRUTAS!B36=0,"",FRUTAS!B36)</f>
        <v>Las nectarinas</v>
      </c>
      <c r="C30" s="122" t="str">
        <f>IF(FRUTAS!G36=0,"",FRUTAS!G36)</f>
        <v/>
      </c>
      <c r="D30" s="122" t="str">
        <f>IFERROR(IF(OR(IF(AND(MOD(FRUTAS!H36,FRUTAS!Y36)=0,FRUTAS!Y36=2.5),FRUTAS!H36,""),0),FRUTAS!H36,""),"")</f>
        <v/>
      </c>
      <c r="E30" s="126"/>
      <c r="F30" s="123" t="str">
        <f>IFERROR(IF(IF(AND(MOD(FRUTAS!H36,FRUTAS!Y36)=0,FRUTAS!Y36=1),FRUTAS!H36,"")=0,"",IF(AND(MOD(FRUTAS!H36,FRUTAS!Y36)=0,FRUTAS!Y36=1),FRUTAS!H36,"")),"")</f>
        <v/>
      </c>
      <c r="G30" s="124"/>
      <c r="H30" s="125">
        <f>IF(FRUTAS!Y36=0,"",FRUTAS!Y36)</f>
        <v>2.5</v>
      </c>
    </row>
    <row r="31" spans="1:8" ht="15.75" customHeight="1" x14ac:dyDescent="0.25">
      <c r="A31" s="121">
        <f>IF(FRUTAS!A37=0,"",FRUTAS!A37)</f>
        <v>5</v>
      </c>
      <c r="B31" s="121" t="str">
        <f>IF(FRUTAS!B37=0,"",FRUTAS!B37)</f>
        <v>Carda dot</v>
      </c>
      <c r="C31" s="122" t="str">
        <f>IF(FRUTAS!G37=0,"",FRUTAS!G37)</f>
        <v/>
      </c>
      <c r="D31" s="122" t="str">
        <f>IFERROR(IF(OR(IF(AND(MOD(FRUTAS!H37,FRUTAS!Y37)=0,FRUTAS!Y37=2.5),FRUTAS!H37,""),0),FRUTAS!H37,""),"")</f>
        <v/>
      </c>
      <c r="E31" s="126"/>
      <c r="F31" s="123" t="str">
        <f>IFERROR(IF(IF(AND(MOD(FRUTAS!H37,FRUTAS!Y37)=0,FRUTAS!Y37=1),FRUTAS!H37,"")=0,"",IF(AND(MOD(FRUTAS!H37,FRUTAS!Y37)=0,FRUTAS!Y37=1),FRUTAS!H37,"")),"")</f>
        <v/>
      </c>
      <c r="G31" s="124"/>
      <c r="H31" s="125">
        <f>IF(FRUTAS!Y37=0,"",FRUTAS!Y37)</f>
        <v>1</v>
      </c>
    </row>
    <row r="32" spans="1:8" ht="15.75" customHeight="1" x14ac:dyDescent="0.25">
      <c r="A32" s="121">
        <f>IF(FRUTAS!A38=0,"",FRUTAS!A38)</f>
        <v>8</v>
      </c>
      <c r="B32" s="121" t="str">
        <f>IF(FRUTAS!B38=0,"",FRUTAS!B38)</f>
        <v>Tea la plata</v>
      </c>
      <c r="C32" s="122" t="str">
        <f>IF(FRUTAS!G38=0,"",FRUTAS!G38)</f>
        <v/>
      </c>
      <c r="D32" s="122" t="str">
        <f>IFERROR(IF(OR(IF(AND(MOD(FRUTAS!H38,FRUTAS!Y38)=0,FRUTAS!Y38=2.5),FRUTAS!H38,""),0),FRUTAS!H38,""),"")</f>
        <v/>
      </c>
      <c r="E32" s="126"/>
      <c r="F32" s="123" t="str">
        <f>IFERROR(IF(IF(AND(MOD(FRUTAS!H38,FRUTAS!Y38)=0,FRUTAS!Y38=1),FRUTAS!H38,"")=0,"",IF(AND(MOD(FRUTAS!H38,FRUTAS!Y38)=0,FRUTAS!Y38=1),FRUTAS!H38,"")),"")</f>
        <v/>
      </c>
      <c r="G32" s="124"/>
      <c r="H32" s="125">
        <f>IF(FRUTAS!Y38=0,"",FRUTAS!Y38)</f>
        <v>2.5</v>
      </c>
    </row>
    <row r="33" spans="1:8" ht="15.75" customHeight="1" x14ac:dyDescent="0.25">
      <c r="A33" s="121">
        <f>IF(FRUTAS!A39=0,"",FRUTAS!A39)</f>
        <v>1</v>
      </c>
      <c r="B33" s="121" t="str">
        <f>IF(FRUTAS!B39=0,"",FRUTAS!B39)</f>
        <v>Entre panes</v>
      </c>
      <c r="C33" s="122" t="str">
        <f>IF(FRUTAS!G39=0,"",FRUTAS!G39)</f>
        <v/>
      </c>
      <c r="D33" s="122">
        <f>IFERROR(IF(OR(IF(AND(MOD(FRUTAS!H39,FRUTAS!Y39)=0,FRUTAS!Y39=2.5),FRUTAS!H39,""),0),FRUTAS!H39,""),"")</f>
        <v>5</v>
      </c>
      <c r="E33" s="126"/>
      <c r="F33" s="123" t="str">
        <f>IFERROR(IF(IF(AND(MOD(FRUTAS!H39,FRUTAS!Y39)=0,FRUTAS!Y39=1),FRUTAS!H39,"")=0,"",IF(AND(MOD(FRUTAS!H39,FRUTAS!Y39)=0,FRUTAS!Y39=1),FRUTAS!H39,"")),"")</f>
        <v/>
      </c>
      <c r="G33" s="124"/>
      <c r="H33" s="125">
        <f>IF(FRUTAS!Y39=0,"",FRUTAS!Y39)</f>
        <v>2.5</v>
      </c>
    </row>
    <row r="34" spans="1:8" ht="15.75" customHeight="1" x14ac:dyDescent="0.25">
      <c r="A34" s="121">
        <f>IF(FRUTAS!A40=0,"",FRUTAS!A40)</f>
        <v>8</v>
      </c>
      <c r="B34" s="121" t="str">
        <f>IF(FRUTAS!B40=0,"",FRUTAS!B40)</f>
        <v>Karina Benuzzi</v>
      </c>
      <c r="C34" s="122" t="str">
        <f>IF(FRUTAS!G40=0,"",FRUTAS!G40)</f>
        <v/>
      </c>
      <c r="D34" s="122" t="str">
        <f>IFERROR(IF(OR(IF(AND(MOD(FRUTAS!H40,FRUTAS!Y40)=0,FRUTAS!Y40=2.5),FRUTAS!H40,""),0),FRUTAS!H40,""),"")</f>
        <v/>
      </c>
      <c r="E34" s="126"/>
      <c r="F34" s="123" t="str">
        <f>IFERROR(IF(IF(AND(MOD(FRUTAS!H40,FRUTAS!Y40)=0,FRUTAS!Y40=1),FRUTAS!H40,"")=0,"",IF(AND(MOD(FRUTAS!H40,FRUTAS!Y40)=0,FRUTAS!Y40=1),FRUTAS!H40,"")),"")</f>
        <v/>
      </c>
      <c r="G34" s="124"/>
      <c r="H34" s="125">
        <f>IF(FRUTAS!Y40=0,"",FRUTAS!Y40)</f>
        <v>2.5</v>
      </c>
    </row>
    <row r="35" spans="1:8" ht="15.75" customHeight="1" x14ac:dyDescent="0.25">
      <c r="A35" s="121">
        <f>IF(FRUTAS!A41=0,"",FRUTAS!A41)</f>
        <v>5</v>
      </c>
      <c r="B35" s="121" t="str">
        <f>IF(FRUTAS!B41=0,"",FRUTAS!B41)</f>
        <v>The oldest luengo</v>
      </c>
      <c r="C35" s="122" t="str">
        <f>IF(FRUTAS!G41=0,"",FRUTAS!G41)</f>
        <v/>
      </c>
      <c r="D35" s="122">
        <f>IFERROR(IF(OR(IF(AND(MOD(FRUTAS!H41,FRUTAS!Y41)=0,FRUTAS!Y41=2.5),FRUTAS!H41,""),0),FRUTAS!H41,""),"")</f>
        <v>10</v>
      </c>
      <c r="E35" s="126"/>
      <c r="F35" s="123" t="str">
        <f>IFERROR(IF(IF(AND(MOD(FRUTAS!H41,FRUTAS!Y41)=0,FRUTAS!Y41=1),FRUTAS!H41,"")=0,"",IF(AND(MOD(FRUTAS!H41,FRUTAS!Y41)=0,FRUTAS!Y41=1),FRUTAS!H41,"")),"")</f>
        <v/>
      </c>
      <c r="G35" s="124"/>
      <c r="H35" s="125">
        <f>IF(FRUTAS!Y41=0,"",FRUTAS!Y41)</f>
        <v>2.5</v>
      </c>
    </row>
    <row r="36" spans="1:8" ht="15.75" customHeight="1" x14ac:dyDescent="0.25">
      <c r="A36" s="121">
        <f>IF(FRUTAS!A42=0,"",FRUTAS!A42)</f>
        <v>1</v>
      </c>
      <c r="B36" s="121" t="str">
        <f>IF(FRUTAS!B42=0,"",FRUTAS!B42)</f>
        <v xml:space="preserve">Café extremo </v>
      </c>
      <c r="C36" s="122" t="str">
        <f>IF(FRUTAS!G42=0,"",FRUTAS!G42)</f>
        <v/>
      </c>
      <c r="D36" s="122">
        <f>IFERROR(IF(OR(IF(AND(MOD(FRUTAS!H42,FRUTAS!Y42)=0,FRUTAS!Y42=2.5),FRUTAS!H42,""),0),FRUTAS!H42,""),"")</f>
        <v>10</v>
      </c>
      <c r="E36" s="126"/>
      <c r="F36" s="123" t="str">
        <f>IFERROR(IF(IF(AND(MOD(FRUTAS!H42,FRUTAS!Y42)=0,FRUTAS!Y42=1),FRUTAS!H42,"")=0,"",IF(AND(MOD(FRUTAS!H42,FRUTAS!Y42)=0,FRUTAS!Y42=1),FRUTAS!H42,"")),"")</f>
        <v/>
      </c>
      <c r="G36" s="124"/>
      <c r="H36" s="125">
        <f>IF(FRUTAS!Y42=0,"",FRUTAS!Y42)</f>
        <v>2.5</v>
      </c>
    </row>
    <row r="37" spans="1:8" ht="15.75" customHeight="1" x14ac:dyDescent="0.25">
      <c r="A37" s="121">
        <f>IF(FRUTAS!A43=0,"",FRUTAS!A43)</f>
        <v>1</v>
      </c>
      <c r="B37" s="121" t="str">
        <f>IF(FRUTAS!B43=0,"",FRUTAS!B43)</f>
        <v>Pampanito</v>
      </c>
      <c r="C37" s="128">
        <f>IF(FRUTAS!G43=0,"",FRUTAS!G43)</f>
        <v>12.5</v>
      </c>
      <c r="D37" s="122" t="str">
        <f>IFERROR(IF(OR(IF(AND(MOD(FRUTAS!H43,FRUTAS!Y43)=0,FRUTAS!Y43=2.5),FRUTAS!H43,""),0),FRUTAS!H43,""),"")</f>
        <v/>
      </c>
      <c r="E37" s="126"/>
      <c r="F37" s="123" t="str">
        <f>IFERROR(IF(IF(AND(MOD(FRUTAS!H43,FRUTAS!Y43)=0,FRUTAS!Y43=1),FRUTAS!H43,"")=0,"",IF(AND(MOD(FRUTAS!H43,FRUTAS!Y43)=0,FRUTAS!Y43=1),FRUTAS!H43,"")),"")</f>
        <v/>
      </c>
      <c r="G37" s="124"/>
      <c r="H37" s="125">
        <f>IF(FRUTAS!Y43=0,"",FRUTAS!Y43)</f>
        <v>2.5</v>
      </c>
    </row>
    <row r="38" spans="1:8" ht="15.75" customHeight="1" x14ac:dyDescent="0.25">
      <c r="A38" s="121">
        <f>IF(FRUTAS!A44=0,"",FRUTAS!A44)</f>
        <v>1</v>
      </c>
      <c r="B38" s="121" t="str">
        <f>IF(FRUTAS!B44=0,"",FRUTAS!B44)</f>
        <v>Sur de Europa</v>
      </c>
      <c r="C38" s="128">
        <f>IF(FRUTAS!G44=0,"",FRUTAS!G44)</f>
        <v>5</v>
      </c>
      <c r="D38" s="122" t="str">
        <f>IFERROR(IF(OR(IF(AND(MOD(FRUTAS!H44,FRUTAS!Y44)=0,FRUTAS!Y44=2.5),FRUTAS!H44,""),0),FRUTAS!H44,""),"")</f>
        <v/>
      </c>
      <c r="E38" s="126"/>
      <c r="F38" s="123" t="str">
        <f>IFERROR(IF(IF(AND(MOD(FRUTAS!H44,FRUTAS!Y44)=0,FRUTAS!Y44=1),FRUTAS!H44,"")=0,"",IF(AND(MOD(FRUTAS!H44,FRUTAS!Y44)=0,FRUTAS!Y44=1),FRUTAS!H44,"")),"")</f>
        <v/>
      </c>
      <c r="G38" s="124"/>
      <c r="H38" s="125">
        <f>IF(FRUTAS!Y44=0,"",FRUTAS!Y44)</f>
        <v>2.5</v>
      </c>
    </row>
    <row r="39" spans="1:8" ht="15.75" customHeight="1" x14ac:dyDescent="0.25">
      <c r="A39" s="121">
        <f>IF(FRUTAS!A45=0,"",FRUTAS!A45)</f>
        <v>1</v>
      </c>
      <c r="B39" s="121" t="str">
        <f>IF(FRUTAS!B45=0,"",FRUTAS!B45)</f>
        <v>Rey montagu</v>
      </c>
      <c r="C39" s="122" t="str">
        <f>IF(FRUTAS!G45=0,"",FRUTAS!G45)</f>
        <v/>
      </c>
      <c r="D39" s="122">
        <f>IFERROR(IF(OR(IF(AND(MOD(FRUTAS!H45,FRUTAS!Y45)=0,FRUTAS!Y45=2.5),FRUTAS!H45,""),0),FRUTAS!H45,""),"")</f>
        <v>10</v>
      </c>
      <c r="E39" s="126"/>
      <c r="F39" s="123" t="str">
        <f>IFERROR(IF(IF(AND(MOD(FRUTAS!H45,FRUTAS!Y45)=0,FRUTAS!Y45=1),FRUTAS!H45,"")=0,"",IF(AND(MOD(FRUTAS!H45,FRUTAS!Y45)=0,FRUTAS!Y45=1),FRUTAS!H45,"")),"")</f>
        <v/>
      </c>
      <c r="G39" s="124"/>
      <c r="H39" s="125">
        <f>IF(FRUTAS!Y45=0,"",FRUTAS!Y45)</f>
        <v>2.5</v>
      </c>
    </row>
    <row r="40" spans="1:8" ht="15.75" customHeight="1" x14ac:dyDescent="0.25">
      <c r="A40" s="121">
        <f>IF(FRUTAS!A46=0,"",FRUTAS!A46)</f>
        <v>5</v>
      </c>
      <c r="B40" s="121" t="str">
        <f>IF(FRUTAS!B46=0,"",FRUTAS!B46)</f>
        <v>Dolce paleta</v>
      </c>
      <c r="C40" s="128">
        <f>IF(FRUTAS!G46=0,"",FRUTAS!G46)</f>
        <v>5</v>
      </c>
      <c r="D40" s="122" t="str">
        <f>IFERROR(IF(OR(IF(AND(MOD(FRUTAS!H46,FRUTAS!Y46)=0,FRUTAS!Y46=2.5),FRUTAS!H46,""),0),FRUTAS!H46,""),"")</f>
        <v/>
      </c>
      <c r="E40" s="126"/>
      <c r="F40" s="123" t="str">
        <f>IFERROR(IF(IF(AND(MOD(FRUTAS!H46,FRUTAS!Y46)=0,FRUTAS!Y46=1),FRUTAS!H46,"")=0,"",IF(AND(MOD(FRUTAS!H46,FRUTAS!Y46)=0,FRUTAS!Y46=1),FRUTAS!H46,"")),"")</f>
        <v/>
      </c>
      <c r="G40" s="124"/>
      <c r="H40" s="125">
        <f>IF(FRUTAS!Y46=0,"",FRUTAS!Y46)</f>
        <v>2.5</v>
      </c>
    </row>
    <row r="41" spans="1:8" ht="15.75" customHeight="1" x14ac:dyDescent="0.25">
      <c r="A41" s="121">
        <f>IF(FRUTAS!A47=0,"",FRUTAS!A47)</f>
        <v>8</v>
      </c>
      <c r="B41" s="121" t="str">
        <f>IF(FRUTAS!B47=0,"",FRUTAS!B47)</f>
        <v>Agustina Fuoco</v>
      </c>
      <c r="C41" s="122" t="str">
        <f>IF(FRUTAS!G47=0,"",FRUTAS!G47)</f>
        <v/>
      </c>
      <c r="D41" s="122">
        <f>IFERROR(IF(OR(IF(AND(MOD(FRUTAS!H47,FRUTAS!Y47)=0,FRUTAS!Y47=2.5),FRUTAS!H47,""),0),FRUTAS!H47,""),"")</f>
        <v>5</v>
      </c>
      <c r="E41" s="126"/>
      <c r="F41" s="123" t="str">
        <f>IFERROR(IF(IF(AND(MOD(FRUTAS!H47,FRUTAS!Y47)=0,FRUTAS!Y47=1),FRUTAS!H47,"")=0,"",IF(AND(MOD(FRUTAS!H47,FRUTAS!Y47)=0,FRUTAS!Y47=1),FRUTAS!H47,"")),"")</f>
        <v/>
      </c>
      <c r="G41" s="124"/>
      <c r="H41" s="125">
        <f>IF(FRUTAS!Y47=0,"",FRUTAS!Y47)</f>
        <v>2.5</v>
      </c>
    </row>
    <row r="42" spans="1:8" ht="15.75" customHeight="1" x14ac:dyDescent="0.25">
      <c r="A42" s="121">
        <f>IF(FRUTAS!A48=0,"",FRUTAS!A48)</f>
        <v>5</v>
      </c>
      <c r="B42" s="121" t="str">
        <f>IF(FRUTAS!B48=0,"",FRUTAS!B48)</f>
        <v>Nicolaza</v>
      </c>
      <c r="C42" s="122" t="str">
        <f>IF(FRUTAS!G48=0,"",FRUTAS!G48)</f>
        <v/>
      </c>
      <c r="D42" s="122" t="str">
        <f>IFERROR(IF(OR(IF(AND(MOD(FRUTAS!H48,FRUTAS!Y48)=0,FRUTAS!Y48=2.5),FRUTAS!H48,""),0),FRUTAS!H48,""),"")</f>
        <v/>
      </c>
      <c r="E42" s="126"/>
      <c r="F42" s="123" t="str">
        <f>IFERROR(IF(IF(AND(MOD(FRUTAS!H48,FRUTAS!Y48)=0,FRUTAS!Y48=1),FRUTAS!H48,"")=0,"",IF(AND(MOD(FRUTAS!H48,FRUTAS!Y48)=0,FRUTAS!Y48=1),FRUTAS!H48,"")),"")</f>
        <v/>
      </c>
      <c r="G42" s="124"/>
      <c r="H42" s="125">
        <f>IF(FRUTAS!Y48=0,"",FRUTAS!Y48)</f>
        <v>2.5</v>
      </c>
    </row>
    <row r="43" spans="1:8" ht="15.75" customHeight="1" x14ac:dyDescent="0.25">
      <c r="A43" s="121">
        <f>IF(FRUTAS!A49=0,"",FRUTAS!A49)</f>
        <v>5</v>
      </c>
      <c r="B43" s="121" t="str">
        <f>IF(FRUTAS!B49=0,"",FRUTAS!B49)</f>
        <v>Boreal</v>
      </c>
      <c r="C43" s="122" t="str">
        <f>IF(FRUTAS!G49=0,"",FRUTAS!G49)</f>
        <v/>
      </c>
      <c r="D43" s="122" t="str">
        <f>IFERROR(IF(OR(IF(AND(MOD(FRUTAS!H49,FRUTAS!Y49)=0,FRUTAS!Y49=2.5),FRUTAS!H49,""),0),FRUTAS!H49,""),"")</f>
        <v/>
      </c>
      <c r="E43" s="126"/>
      <c r="F43" s="123" t="str">
        <f>IFERROR(IF(IF(AND(MOD(FRUTAS!H49,FRUTAS!Y49)=0,FRUTAS!Y49=1),FRUTAS!H49,"")=0,"",IF(AND(MOD(FRUTAS!H49,FRUTAS!Y49)=0,FRUTAS!Y49=1),FRUTAS!H49,"")),"")</f>
        <v/>
      </c>
      <c r="G43" s="124"/>
      <c r="H43" s="125">
        <f>IF(FRUTAS!Y49=0,"",FRUTAS!Y49)</f>
        <v>2.5</v>
      </c>
    </row>
    <row r="44" spans="1:8" ht="15.75" customHeight="1" x14ac:dyDescent="0.25">
      <c r="A44" s="121">
        <f>IF(FRUTAS!A50=0,"",FRUTAS!A50)</f>
        <v>1</v>
      </c>
      <c r="B44" s="121" t="str">
        <f>IF(FRUTAS!B50=0,"",FRUTAS!B50)</f>
        <v>Brunette</v>
      </c>
      <c r="C44" s="122" t="str">
        <f>IF(FRUTAS!G50=0,"",FRUTAS!G50)</f>
        <v/>
      </c>
      <c r="D44" s="122" t="str">
        <f>IFERROR(IF(OR(IF(AND(MOD(FRUTAS!H50,FRUTAS!Y50)=0,FRUTAS!Y50=2.5),FRUTAS!H50,""),0),FRUTAS!H50,""),"")</f>
        <v/>
      </c>
      <c r="E44" s="126"/>
      <c r="F44" s="123">
        <f>IFERROR(IF(IF(AND(MOD(FRUTAS!H50,FRUTAS!Y50)=0,FRUTAS!Y50=1),FRUTAS!H50,"")=0,"",IF(AND(MOD(FRUTAS!H50,FRUTAS!Y50)=0,FRUTAS!Y50=1),FRUTAS!H50,"")),"")</f>
        <v>8</v>
      </c>
      <c r="G44" s="124"/>
      <c r="H44" s="125">
        <f>IF(FRUTAS!Y50=0,"",FRUTAS!Y50)</f>
        <v>1</v>
      </c>
    </row>
    <row r="45" spans="1:8" ht="15.75" customHeight="1" x14ac:dyDescent="0.25">
      <c r="A45" s="121">
        <f>IF(FRUTAS!A51=0,"",FRUTAS!A51)</f>
        <v>1</v>
      </c>
      <c r="B45" s="121" t="str">
        <f>IF(FRUTAS!B51=0,"",FRUTAS!B51)</f>
        <v>Tostado nuñez</v>
      </c>
      <c r="C45" s="122" t="str">
        <f>IF(FRUTAS!G51=0,"",FRUTAS!G51)</f>
        <v/>
      </c>
      <c r="D45" s="122">
        <f>IFERROR(IF(OR(IF(AND(MOD(FRUTAS!H51,FRUTAS!Y51)=0,FRUTAS!Y51=2.5),FRUTAS!H51,""),0),FRUTAS!H51,""),"")</f>
        <v>20</v>
      </c>
      <c r="E45" s="126"/>
      <c r="F45" s="123" t="str">
        <f>IFERROR(IF(IF(AND(MOD(FRUTAS!H51,FRUTAS!Y51)=0,FRUTAS!Y51=1),FRUTAS!H51,"")=0,"",IF(AND(MOD(FRUTAS!H51,FRUTAS!Y51)=0,FRUTAS!Y51=1),FRUTAS!H51,"")),"")</f>
        <v/>
      </c>
      <c r="G45" s="124"/>
      <c r="H45" s="125">
        <f>IF(FRUTAS!Y51=0,"",FRUTAS!Y51)</f>
        <v>2.5</v>
      </c>
    </row>
    <row r="46" spans="1:8" ht="15.75" customHeight="1" x14ac:dyDescent="0.25">
      <c r="A46" s="121">
        <f>IF(FRUTAS!A52=0,"",FRUTAS!A52)</f>
        <v>5</v>
      </c>
      <c r="B46" s="121" t="str">
        <f>IF(FRUTAS!B52=0,"",FRUTAS!B52)</f>
        <v>Tostado dot</v>
      </c>
      <c r="C46" s="122" t="str">
        <f>IF(FRUTAS!G52=0,"",FRUTAS!G52)</f>
        <v/>
      </c>
      <c r="D46" s="122">
        <f>IFERROR(IF(OR(IF(AND(MOD(FRUTAS!H52,FRUTAS!Y52)=0,FRUTAS!Y52=2.5),FRUTAS!H52,""),0),FRUTAS!H52,""),"")</f>
        <v>10</v>
      </c>
      <c r="E46" s="126"/>
      <c r="F46" s="123" t="str">
        <f>IFERROR(IF(IF(AND(MOD(FRUTAS!H52,FRUTAS!Y52)=0,FRUTAS!Y52=1),FRUTAS!H52,"")=0,"",IF(AND(MOD(FRUTAS!H52,FRUTAS!Y52)=0,FRUTAS!Y52=1),FRUTAS!H52,"")),"")</f>
        <v/>
      </c>
      <c r="G46" s="124"/>
      <c r="H46" s="125">
        <f>IF(FRUTAS!Y52=0,"",FRUTAS!Y52)</f>
        <v>2.5</v>
      </c>
    </row>
    <row r="47" spans="1:8" ht="15.75" customHeight="1" x14ac:dyDescent="0.25">
      <c r="A47" s="121">
        <f>IF(FRUTAS!A53=0,"",FRUTAS!A53)</f>
        <v>5</v>
      </c>
      <c r="B47" s="121" t="str">
        <f>IF(FRUTAS!B53=0,"",FRUTAS!B53)</f>
        <v>Tostado canning</v>
      </c>
      <c r="C47" s="122" t="str">
        <f>IF(FRUTAS!G53=0,"",FRUTAS!G53)</f>
        <v/>
      </c>
      <c r="D47" s="122">
        <f>IFERROR(IF(OR(IF(AND(MOD(FRUTAS!H53,FRUTAS!Y53)=0,FRUTAS!Y53=2.5),FRUTAS!H53,""),0),FRUTAS!H53,""),"")</f>
        <v>7.5</v>
      </c>
      <c r="E47" s="126"/>
      <c r="F47" s="123" t="str">
        <f>IFERROR(IF(IF(AND(MOD(FRUTAS!H53,FRUTAS!Y53)=0,FRUTAS!Y53=1),FRUTAS!H53,"")=0,"",IF(AND(MOD(FRUTAS!H53,FRUTAS!Y53)=0,FRUTAS!Y53=1),FRUTAS!H53,"")),"")</f>
        <v/>
      </c>
      <c r="G47" s="124"/>
      <c r="H47" s="125">
        <f>IF(FRUTAS!Y53=0,"",FRUTAS!Y53)</f>
        <v>2.5</v>
      </c>
    </row>
    <row r="48" spans="1:8" ht="15.75" customHeight="1" x14ac:dyDescent="0.25">
      <c r="A48" s="121">
        <f>IF(FRUTAS!A54=0,"",FRUTAS!A54)</f>
        <v>5</v>
      </c>
      <c r="B48" s="121" t="str">
        <f>IF(FRUTAS!B54=0,"",FRUTAS!B54)</f>
        <v>La autentica</v>
      </c>
      <c r="C48" s="122" t="str">
        <f>IF(FRUTAS!G54=0,"",FRUTAS!G54)</f>
        <v/>
      </c>
      <c r="D48" s="122" t="str">
        <f>IFERROR(IF(OR(IF(AND(MOD(FRUTAS!H54,FRUTAS!Y54)=0,FRUTAS!Y54=2.5),FRUTAS!H54,""),0),FRUTAS!H54,""),"")</f>
        <v/>
      </c>
      <c r="E48" s="126"/>
      <c r="F48" s="123" t="str">
        <f>IFERROR(IF(IF(AND(MOD(FRUTAS!H54,FRUTAS!Y54)=0,FRUTAS!Y54=1),FRUTAS!H54,"")=0,"",IF(AND(MOD(FRUTAS!H54,FRUTAS!Y54)=0,FRUTAS!Y54=1),FRUTAS!H54,"")),"")</f>
        <v/>
      </c>
      <c r="G48" s="124"/>
      <c r="H48" s="125">
        <f>IF(FRUTAS!Y54=0,"",FRUTAS!Y54)</f>
        <v>2.5</v>
      </c>
    </row>
    <row r="49" spans="1:8" ht="15.75" customHeight="1" x14ac:dyDescent="0.25">
      <c r="A49" s="121">
        <f>IF(FRUTAS!A55=0,"",FRUTAS!A55)</f>
        <v>5</v>
      </c>
      <c r="B49" s="121" t="str">
        <f>IF(FRUTAS!B55=0,"",FRUTAS!B55)</f>
        <v>Caligaris</v>
      </c>
      <c r="C49" s="122" t="str">
        <f>IF(FRUTAS!G55=0,"",FRUTAS!G55)</f>
        <v/>
      </c>
      <c r="D49" s="122" t="str">
        <f>IFERROR(IF(OR(IF(AND(MOD(FRUTAS!H55,FRUTAS!Y55)=0,FRUTAS!Y55=2.5),FRUTAS!H55,""),0),FRUTAS!H55,""),"")</f>
        <v/>
      </c>
      <c r="E49" s="126"/>
      <c r="F49" s="123" t="str">
        <f>IFERROR(IF(IF(AND(MOD(FRUTAS!H55,FRUTAS!Y55)=0,FRUTAS!Y55=1),FRUTAS!H55,"")=0,"",IF(AND(MOD(FRUTAS!H55,FRUTAS!Y55)=0,FRUTAS!Y55=1),FRUTAS!H55,"")),"")</f>
        <v/>
      </c>
      <c r="G49" s="124"/>
      <c r="H49" s="125">
        <f>IF(FRUTAS!Y55=0,"",FRUTAS!Y55)</f>
        <v>2.5</v>
      </c>
    </row>
    <row r="50" spans="1:8" ht="15.75" customHeight="1" x14ac:dyDescent="0.25">
      <c r="A50" s="121" t="str">
        <f>IF(FRUTAS!A56=0,"",FRUTAS!A56)</f>
        <v>Ret</v>
      </c>
      <c r="B50" s="121" t="str">
        <f>IF(FRUTAS!B56=0,"",FRUTAS!B56)</f>
        <v>Marina T</v>
      </c>
      <c r="C50" s="122" t="str">
        <f>IF(FRUTAS!G56=0,"",FRUTAS!G56)</f>
        <v/>
      </c>
      <c r="D50" s="122" t="str">
        <f>IFERROR(IF(OR(IF(AND(MOD(FRUTAS!H56,FRUTAS!Y56)=0,FRUTAS!Y56=2.5),FRUTAS!H56,""),0),FRUTAS!H56,""),"")</f>
        <v/>
      </c>
      <c r="E50" s="126"/>
      <c r="F50" s="123" t="str">
        <f>IFERROR(IF(IF(AND(MOD(FRUTAS!H56,FRUTAS!Y56)=0,FRUTAS!Y56=1),FRUTAS!H56,"")=0,"",IF(AND(MOD(FRUTAS!H56,FRUTAS!Y56)=0,FRUTAS!Y56=1),FRUTAS!H56,"")),"")</f>
        <v/>
      </c>
      <c r="G50" s="124"/>
      <c r="H50" s="125">
        <f>IF(FRUTAS!Y56=0,"",FRUTAS!Y56)</f>
        <v>1</v>
      </c>
    </row>
    <row r="51" spans="1:8" ht="15.75" customHeight="1" x14ac:dyDescent="0.25">
      <c r="A51" s="121">
        <f>IF(FRUTAS!A57=0,"",FRUTAS!A57)</f>
        <v>1</v>
      </c>
      <c r="B51" s="121" t="str">
        <f>IF(FRUTAS!B57=0,"",FRUTAS!B57)</f>
        <v>Mabertin suipacha</v>
      </c>
      <c r="C51" s="128">
        <f>IF(FRUTAS!G57=0,"",FRUTAS!G57)</f>
        <v>20</v>
      </c>
      <c r="D51" s="122" t="str">
        <f>IFERROR(IF(OR(IF(AND(MOD(FRUTAS!H57,FRUTAS!Y57)=0,FRUTAS!Y57=2.5),FRUTAS!H57,""),0),FRUTAS!H57,""),"")</f>
        <v/>
      </c>
      <c r="E51" s="126"/>
      <c r="F51" s="123" t="str">
        <f>IFERROR(IF(IF(AND(MOD(FRUTAS!H57,FRUTAS!Y57)=0,FRUTAS!Y57=1),FRUTAS!H57,"")=0,"",IF(AND(MOD(FRUTAS!H57,FRUTAS!Y57)=0,FRUTAS!Y57=1),FRUTAS!H57,"")),"")</f>
        <v/>
      </c>
      <c r="G51" s="124"/>
      <c r="H51" s="125">
        <f>IF(FRUTAS!Y57=0,"",FRUTAS!Y57)</f>
        <v>2.5</v>
      </c>
    </row>
    <row r="52" spans="1:8" ht="15.75" customHeight="1" x14ac:dyDescent="0.25">
      <c r="A52" s="121" t="str">
        <f>IF(FRUTAS!A58=0,"",FRUTAS!A58)</f>
        <v>ret</v>
      </c>
      <c r="B52" s="121" t="str">
        <f>IF(FRUTAS!B58=0,"",FRUTAS!B58)</f>
        <v>Sofi Germino</v>
      </c>
      <c r="C52" s="122" t="str">
        <f>IF(FRUTAS!G58=0,"",FRUTAS!G58)</f>
        <v/>
      </c>
      <c r="D52" s="122" t="str">
        <f>IFERROR(IF(OR(IF(AND(MOD(FRUTAS!H58,FRUTAS!Y58)=0,FRUTAS!Y58=2.5),FRUTAS!H58,""),0),FRUTAS!H58,""),"")</f>
        <v/>
      </c>
      <c r="E52" s="126"/>
      <c r="F52" s="123">
        <f>IFERROR(IF(IF(AND(MOD(FRUTAS!H58,FRUTAS!Y58)=0,FRUTAS!Y58=1),FRUTAS!H58,"")=0,"",IF(AND(MOD(FRUTAS!H58,FRUTAS!Y58)=0,FRUTAS!Y58=1),FRUTAS!H58,"")),"")</f>
        <v>1</v>
      </c>
      <c r="G52" s="124"/>
      <c r="H52" s="125">
        <f>IF(FRUTAS!Y58=0,"",FRUTAS!Y58)</f>
        <v>1</v>
      </c>
    </row>
    <row r="53" spans="1:8" ht="15.75" customHeight="1" x14ac:dyDescent="0.25">
      <c r="A53" s="121" t="str">
        <f>IF(FRUTAS!A59=0,"",FRUTAS!A59)</f>
        <v>Ret</v>
      </c>
      <c r="B53" s="121" t="str">
        <f>IF(FRUTAS!B59=0,"",FRUTAS!B59)</f>
        <v>Sofi Germino</v>
      </c>
      <c r="C53" s="122" t="str">
        <f>IF(FRUTAS!G59=0,"",FRUTAS!G59)</f>
        <v/>
      </c>
      <c r="D53" s="122" t="str">
        <f>IFERROR(IF(OR(IF(AND(MOD(FRUTAS!H59,FRUTAS!Y59)=0,FRUTAS!Y59=2.5),FRUTAS!H59,""),0),FRUTAS!H59,""),"")</f>
        <v/>
      </c>
      <c r="E53" s="126"/>
      <c r="F53" s="123" t="str">
        <f>IFERROR(IF(IF(AND(MOD(FRUTAS!H59,FRUTAS!Y59)=0,FRUTAS!Y59=1),FRUTAS!H59,"")=0,"",IF(AND(MOD(FRUTAS!H59,FRUTAS!Y59)=0,FRUTAS!Y59=1),FRUTAS!H59,"")),"")</f>
        <v/>
      </c>
      <c r="G53" s="124"/>
      <c r="H53" s="125">
        <f>IF(FRUTAS!Y59=0,"",FRUTAS!Y59)</f>
        <v>2.5</v>
      </c>
    </row>
    <row r="54" spans="1:8" ht="15.75" customHeight="1" x14ac:dyDescent="0.25">
      <c r="A54" s="121">
        <f>IF(FRUTAS!A60=0,"",FRUTAS!A60)</f>
        <v>1</v>
      </c>
      <c r="B54" s="121" t="str">
        <f>IF(FRUTAS!B60=0,"",FRUTAS!B60)</f>
        <v>Cerveceria cabrera</v>
      </c>
      <c r="C54" s="122" t="str">
        <f>IF(FRUTAS!G60=0,"",FRUTAS!G60)</f>
        <v/>
      </c>
      <c r="D54" s="122">
        <f>IFERROR(IF(OR(IF(AND(MOD(FRUTAS!H60,FRUTAS!Y60)=0,FRUTAS!Y60=2.5),FRUTAS!H60,""),0),FRUTAS!H60,""),"")</f>
        <v>5</v>
      </c>
      <c r="E54" s="126"/>
      <c r="F54" s="123" t="str">
        <f>IFERROR(IF(IF(AND(MOD(FRUTAS!H60,FRUTAS!Y60)=0,FRUTAS!Y60=1),FRUTAS!H60,"")=0,"",IF(AND(MOD(FRUTAS!H60,FRUTAS!Y60)=0,FRUTAS!Y60=1),FRUTAS!H60,"")),"")</f>
        <v/>
      </c>
      <c r="G54" s="124"/>
      <c r="H54" s="125">
        <f>IF(FRUTAS!Y60=0,"",FRUTAS!Y60)</f>
        <v>2.5</v>
      </c>
    </row>
    <row r="55" spans="1:8" ht="15.75" customHeight="1" x14ac:dyDescent="0.25">
      <c r="A55" s="121">
        <f>IF(FRUTAS!A61=0,"",FRUTAS!A61)</f>
        <v>1</v>
      </c>
      <c r="B55" s="121" t="str">
        <f>IF(FRUTAS!B61=0,"",FRUTAS!B61)</f>
        <v>Mariela Angulo</v>
      </c>
      <c r="C55" s="122" t="str">
        <f>IF(FRUTAS!G61=0,"",FRUTAS!G61)</f>
        <v/>
      </c>
      <c r="D55" s="122" t="str">
        <f>IFERROR(IF(OR(IF(AND(MOD(FRUTAS!H61,FRUTAS!Y61)=0,FRUTAS!Y61=2.5),FRUTAS!H61,""),0),FRUTAS!H61,""),"")</f>
        <v/>
      </c>
      <c r="E55" s="126"/>
      <c r="F55" s="123">
        <f>IFERROR(IF(IF(AND(MOD(FRUTAS!H61,FRUTAS!Y61)=0,FRUTAS!Y61=1),FRUTAS!H61,"")=0,"",IF(AND(MOD(FRUTAS!H61,FRUTAS!Y61)=0,FRUTAS!Y61=1),FRUTAS!H61,"")),"")</f>
        <v>1</v>
      </c>
      <c r="G55" s="124"/>
      <c r="H55" s="125">
        <f>IF(FRUTAS!Y61=0,"",FRUTAS!Y61)</f>
        <v>1</v>
      </c>
    </row>
    <row r="56" spans="1:8" ht="15.75" customHeight="1" x14ac:dyDescent="0.25">
      <c r="A56" s="121">
        <f>IF(FRUTAS!A62=0,"",FRUTAS!A62)</f>
        <v>1</v>
      </c>
      <c r="B56" s="121" t="str">
        <f>IF(FRUTAS!B62=0,"",FRUTAS!B62)</f>
        <v>Skanmad</v>
      </c>
      <c r="C56" s="122" t="str">
        <f>IF(FRUTAS!G62=0,"",FRUTAS!G62)</f>
        <v/>
      </c>
      <c r="D56" s="122" t="str">
        <f>IFERROR(IF(OR(IF(AND(MOD(FRUTAS!H62,FRUTAS!Y62)=0,FRUTAS!Y62=2.5),FRUTAS!H62,""),0),FRUTAS!H62,""),"")</f>
        <v/>
      </c>
      <c r="E56" s="126"/>
      <c r="F56" s="123" t="str">
        <f>IFERROR(IF(IF(AND(MOD(FRUTAS!H62,FRUTAS!Y62)=0,FRUTAS!Y62=1),FRUTAS!H62,"")=0,"",IF(AND(MOD(FRUTAS!H62,FRUTAS!Y62)=0,FRUTAS!Y62=1),FRUTAS!H62,"")),"")</f>
        <v/>
      </c>
      <c r="G56" s="124"/>
      <c r="H56" s="125">
        <f>IF(FRUTAS!Y62=0,"",FRUTAS!Y62)</f>
        <v>2.5</v>
      </c>
    </row>
    <row r="57" spans="1:8" ht="15.75" customHeight="1" x14ac:dyDescent="0.25">
      <c r="A57" s="121">
        <f>IF(FRUTAS!A63=0,"",FRUTAS!A63)</f>
        <v>1</v>
      </c>
      <c r="B57" s="121" t="str">
        <f>IF(FRUTAS!B63=0,"",FRUTAS!B63)</f>
        <v>GARDINER</v>
      </c>
      <c r="C57" s="128">
        <f>IF(FRUTAS!G63=0,"",FRUTAS!G63)</f>
        <v>20</v>
      </c>
      <c r="D57" s="122" t="str">
        <f>IFERROR(IF(OR(IF(AND(MOD(FRUTAS!H63,FRUTAS!Y63)=0,FRUTAS!Y63=2.5),FRUTAS!H63,""),0),FRUTAS!H63,""),"")</f>
        <v/>
      </c>
      <c r="E57" s="126"/>
      <c r="F57" s="123" t="str">
        <f>IFERROR(IF(IF(AND(MOD(FRUTAS!H63,FRUTAS!Y63)=0,FRUTAS!Y63=1),FRUTAS!H63,"")=0,"",IF(AND(MOD(FRUTAS!H63,FRUTAS!Y63)=0,FRUTAS!Y63=1),FRUTAS!H63,"")),"")</f>
        <v/>
      </c>
      <c r="G57" s="124"/>
      <c r="H57" s="125">
        <f>IF(FRUTAS!Y63=0,"",FRUTAS!Y63)</f>
        <v>2.5</v>
      </c>
    </row>
    <row r="58" spans="1:8" ht="15.75" customHeight="1" x14ac:dyDescent="0.25">
      <c r="A58" s="121">
        <f>IF(FRUTAS!A64=0,"",FRUTAS!A64)</f>
        <v>1</v>
      </c>
      <c r="B58" s="121" t="str">
        <f>IF(FRUTAS!B64=0,"",FRUTAS!B64)</f>
        <v>Juliana/ Alucina past</v>
      </c>
      <c r="C58" s="122" t="str">
        <f>IF(FRUTAS!G64=0,"",FRUTAS!G64)</f>
        <v/>
      </c>
      <c r="D58" s="122" t="str">
        <f>IFERROR(IF(OR(IF(AND(MOD(FRUTAS!H64,FRUTAS!Y64)=0,FRUTAS!Y64=2.5),FRUTAS!H64,""),0),FRUTAS!H64,""),"")</f>
        <v/>
      </c>
      <c r="E58" s="126"/>
      <c r="F58" s="123">
        <f>IFERROR(IF(IF(AND(MOD(FRUTAS!H64,FRUTAS!Y64)=0,FRUTAS!Y64=1),FRUTAS!H64,"")=0,"",IF(AND(MOD(FRUTAS!H64,FRUTAS!Y64)=0,FRUTAS!Y64=1),FRUTAS!H64,"")),"")</f>
        <v>7</v>
      </c>
      <c r="G58" s="124"/>
      <c r="H58" s="125">
        <f>IF(FRUTAS!Y64=0,"",FRUTAS!Y64)</f>
        <v>1</v>
      </c>
    </row>
    <row r="59" spans="1:8" ht="15.75" customHeight="1" x14ac:dyDescent="0.25">
      <c r="A59" s="121">
        <f>IF(FRUTAS!A65=0,"",FRUTAS!A65)</f>
        <v>1</v>
      </c>
      <c r="B59" s="121" t="str">
        <f>IF(FRUTAS!B65=0,"",FRUTAS!B65)</f>
        <v>Juliana Herrera</v>
      </c>
      <c r="C59" s="128">
        <f>IF(FRUTAS!G65=0,"",FRUTAS!G65)</f>
        <v>5</v>
      </c>
      <c r="D59" s="122" t="str">
        <f>IFERROR(IF(OR(IF(AND(MOD(FRUTAS!H65,FRUTAS!Y65)=0,FRUTAS!Y65=2.5),FRUTAS!H65,""),0),FRUTAS!H65,""),"")</f>
        <v/>
      </c>
      <c r="E59" s="126"/>
      <c r="F59" s="123" t="str">
        <f>IFERROR(IF(IF(AND(MOD(FRUTAS!H65,FRUTAS!Y65)=0,FRUTAS!Y65=1),FRUTAS!H65,"")=0,"",IF(AND(MOD(FRUTAS!H65,FRUTAS!Y65)=0,FRUTAS!Y65=1),FRUTAS!H65,"")),"")</f>
        <v/>
      </c>
      <c r="G59" s="124"/>
      <c r="H59" s="125">
        <f>IF(FRUTAS!Y65=0,"",FRUTAS!Y65)</f>
        <v>2.5</v>
      </c>
    </row>
    <row r="60" spans="1:8" ht="15.75" customHeight="1" x14ac:dyDescent="0.25">
      <c r="A60" s="121">
        <f>IF(FRUTAS!A66=0,"",FRUTAS!A66)</f>
        <v>8</v>
      </c>
      <c r="B60" s="121" t="str">
        <f>IF(FRUTAS!B66=0,"",FRUTAS!B66)</f>
        <v>Baies natural</v>
      </c>
      <c r="C60" s="122" t="str">
        <f>IF(FRUTAS!G66=0,"",FRUTAS!G66)</f>
        <v/>
      </c>
      <c r="D60" s="122" t="str">
        <f>IFERROR(IF(OR(IF(AND(MOD(FRUTAS!H66,FRUTAS!Y66)=0,FRUTAS!Y66=2.5),FRUTAS!H66,""),0),FRUTAS!H66,""),"")</f>
        <v/>
      </c>
      <c r="E60" s="126"/>
      <c r="F60" s="123" t="str">
        <f>IFERROR(IF(IF(AND(MOD(FRUTAS!H66,FRUTAS!Y66)=0,FRUTAS!Y66=1),FRUTAS!H66,"")=0,"",IF(AND(MOD(FRUTAS!H66,FRUTAS!Y66)=0,FRUTAS!Y66=1),FRUTAS!H66,"")),"")</f>
        <v/>
      </c>
      <c r="G60" s="124"/>
      <c r="H60" s="125">
        <f>IF(FRUTAS!Y66=0,"",FRUTAS!Y66)</f>
        <v>2.5</v>
      </c>
    </row>
    <row r="61" spans="1:8" ht="15.75" customHeight="1" x14ac:dyDescent="0.25">
      <c r="A61" s="121" t="e">
        <f t="shared" ref="A61:C61" si="0">IF(#REF!=0,"",#REF!)</f>
        <v>#REF!</v>
      </c>
      <c r="B61" s="121" t="e">
        <f t="shared" si="0"/>
        <v>#REF!</v>
      </c>
      <c r="C61" s="122" t="e">
        <f t="shared" si="0"/>
        <v>#REF!</v>
      </c>
      <c r="D61" s="122" t="str">
        <f t="shared" ref="D61:D89" si="1">IFERROR(IF(OR(IF(AND(MOD(#REF!,#REF!)=0,#REF!=2.5),#REF!,""),0),#REF!,""),"")</f>
        <v/>
      </c>
      <c r="E61" s="126"/>
      <c r="F61" s="123" t="str">
        <f t="shared" ref="F61:F89" si="2">IFERROR(IF(IF(AND(MOD(#REF!,#REF!)=0,#REF!=1),#REF!,"")=0,"",IF(AND(MOD(#REF!,#REF!)=0,#REF!=1),#REF!,"")),"")</f>
        <v/>
      </c>
      <c r="G61" s="124"/>
      <c r="H61" s="125" t="e">
        <f t="shared" ref="H61:H89" si="3">IF(#REF!=0,"",#REF!)</f>
        <v>#REF!</v>
      </c>
    </row>
    <row r="62" spans="1:8" ht="15.75" customHeight="1" x14ac:dyDescent="0.25">
      <c r="A62" s="121" t="e">
        <f t="shared" ref="A62:C62" si="4">IF(#REF!=0,"",#REF!)</f>
        <v>#REF!</v>
      </c>
      <c r="B62" s="121" t="e">
        <f t="shared" si="4"/>
        <v>#REF!</v>
      </c>
      <c r="C62" s="122" t="e">
        <f t="shared" si="4"/>
        <v>#REF!</v>
      </c>
      <c r="D62" s="122" t="str">
        <f t="shared" si="1"/>
        <v/>
      </c>
      <c r="E62" s="126"/>
      <c r="F62" s="123" t="str">
        <f t="shared" si="2"/>
        <v/>
      </c>
      <c r="G62" s="124"/>
      <c r="H62" s="125" t="e">
        <f t="shared" si="3"/>
        <v>#REF!</v>
      </c>
    </row>
    <row r="63" spans="1:8" ht="15.75" customHeight="1" x14ac:dyDescent="0.25">
      <c r="A63" s="121" t="e">
        <f t="shared" ref="A63:C63" si="5">IF(#REF!=0,"",#REF!)</f>
        <v>#REF!</v>
      </c>
      <c r="B63" s="121" t="e">
        <f t="shared" si="5"/>
        <v>#REF!</v>
      </c>
      <c r="C63" s="122" t="e">
        <f t="shared" si="5"/>
        <v>#REF!</v>
      </c>
      <c r="D63" s="122" t="str">
        <f t="shared" si="1"/>
        <v/>
      </c>
      <c r="E63" s="126"/>
      <c r="F63" s="123" t="str">
        <f t="shared" si="2"/>
        <v/>
      </c>
      <c r="G63" s="124"/>
      <c r="H63" s="125" t="e">
        <f t="shared" si="3"/>
        <v>#REF!</v>
      </c>
    </row>
    <row r="64" spans="1:8" ht="15.75" customHeight="1" x14ac:dyDescent="0.25">
      <c r="A64" s="121" t="e">
        <f t="shared" ref="A64:C64" si="6">IF(#REF!=0,"",#REF!)</f>
        <v>#REF!</v>
      </c>
      <c r="B64" s="121" t="e">
        <f t="shared" si="6"/>
        <v>#REF!</v>
      </c>
      <c r="C64" s="122" t="e">
        <f t="shared" si="6"/>
        <v>#REF!</v>
      </c>
      <c r="D64" s="122" t="str">
        <f t="shared" si="1"/>
        <v/>
      </c>
      <c r="E64" s="126"/>
      <c r="F64" s="123" t="str">
        <f t="shared" si="2"/>
        <v/>
      </c>
      <c r="G64" s="124"/>
      <c r="H64" s="125" t="e">
        <f t="shared" si="3"/>
        <v>#REF!</v>
      </c>
    </row>
    <row r="65" spans="1:8" ht="15.75" customHeight="1" x14ac:dyDescent="0.25">
      <c r="A65" s="121" t="e">
        <f t="shared" ref="A65:C65" si="7">IF(#REF!=0,"",#REF!)</f>
        <v>#REF!</v>
      </c>
      <c r="B65" s="121" t="e">
        <f t="shared" si="7"/>
        <v>#REF!</v>
      </c>
      <c r="C65" s="122" t="e">
        <f t="shared" si="7"/>
        <v>#REF!</v>
      </c>
      <c r="D65" s="122" t="str">
        <f t="shared" si="1"/>
        <v/>
      </c>
      <c r="E65" s="126"/>
      <c r="F65" s="123" t="str">
        <f t="shared" si="2"/>
        <v/>
      </c>
      <c r="G65" s="124"/>
      <c r="H65" s="125" t="e">
        <f t="shared" si="3"/>
        <v>#REF!</v>
      </c>
    </row>
    <row r="66" spans="1:8" ht="15.75" customHeight="1" x14ac:dyDescent="0.25">
      <c r="A66" s="121" t="e">
        <f t="shared" ref="A66:C66" si="8">IF(#REF!=0,"",#REF!)</f>
        <v>#REF!</v>
      </c>
      <c r="B66" s="121" t="e">
        <f t="shared" si="8"/>
        <v>#REF!</v>
      </c>
      <c r="C66" s="122" t="e">
        <f t="shared" si="8"/>
        <v>#REF!</v>
      </c>
      <c r="D66" s="122" t="str">
        <f t="shared" si="1"/>
        <v/>
      </c>
      <c r="E66" s="126"/>
      <c r="F66" s="123" t="str">
        <f t="shared" si="2"/>
        <v/>
      </c>
      <c r="G66" s="124"/>
      <c r="H66" s="125" t="e">
        <f t="shared" si="3"/>
        <v>#REF!</v>
      </c>
    </row>
    <row r="67" spans="1:8" ht="15.75" customHeight="1" x14ac:dyDescent="0.25">
      <c r="A67" s="121" t="e">
        <f t="shared" ref="A67:C67" si="9">IF(#REF!=0,"",#REF!)</f>
        <v>#REF!</v>
      </c>
      <c r="B67" s="121" t="e">
        <f t="shared" si="9"/>
        <v>#REF!</v>
      </c>
      <c r="C67" s="122" t="e">
        <f t="shared" si="9"/>
        <v>#REF!</v>
      </c>
      <c r="D67" s="122" t="str">
        <f t="shared" si="1"/>
        <v/>
      </c>
      <c r="E67" s="126"/>
      <c r="F67" s="123" t="str">
        <f t="shared" si="2"/>
        <v/>
      </c>
      <c r="G67" s="124"/>
      <c r="H67" s="125" t="e">
        <f t="shared" si="3"/>
        <v>#REF!</v>
      </c>
    </row>
    <row r="68" spans="1:8" ht="15.75" customHeight="1" x14ac:dyDescent="0.25">
      <c r="A68" s="121" t="e">
        <f t="shared" ref="A68:C68" si="10">IF(#REF!=0,"",#REF!)</f>
        <v>#REF!</v>
      </c>
      <c r="B68" s="121" t="e">
        <f t="shared" si="10"/>
        <v>#REF!</v>
      </c>
      <c r="C68" s="122" t="e">
        <f t="shared" si="10"/>
        <v>#REF!</v>
      </c>
      <c r="D68" s="122" t="str">
        <f t="shared" si="1"/>
        <v/>
      </c>
      <c r="E68" s="126"/>
      <c r="F68" s="123" t="str">
        <f t="shared" si="2"/>
        <v/>
      </c>
      <c r="G68" s="124"/>
      <c r="H68" s="125" t="e">
        <f t="shared" si="3"/>
        <v>#REF!</v>
      </c>
    </row>
    <row r="69" spans="1:8" ht="15.75" customHeight="1" x14ac:dyDescent="0.25">
      <c r="A69" s="121" t="e">
        <f t="shared" ref="A69:C69" si="11">IF(#REF!=0,"",#REF!)</f>
        <v>#REF!</v>
      </c>
      <c r="B69" s="121" t="e">
        <f t="shared" si="11"/>
        <v>#REF!</v>
      </c>
      <c r="C69" s="122" t="e">
        <f t="shared" si="11"/>
        <v>#REF!</v>
      </c>
      <c r="D69" s="122" t="str">
        <f t="shared" si="1"/>
        <v/>
      </c>
      <c r="E69" s="126"/>
      <c r="F69" s="123" t="str">
        <f t="shared" si="2"/>
        <v/>
      </c>
      <c r="G69" s="124"/>
      <c r="H69" s="125" t="e">
        <f t="shared" si="3"/>
        <v>#REF!</v>
      </c>
    </row>
    <row r="70" spans="1:8" ht="15.75" customHeight="1" x14ac:dyDescent="0.25">
      <c r="A70" s="121" t="e">
        <f t="shared" ref="A70:C70" si="12">IF(#REF!=0,"",#REF!)</f>
        <v>#REF!</v>
      </c>
      <c r="B70" s="121" t="e">
        <f t="shared" si="12"/>
        <v>#REF!</v>
      </c>
      <c r="C70" s="122" t="e">
        <f t="shared" si="12"/>
        <v>#REF!</v>
      </c>
      <c r="D70" s="122" t="str">
        <f t="shared" si="1"/>
        <v/>
      </c>
      <c r="E70" s="126"/>
      <c r="F70" s="123" t="str">
        <f t="shared" si="2"/>
        <v/>
      </c>
      <c r="G70" s="124"/>
      <c r="H70" s="125" t="e">
        <f t="shared" si="3"/>
        <v>#REF!</v>
      </c>
    </row>
    <row r="71" spans="1:8" ht="15.75" customHeight="1" x14ac:dyDescent="0.25">
      <c r="A71" s="121" t="e">
        <f t="shared" ref="A71:C71" si="13">IF(#REF!=0,"",#REF!)</f>
        <v>#REF!</v>
      </c>
      <c r="B71" s="121" t="e">
        <f t="shared" si="13"/>
        <v>#REF!</v>
      </c>
      <c r="C71" s="122" t="e">
        <f t="shared" si="13"/>
        <v>#REF!</v>
      </c>
      <c r="D71" s="122" t="str">
        <f t="shared" si="1"/>
        <v/>
      </c>
      <c r="E71" s="126"/>
      <c r="F71" s="123" t="str">
        <f t="shared" si="2"/>
        <v/>
      </c>
      <c r="G71" s="124"/>
      <c r="H71" s="125" t="e">
        <f t="shared" si="3"/>
        <v>#REF!</v>
      </c>
    </row>
    <row r="72" spans="1:8" ht="15.75" customHeight="1" x14ac:dyDescent="0.25">
      <c r="A72" s="121" t="e">
        <f t="shared" ref="A72:C72" si="14">IF(#REF!=0,"",#REF!)</f>
        <v>#REF!</v>
      </c>
      <c r="B72" s="121" t="e">
        <f t="shared" si="14"/>
        <v>#REF!</v>
      </c>
      <c r="C72" s="122" t="e">
        <f t="shared" si="14"/>
        <v>#REF!</v>
      </c>
      <c r="D72" s="122" t="str">
        <f t="shared" si="1"/>
        <v/>
      </c>
      <c r="E72" s="126"/>
      <c r="F72" s="123" t="str">
        <f t="shared" si="2"/>
        <v/>
      </c>
      <c r="G72" s="124"/>
      <c r="H72" s="125" t="e">
        <f t="shared" si="3"/>
        <v>#REF!</v>
      </c>
    </row>
    <row r="73" spans="1:8" ht="15.75" customHeight="1" x14ac:dyDescent="0.25">
      <c r="A73" s="121" t="e">
        <f t="shared" ref="A73:C73" si="15">IF(#REF!=0,"",#REF!)</f>
        <v>#REF!</v>
      </c>
      <c r="B73" s="121" t="e">
        <f t="shared" si="15"/>
        <v>#REF!</v>
      </c>
      <c r="C73" s="122" t="e">
        <f t="shared" si="15"/>
        <v>#REF!</v>
      </c>
      <c r="D73" s="122" t="str">
        <f t="shared" si="1"/>
        <v/>
      </c>
      <c r="E73" s="126"/>
      <c r="F73" s="123" t="str">
        <f t="shared" si="2"/>
        <v/>
      </c>
      <c r="G73" s="124"/>
      <c r="H73" s="125" t="e">
        <f t="shared" si="3"/>
        <v>#REF!</v>
      </c>
    </row>
    <row r="74" spans="1:8" ht="15.75" customHeight="1" x14ac:dyDescent="0.25">
      <c r="A74" s="121" t="e">
        <f t="shared" ref="A74:C74" si="16">IF(#REF!=0,"",#REF!)</f>
        <v>#REF!</v>
      </c>
      <c r="B74" s="121" t="e">
        <f t="shared" si="16"/>
        <v>#REF!</v>
      </c>
      <c r="C74" s="122" t="e">
        <f t="shared" si="16"/>
        <v>#REF!</v>
      </c>
      <c r="D74" s="122" t="str">
        <f t="shared" si="1"/>
        <v/>
      </c>
      <c r="E74" s="126"/>
      <c r="F74" s="123" t="str">
        <f t="shared" si="2"/>
        <v/>
      </c>
      <c r="G74" s="124"/>
      <c r="H74" s="125" t="e">
        <f t="shared" si="3"/>
        <v>#REF!</v>
      </c>
    </row>
    <row r="75" spans="1:8" ht="15.75" customHeight="1" x14ac:dyDescent="0.25">
      <c r="A75" s="121" t="e">
        <f t="shared" ref="A75:C75" si="17">IF(#REF!=0,"",#REF!)</f>
        <v>#REF!</v>
      </c>
      <c r="B75" s="121" t="e">
        <f t="shared" si="17"/>
        <v>#REF!</v>
      </c>
      <c r="C75" s="122" t="e">
        <f t="shared" si="17"/>
        <v>#REF!</v>
      </c>
      <c r="D75" s="122" t="str">
        <f t="shared" si="1"/>
        <v/>
      </c>
      <c r="E75" s="126"/>
      <c r="F75" s="123" t="str">
        <f t="shared" si="2"/>
        <v/>
      </c>
      <c r="G75" s="124"/>
      <c r="H75" s="125" t="e">
        <f t="shared" si="3"/>
        <v>#REF!</v>
      </c>
    </row>
    <row r="76" spans="1:8" ht="15.75" customHeight="1" x14ac:dyDescent="0.25">
      <c r="A76" s="121" t="e">
        <f t="shared" ref="A76:C76" si="18">IF(#REF!=0,"",#REF!)</f>
        <v>#REF!</v>
      </c>
      <c r="B76" s="121" t="e">
        <f t="shared" si="18"/>
        <v>#REF!</v>
      </c>
      <c r="C76" s="122" t="e">
        <f t="shared" si="18"/>
        <v>#REF!</v>
      </c>
      <c r="D76" s="122" t="str">
        <f t="shared" si="1"/>
        <v/>
      </c>
      <c r="E76" s="126"/>
      <c r="F76" s="123" t="str">
        <f t="shared" si="2"/>
        <v/>
      </c>
      <c r="G76" s="124"/>
      <c r="H76" s="125" t="e">
        <f t="shared" si="3"/>
        <v>#REF!</v>
      </c>
    </row>
    <row r="77" spans="1:8" ht="15.75" customHeight="1" x14ac:dyDescent="0.25">
      <c r="A77" s="121" t="e">
        <f t="shared" ref="A77:C77" si="19">IF(#REF!=0,"",#REF!)</f>
        <v>#REF!</v>
      </c>
      <c r="B77" s="121" t="e">
        <f t="shared" si="19"/>
        <v>#REF!</v>
      </c>
      <c r="C77" s="122" t="e">
        <f t="shared" si="19"/>
        <v>#REF!</v>
      </c>
      <c r="D77" s="122" t="str">
        <f t="shared" si="1"/>
        <v/>
      </c>
      <c r="E77" s="126"/>
      <c r="F77" s="123" t="str">
        <f t="shared" si="2"/>
        <v/>
      </c>
      <c r="G77" s="124"/>
      <c r="H77" s="125" t="e">
        <f t="shared" si="3"/>
        <v>#REF!</v>
      </c>
    </row>
    <row r="78" spans="1:8" ht="15.75" customHeight="1" x14ac:dyDescent="0.25">
      <c r="A78" s="121" t="e">
        <f t="shared" ref="A78:C78" si="20">IF(#REF!=0,"",#REF!)</f>
        <v>#REF!</v>
      </c>
      <c r="B78" s="121" t="e">
        <f t="shared" si="20"/>
        <v>#REF!</v>
      </c>
      <c r="C78" s="122" t="e">
        <f t="shared" si="20"/>
        <v>#REF!</v>
      </c>
      <c r="D78" s="122" t="str">
        <f t="shared" si="1"/>
        <v/>
      </c>
      <c r="E78" s="126"/>
      <c r="F78" s="123" t="str">
        <f t="shared" si="2"/>
        <v/>
      </c>
      <c r="G78" s="124"/>
      <c r="H78" s="125" t="e">
        <f t="shared" si="3"/>
        <v>#REF!</v>
      </c>
    </row>
    <row r="79" spans="1:8" ht="15.75" customHeight="1" x14ac:dyDescent="0.25">
      <c r="A79" s="121" t="e">
        <f t="shared" ref="A79:C79" si="21">IF(#REF!=0,"",#REF!)</f>
        <v>#REF!</v>
      </c>
      <c r="B79" s="121" t="e">
        <f t="shared" si="21"/>
        <v>#REF!</v>
      </c>
      <c r="C79" s="122" t="e">
        <f t="shared" si="21"/>
        <v>#REF!</v>
      </c>
      <c r="D79" s="122" t="str">
        <f t="shared" si="1"/>
        <v/>
      </c>
      <c r="E79" s="126"/>
      <c r="F79" s="123" t="str">
        <f t="shared" si="2"/>
        <v/>
      </c>
      <c r="G79" s="124"/>
      <c r="H79" s="125" t="e">
        <f t="shared" si="3"/>
        <v>#REF!</v>
      </c>
    </row>
    <row r="80" spans="1:8" ht="15.75" customHeight="1" x14ac:dyDescent="0.25">
      <c r="A80" s="121" t="e">
        <f t="shared" ref="A80:C80" si="22">IF(#REF!=0,"",#REF!)</f>
        <v>#REF!</v>
      </c>
      <c r="B80" s="121" t="e">
        <f t="shared" si="22"/>
        <v>#REF!</v>
      </c>
      <c r="C80" s="122" t="e">
        <f t="shared" si="22"/>
        <v>#REF!</v>
      </c>
      <c r="D80" s="122" t="str">
        <f t="shared" si="1"/>
        <v/>
      </c>
      <c r="E80" s="126"/>
      <c r="F80" s="123" t="str">
        <f t="shared" si="2"/>
        <v/>
      </c>
      <c r="G80" s="124"/>
      <c r="H80" s="125" t="e">
        <f t="shared" si="3"/>
        <v>#REF!</v>
      </c>
    </row>
    <row r="81" spans="1:8" ht="15.75" customHeight="1" x14ac:dyDescent="0.25">
      <c r="A81" s="121" t="e">
        <f t="shared" ref="A81:C81" si="23">IF(#REF!=0,"",#REF!)</f>
        <v>#REF!</v>
      </c>
      <c r="B81" s="121" t="e">
        <f t="shared" si="23"/>
        <v>#REF!</v>
      </c>
      <c r="C81" s="122" t="e">
        <f t="shared" si="23"/>
        <v>#REF!</v>
      </c>
      <c r="D81" s="122" t="str">
        <f t="shared" si="1"/>
        <v/>
      </c>
      <c r="E81" s="126"/>
      <c r="F81" s="123" t="str">
        <f t="shared" si="2"/>
        <v/>
      </c>
      <c r="G81" s="124"/>
      <c r="H81" s="125" t="e">
        <f t="shared" si="3"/>
        <v>#REF!</v>
      </c>
    </row>
    <row r="82" spans="1:8" ht="15.75" customHeight="1" x14ac:dyDescent="0.25">
      <c r="A82" s="121" t="e">
        <f t="shared" ref="A82:C82" si="24">IF(#REF!=0,"",#REF!)</f>
        <v>#REF!</v>
      </c>
      <c r="B82" s="121" t="e">
        <f t="shared" si="24"/>
        <v>#REF!</v>
      </c>
      <c r="C82" s="122" t="e">
        <f t="shared" si="24"/>
        <v>#REF!</v>
      </c>
      <c r="D82" s="122" t="str">
        <f t="shared" si="1"/>
        <v/>
      </c>
      <c r="E82" s="126"/>
      <c r="F82" s="123" t="str">
        <f t="shared" si="2"/>
        <v/>
      </c>
      <c r="G82" s="124"/>
      <c r="H82" s="125" t="e">
        <f t="shared" si="3"/>
        <v>#REF!</v>
      </c>
    </row>
    <row r="83" spans="1:8" ht="15.75" customHeight="1" x14ac:dyDescent="0.25">
      <c r="A83" s="121" t="e">
        <f t="shared" ref="A83:C83" si="25">IF(#REF!=0,"",#REF!)</f>
        <v>#REF!</v>
      </c>
      <c r="B83" s="121" t="e">
        <f t="shared" si="25"/>
        <v>#REF!</v>
      </c>
      <c r="C83" s="122" t="e">
        <f t="shared" si="25"/>
        <v>#REF!</v>
      </c>
      <c r="D83" s="122" t="str">
        <f t="shared" si="1"/>
        <v/>
      </c>
      <c r="E83" s="126"/>
      <c r="F83" s="123" t="str">
        <f t="shared" si="2"/>
        <v/>
      </c>
      <c r="G83" s="124"/>
      <c r="H83" s="125" t="e">
        <f t="shared" si="3"/>
        <v>#REF!</v>
      </c>
    </row>
    <row r="84" spans="1:8" ht="15.75" customHeight="1" x14ac:dyDescent="0.25">
      <c r="A84" s="121" t="e">
        <f t="shared" ref="A84:C84" si="26">IF(#REF!=0,"",#REF!)</f>
        <v>#REF!</v>
      </c>
      <c r="B84" s="121" t="e">
        <f t="shared" si="26"/>
        <v>#REF!</v>
      </c>
      <c r="C84" s="122" t="e">
        <f t="shared" si="26"/>
        <v>#REF!</v>
      </c>
      <c r="D84" s="122" t="str">
        <f t="shared" si="1"/>
        <v/>
      </c>
      <c r="E84" s="126"/>
      <c r="F84" s="123" t="str">
        <f t="shared" si="2"/>
        <v/>
      </c>
      <c r="G84" s="124"/>
      <c r="H84" s="125" t="e">
        <f t="shared" si="3"/>
        <v>#REF!</v>
      </c>
    </row>
    <row r="85" spans="1:8" ht="15.75" customHeight="1" x14ac:dyDescent="0.25">
      <c r="A85" s="121" t="e">
        <f t="shared" ref="A85:C85" si="27">IF(#REF!=0,"",#REF!)</f>
        <v>#REF!</v>
      </c>
      <c r="B85" s="121" t="e">
        <f t="shared" si="27"/>
        <v>#REF!</v>
      </c>
      <c r="C85" s="122" t="e">
        <f t="shared" si="27"/>
        <v>#REF!</v>
      </c>
      <c r="D85" s="122" t="str">
        <f t="shared" si="1"/>
        <v/>
      </c>
      <c r="E85" s="126"/>
      <c r="F85" s="123" t="str">
        <f t="shared" si="2"/>
        <v/>
      </c>
      <c r="G85" s="124"/>
      <c r="H85" s="125" t="e">
        <f t="shared" si="3"/>
        <v>#REF!</v>
      </c>
    </row>
    <row r="86" spans="1:8" ht="15.75" customHeight="1" x14ac:dyDescent="0.25">
      <c r="A86" s="121" t="e">
        <f t="shared" ref="A86:C86" si="28">IF(#REF!=0,"",#REF!)</f>
        <v>#REF!</v>
      </c>
      <c r="B86" s="121" t="e">
        <f t="shared" si="28"/>
        <v>#REF!</v>
      </c>
      <c r="C86" s="122" t="e">
        <f t="shared" si="28"/>
        <v>#REF!</v>
      </c>
      <c r="D86" s="122" t="str">
        <f t="shared" si="1"/>
        <v/>
      </c>
      <c r="E86" s="126"/>
      <c r="F86" s="123" t="str">
        <f t="shared" si="2"/>
        <v/>
      </c>
      <c r="G86" s="124"/>
      <c r="H86" s="125" t="e">
        <f t="shared" si="3"/>
        <v>#REF!</v>
      </c>
    </row>
    <row r="87" spans="1:8" ht="15.75" customHeight="1" x14ac:dyDescent="0.25">
      <c r="A87" s="121" t="e">
        <f t="shared" ref="A87:C87" si="29">IF(#REF!=0,"",#REF!)</f>
        <v>#REF!</v>
      </c>
      <c r="B87" s="121" t="e">
        <f t="shared" si="29"/>
        <v>#REF!</v>
      </c>
      <c r="C87" s="122" t="e">
        <f t="shared" si="29"/>
        <v>#REF!</v>
      </c>
      <c r="D87" s="122" t="str">
        <f t="shared" si="1"/>
        <v/>
      </c>
      <c r="E87" s="126"/>
      <c r="F87" s="123" t="str">
        <f t="shared" si="2"/>
        <v/>
      </c>
      <c r="G87" s="124"/>
      <c r="H87" s="125" t="e">
        <f t="shared" si="3"/>
        <v>#REF!</v>
      </c>
    </row>
    <row r="88" spans="1:8" ht="15.75" customHeight="1" x14ac:dyDescent="0.25">
      <c r="A88" s="121" t="e">
        <f t="shared" ref="A88:C88" si="30">IF(#REF!=0,"",#REF!)</f>
        <v>#REF!</v>
      </c>
      <c r="B88" s="121" t="e">
        <f t="shared" si="30"/>
        <v>#REF!</v>
      </c>
      <c r="C88" s="122" t="e">
        <f t="shared" si="30"/>
        <v>#REF!</v>
      </c>
      <c r="D88" s="122" t="str">
        <f t="shared" si="1"/>
        <v/>
      </c>
      <c r="E88" s="126"/>
      <c r="F88" s="123" t="str">
        <f t="shared" si="2"/>
        <v/>
      </c>
      <c r="G88" s="124"/>
      <c r="H88" s="125" t="e">
        <f t="shared" si="3"/>
        <v>#REF!</v>
      </c>
    </row>
    <row r="89" spans="1:8" ht="15.75" customHeight="1" x14ac:dyDescent="0.25">
      <c r="A89" s="121" t="e">
        <f t="shared" ref="A89:C89" si="31">IF(#REF!=0,"",#REF!)</f>
        <v>#REF!</v>
      </c>
      <c r="B89" s="121" t="e">
        <f t="shared" si="31"/>
        <v>#REF!</v>
      </c>
      <c r="C89" s="122" t="e">
        <f t="shared" si="31"/>
        <v>#REF!</v>
      </c>
      <c r="D89" s="122" t="str">
        <f t="shared" si="1"/>
        <v/>
      </c>
      <c r="E89" s="126"/>
      <c r="F89" s="123" t="str">
        <f t="shared" si="2"/>
        <v/>
      </c>
      <c r="G89" s="124"/>
      <c r="H89" s="125" t="e">
        <f t="shared" si="3"/>
        <v>#REF!</v>
      </c>
    </row>
    <row r="90" spans="1:8" ht="15.75" customHeight="1" x14ac:dyDescent="0.25">
      <c r="A90" s="121" t="str">
        <f>IF(FRUTAS!A67=0,"",FRUTAS!A67)</f>
        <v>ret</v>
      </c>
      <c r="B90" s="121" t="str">
        <f>IF(FRUTAS!B67=0,"",FRUTAS!B67)</f>
        <v>Bonafide ensenada</v>
      </c>
      <c r="C90" s="122" t="str">
        <f>IF(FRUTAS!G67=0,"",FRUTAS!G67)</f>
        <v/>
      </c>
      <c r="D90" s="122" t="str">
        <f>IFERROR(IF(OR(IF(AND(MOD(FRUTAS!H67,FRUTAS!Y67)=0,FRUTAS!Y67=2.5),FRUTAS!H67,""),0),FRUTAS!H67,""),"")</f>
        <v/>
      </c>
      <c r="E90" s="126"/>
      <c r="F90" s="123" t="str">
        <f>IFERROR(IF(IF(AND(MOD(FRUTAS!H67,FRUTAS!Y67)=0,FRUTAS!Y67=1),FRUTAS!H67,"")=0,"",IF(AND(MOD(FRUTAS!H67,FRUTAS!Y67)=0,FRUTAS!Y67=1),FRUTAS!H67,"")),"")</f>
        <v/>
      </c>
      <c r="G90" s="124"/>
      <c r="H90" s="125" t="str">
        <f>IF(FRUTAS!Y67=0,"",FRUTAS!Y67)</f>
        <v/>
      </c>
    </row>
    <row r="91" spans="1:8" ht="15.75" customHeight="1" x14ac:dyDescent="0.25">
      <c r="A91" s="121" t="str">
        <f>IF(FRUTAS!A68=0,"",FRUTAS!A68)</f>
        <v/>
      </c>
      <c r="B91" s="121" t="str">
        <f>IF(FRUTAS!B68=0,"",FRUTAS!B68)</f>
        <v/>
      </c>
      <c r="C91" s="122" t="str">
        <f>IF(FRUTAS!G68=0,"",FRUTAS!G68)</f>
        <v/>
      </c>
      <c r="D91" s="122" t="str">
        <f>IFERROR(IF(OR(IF(AND(MOD(FRUTAS!H68,FRUTAS!Y68)=0,FRUTAS!Y68=2.5),FRUTAS!H68,""),0),FRUTAS!H68,""),"")</f>
        <v/>
      </c>
      <c r="E91" s="126"/>
      <c r="F91" s="123" t="str">
        <f>IFERROR(IF(IF(AND(MOD(FRUTAS!H68,FRUTAS!Y68)=0,FRUTAS!Y68=1),FRUTAS!H68,"")=0,"",IF(AND(MOD(FRUTAS!H68,FRUTAS!Y68)=0,FRUTAS!Y68=1),FRUTAS!H68,"")),"")</f>
        <v/>
      </c>
      <c r="G91" s="124"/>
      <c r="H91" s="125" t="str">
        <f>IF(FRUTAS!Y68=0,"",FRUTAS!Y68)</f>
        <v/>
      </c>
    </row>
    <row r="92" spans="1:8" ht="15.75" customHeight="1" x14ac:dyDescent="0.25">
      <c r="A92" s="121" t="str">
        <f>IF(FRUTAS!A69=0,"",FRUTAS!A69)</f>
        <v/>
      </c>
      <c r="B92" s="121" t="str">
        <f>IF(FRUTAS!B69=0,"",FRUTAS!B69)</f>
        <v/>
      </c>
      <c r="C92" s="122" t="str">
        <f>IF(FRUTAS!G69=0,"",FRUTAS!G69)</f>
        <v/>
      </c>
      <c r="D92" s="122" t="str">
        <f>IFERROR(IF(OR(IF(AND(MOD(FRUTAS!H69,FRUTAS!Y69)=0,FRUTAS!Y69=2.5),FRUTAS!H69,""),0),FRUTAS!H69,""),"")</f>
        <v/>
      </c>
      <c r="E92" s="126"/>
      <c r="F92" s="123" t="str">
        <f>IFERROR(IF(IF(AND(MOD(FRUTAS!H69,FRUTAS!Y69)=0,FRUTAS!Y69=1),FRUTAS!H69,"")=0,"",IF(AND(MOD(FRUTAS!H69,FRUTAS!Y69)=0,FRUTAS!Y69=1),FRUTAS!H69,"")),"")</f>
        <v/>
      </c>
      <c r="G92" s="124"/>
      <c r="H92" s="125" t="str">
        <f>IF(FRUTAS!Y69=0,"",FRUTAS!Y69)</f>
        <v/>
      </c>
    </row>
    <row r="93" spans="1:8" ht="15.75" customHeight="1" x14ac:dyDescent="0.25">
      <c r="A93" s="121" t="str">
        <f>IF(FRUTAS!A70=0,"",FRUTAS!A70)</f>
        <v/>
      </c>
      <c r="B93" s="121" t="str">
        <f>IF(FRUTAS!B70=0,"",FRUTAS!B70)</f>
        <v/>
      </c>
      <c r="C93" s="122" t="str">
        <f>IF(FRUTAS!G70=0,"",FRUTAS!G70)</f>
        <v/>
      </c>
      <c r="D93" s="122" t="str">
        <f>IFERROR(IF(OR(IF(AND(MOD(FRUTAS!H70,FRUTAS!Y70)=0,FRUTAS!Y70=2.5),FRUTAS!H70,""),0),FRUTAS!H70,""),"")</f>
        <v/>
      </c>
      <c r="E93" s="126"/>
      <c r="F93" s="123" t="str">
        <f>IFERROR(IF(IF(AND(MOD(FRUTAS!H70,FRUTAS!Y70)=0,FRUTAS!Y70=1),FRUTAS!H70,"")=0,"",IF(AND(MOD(FRUTAS!H70,FRUTAS!Y70)=0,FRUTAS!Y70=1),FRUTAS!H70,"")),"")</f>
        <v/>
      </c>
      <c r="G93" s="124"/>
      <c r="H93" s="125" t="str">
        <f>IF(FRUTAS!Y70=0,"",FRUTAS!Y70)</f>
        <v/>
      </c>
    </row>
    <row r="94" spans="1:8" ht="15.75" customHeight="1" x14ac:dyDescent="0.25">
      <c r="A94" s="129" t="str">
        <f>IF(FRUTAS!A71=0,"",FRUTAS!A71)</f>
        <v/>
      </c>
      <c r="B94" s="129" t="str">
        <f>IF(FRUTAS!B71=0,"",FRUTAS!B71)</f>
        <v/>
      </c>
      <c r="C94" s="130" t="str">
        <f>IF(FRUTAS!G71=0,"",FRUTAS!G71)</f>
        <v/>
      </c>
      <c r="D94" s="130" t="str">
        <f>IFERROR(IF(OR(IF(AND(MOD(FRUTAS!H71,FRUTAS!Y71)=0,FRUTAS!Y71=2.5),FRUTAS!H71,""),0),FRUTAS!H71,""),"")</f>
        <v/>
      </c>
      <c r="E94" s="131"/>
      <c r="F94" s="132" t="str">
        <f>IFERROR(IF(IF(AND(MOD(FRUTAS!H71,FRUTAS!Y71)=0,FRUTAS!Y71=1),FRUTAS!H71,"")=0,"",IF(AND(MOD(FRUTAS!H71,FRUTAS!Y71)=0,FRUTAS!Y71=1),FRUTAS!H71,"")),"")</f>
        <v/>
      </c>
      <c r="G94" s="133"/>
      <c r="H94" s="134" t="str">
        <f>IF(FRUTAS!Y71=0,"",FRUTAS!Y71)</f>
        <v/>
      </c>
    </row>
    <row r="95" spans="1:8" ht="15.75" customHeight="1" x14ac:dyDescent="0.3">
      <c r="A95" s="162" t="s">
        <v>101</v>
      </c>
      <c r="B95" s="150"/>
      <c r="C95" s="67" t="str">
        <f t="shared" ref="C95:G95" si="32">IF(SUMIF($A$2:$A$94,"ret",C2:C94)=0,"",SUMIF($A$2:$A$94,"ret",C2:C94))</f>
        <v/>
      </c>
      <c r="D95" s="67" t="str">
        <f t="shared" si="32"/>
        <v/>
      </c>
      <c r="E95" s="67" t="str">
        <f t="shared" si="32"/>
        <v/>
      </c>
      <c r="F95" s="67">
        <f t="shared" si="32"/>
        <v>1</v>
      </c>
      <c r="G95" s="68" t="str">
        <f t="shared" si="32"/>
        <v/>
      </c>
    </row>
    <row r="96" spans="1:8" ht="15.75" customHeight="1" x14ac:dyDescent="0.3">
      <c r="A96" s="162" t="s">
        <v>102</v>
      </c>
      <c r="B96" s="150"/>
      <c r="C96" s="69" t="e">
        <f t="shared" ref="C96:G96" si="33">IF(SUMIF($A$2:$A$94,"&lt;&gt;ret",C3:C95)=0,"",SUMIF($A$2:$A$94,"ret",C3:C95))</f>
        <v>#REF!</v>
      </c>
      <c r="D96" s="69">
        <f t="shared" si="33"/>
        <v>10</v>
      </c>
      <c r="E96" s="69">
        <f t="shared" si="33"/>
        <v>0</v>
      </c>
      <c r="F96" s="69">
        <f t="shared" si="33"/>
        <v>0</v>
      </c>
      <c r="G96" s="94" t="str">
        <f t="shared" si="33"/>
        <v/>
      </c>
    </row>
    <row r="97" spans="1:7" ht="15.75" customHeight="1" x14ac:dyDescent="0.25"/>
    <row r="98" spans="1:7" ht="15.75" customHeight="1" x14ac:dyDescent="0.3">
      <c r="A98" s="138" t="s">
        <v>103</v>
      </c>
      <c r="B98" s="139"/>
      <c r="C98" s="69" t="e">
        <f t="shared" ref="C98:G98" si="34">IF(SUM(C95:C96)=0,"",SUM(C95:C96))</f>
        <v>#REF!</v>
      </c>
      <c r="D98" s="69">
        <f t="shared" si="34"/>
        <v>10</v>
      </c>
      <c r="E98" s="69" t="str">
        <f t="shared" si="34"/>
        <v/>
      </c>
      <c r="F98" s="69">
        <f t="shared" si="34"/>
        <v>1</v>
      </c>
      <c r="G98" s="94" t="str">
        <f t="shared" si="34"/>
        <v/>
      </c>
    </row>
    <row r="99" spans="1:7" ht="15.75" customHeight="1" x14ac:dyDescent="0.25"/>
    <row r="100" spans="1:7" ht="15.75" customHeight="1" x14ac:dyDescent="0.25"/>
    <row r="101" spans="1:7" ht="15.75" customHeight="1" x14ac:dyDescent="0.25"/>
    <row r="102" spans="1:7" ht="15.75" customHeight="1" x14ac:dyDescent="0.25"/>
    <row r="103" spans="1:7" ht="15.75" customHeight="1" x14ac:dyDescent="0.25"/>
    <row r="104" spans="1:7" ht="15.75" customHeight="1" x14ac:dyDescent="0.25"/>
    <row r="105" spans="1:7" ht="15.75" customHeight="1" x14ac:dyDescent="0.25"/>
    <row r="106" spans="1:7" ht="15.75" customHeight="1" x14ac:dyDescent="0.25"/>
    <row r="107" spans="1:7" ht="15.75" customHeight="1" x14ac:dyDescent="0.25"/>
    <row r="108" spans="1:7" ht="15.75" customHeight="1" x14ac:dyDescent="0.25"/>
    <row r="109" spans="1:7" ht="15.75" customHeight="1" x14ac:dyDescent="0.25"/>
    <row r="110" spans="1:7" ht="15.75" customHeight="1" x14ac:dyDescent="0.25"/>
    <row r="111" spans="1:7" ht="15.75" customHeight="1" x14ac:dyDescent="0.25"/>
    <row r="112" spans="1:7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A95:B95"/>
    <mergeCell ref="A96:B96"/>
    <mergeCell ref="A98:B98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4"/>
  <sheetViews>
    <sheetView workbookViewId="0"/>
  </sheetViews>
  <sheetFormatPr baseColWidth="10" defaultColWidth="14.42578125" defaultRowHeight="15" customHeight="1" x14ac:dyDescent="0.25"/>
  <cols>
    <col min="2" max="2" width="5.28515625" customWidth="1"/>
    <col min="4" max="4" width="10.7109375" customWidth="1"/>
    <col min="6" max="6" width="10.85546875" customWidth="1"/>
    <col min="8" max="8" width="5.140625" customWidth="1"/>
  </cols>
  <sheetData>
    <row r="1" spans="1:13" x14ac:dyDescent="0.25">
      <c r="A1" s="190" t="s">
        <v>170</v>
      </c>
      <c r="B1" s="147"/>
      <c r="C1" s="183" t="s">
        <v>171</v>
      </c>
      <c r="D1" s="147"/>
      <c r="E1" s="183" t="s">
        <v>172</v>
      </c>
      <c r="F1" s="147"/>
      <c r="G1" s="183" t="s">
        <v>173</v>
      </c>
      <c r="H1" s="147"/>
      <c r="I1" s="183" t="s">
        <v>174</v>
      </c>
      <c r="J1" s="147"/>
      <c r="K1" s="183" t="s">
        <v>175</v>
      </c>
      <c r="L1" s="147"/>
      <c r="M1" s="184" t="s">
        <v>176</v>
      </c>
    </row>
    <row r="2" spans="1:13" x14ac:dyDescent="0.25">
      <c r="A2" s="148"/>
      <c r="B2" s="150"/>
      <c r="C2" s="149"/>
      <c r="D2" s="150"/>
      <c r="E2" s="149"/>
      <c r="F2" s="150"/>
      <c r="G2" s="149"/>
      <c r="H2" s="150"/>
      <c r="I2" s="149"/>
      <c r="J2" s="150"/>
      <c r="K2" s="149"/>
      <c r="L2" s="150"/>
      <c r="M2" s="177"/>
    </row>
    <row r="3" spans="1:13" x14ac:dyDescent="0.25">
      <c r="A3" s="185">
        <v>1</v>
      </c>
      <c r="B3" s="186"/>
      <c r="C3" s="185" t="s">
        <v>177</v>
      </c>
      <c r="D3" s="186"/>
      <c r="E3" s="185">
        <v>5</v>
      </c>
      <c r="F3" s="186"/>
      <c r="G3" s="187">
        <v>0.29166666666666669</v>
      </c>
      <c r="H3" s="186"/>
      <c r="I3" s="185">
        <v>24</v>
      </c>
      <c r="J3" s="186"/>
      <c r="K3" s="188"/>
      <c r="L3" s="186"/>
      <c r="M3" s="189" t="s">
        <v>178</v>
      </c>
    </row>
    <row r="4" spans="1:13" x14ac:dyDescent="0.25">
      <c r="A4" s="172"/>
      <c r="B4" s="171"/>
      <c r="C4" s="172"/>
      <c r="D4" s="171"/>
      <c r="E4" s="172"/>
      <c r="F4" s="171"/>
      <c r="G4" s="172"/>
      <c r="H4" s="171"/>
      <c r="I4" s="172"/>
      <c r="J4" s="171"/>
      <c r="K4" s="172"/>
      <c r="L4" s="171"/>
      <c r="M4" s="174"/>
    </row>
    <row r="5" spans="1:13" x14ac:dyDescent="0.25">
      <c r="A5" s="180">
        <v>5</v>
      </c>
      <c r="B5" s="171"/>
      <c r="C5" s="180" t="s">
        <v>179</v>
      </c>
      <c r="D5" s="171"/>
      <c r="E5" s="180">
        <v>2</v>
      </c>
      <c r="F5" s="171"/>
      <c r="G5" s="182">
        <v>0.3125</v>
      </c>
      <c r="H5" s="171"/>
      <c r="I5" s="175">
        <v>19</v>
      </c>
      <c r="J5" s="171"/>
      <c r="K5" s="170"/>
      <c r="L5" s="171"/>
      <c r="M5" s="173"/>
    </row>
    <row r="6" spans="1:13" x14ac:dyDescent="0.25">
      <c r="A6" s="172"/>
      <c r="B6" s="171"/>
      <c r="C6" s="172"/>
      <c r="D6" s="171"/>
      <c r="E6" s="172"/>
      <c r="F6" s="171"/>
      <c r="G6" s="172"/>
      <c r="H6" s="171"/>
      <c r="I6" s="172"/>
      <c r="J6" s="171"/>
      <c r="K6" s="172"/>
      <c r="L6" s="171"/>
      <c r="M6" s="174"/>
    </row>
    <row r="7" spans="1:13" x14ac:dyDescent="0.25">
      <c r="A7" s="175">
        <v>8</v>
      </c>
      <c r="B7" s="171"/>
      <c r="C7" s="180" t="s">
        <v>180</v>
      </c>
      <c r="D7" s="171"/>
      <c r="E7" s="180">
        <v>4</v>
      </c>
      <c r="F7" s="171"/>
      <c r="G7" s="182">
        <v>0.27083333333333331</v>
      </c>
      <c r="H7" s="171"/>
      <c r="I7" s="170"/>
      <c r="J7" s="171"/>
      <c r="K7" s="170"/>
      <c r="L7" s="171"/>
      <c r="M7" s="173"/>
    </row>
    <row r="8" spans="1:13" x14ac:dyDescent="0.25">
      <c r="A8" s="172"/>
      <c r="B8" s="171"/>
      <c r="C8" s="172"/>
      <c r="D8" s="171"/>
      <c r="E8" s="172"/>
      <c r="F8" s="171"/>
      <c r="G8" s="172"/>
      <c r="H8" s="171"/>
      <c r="I8" s="172"/>
      <c r="J8" s="171"/>
      <c r="K8" s="172"/>
      <c r="L8" s="171"/>
      <c r="M8" s="174"/>
    </row>
    <row r="9" spans="1:13" x14ac:dyDescent="0.25">
      <c r="A9" s="175">
        <v>10</v>
      </c>
      <c r="B9" s="171"/>
      <c r="C9" s="178" t="s">
        <v>181</v>
      </c>
      <c r="D9" s="171"/>
      <c r="E9" s="180">
        <v>10</v>
      </c>
      <c r="F9" s="171"/>
      <c r="G9" s="182"/>
      <c r="H9" s="171"/>
      <c r="I9" s="170"/>
      <c r="J9" s="171"/>
      <c r="K9" s="170"/>
      <c r="L9" s="171"/>
      <c r="M9" s="173"/>
    </row>
    <row r="10" spans="1:13" x14ac:dyDescent="0.25">
      <c r="A10" s="172"/>
      <c r="B10" s="171"/>
      <c r="C10" s="172"/>
      <c r="D10" s="171"/>
      <c r="E10" s="172"/>
      <c r="F10" s="171"/>
      <c r="G10" s="172"/>
      <c r="H10" s="171"/>
      <c r="I10" s="172"/>
      <c r="J10" s="171"/>
      <c r="K10" s="172"/>
      <c r="L10" s="171"/>
      <c r="M10" s="174"/>
    </row>
    <row r="11" spans="1:13" x14ac:dyDescent="0.25">
      <c r="A11" s="175">
        <v>10</v>
      </c>
      <c r="B11" s="171"/>
      <c r="C11" s="178" t="s">
        <v>181</v>
      </c>
      <c r="D11" s="171"/>
      <c r="E11" s="180">
        <v>10</v>
      </c>
      <c r="F11" s="171"/>
      <c r="G11" s="170"/>
      <c r="H11" s="171"/>
      <c r="I11" s="170"/>
      <c r="J11" s="171"/>
      <c r="K11" s="170"/>
      <c r="L11" s="171"/>
      <c r="M11" s="181" t="s">
        <v>41</v>
      </c>
    </row>
    <row r="12" spans="1:13" x14ac:dyDescent="0.25">
      <c r="A12" s="172"/>
      <c r="B12" s="171"/>
      <c r="C12" s="172"/>
      <c r="D12" s="171"/>
      <c r="E12" s="172"/>
      <c r="F12" s="171"/>
      <c r="G12" s="172"/>
      <c r="H12" s="171"/>
      <c r="I12" s="172"/>
      <c r="J12" s="171"/>
      <c r="K12" s="172"/>
      <c r="L12" s="171"/>
      <c r="M12" s="174"/>
    </row>
    <row r="13" spans="1:13" x14ac:dyDescent="0.25">
      <c r="A13" s="175"/>
      <c r="B13" s="171"/>
      <c r="C13" s="178"/>
      <c r="D13" s="171"/>
      <c r="E13" s="170"/>
      <c r="F13" s="171"/>
      <c r="G13" s="170"/>
      <c r="H13" s="171"/>
      <c r="I13" s="170"/>
      <c r="J13" s="171"/>
      <c r="K13" s="170"/>
      <c r="L13" s="171"/>
      <c r="M13" s="173" t="s">
        <v>44</v>
      </c>
    </row>
    <row r="14" spans="1:13" x14ac:dyDescent="0.25">
      <c r="A14" s="176"/>
      <c r="B14" s="177"/>
      <c r="C14" s="176"/>
      <c r="D14" s="177"/>
      <c r="E14" s="176"/>
      <c r="F14" s="177"/>
      <c r="G14" s="176"/>
      <c r="H14" s="177"/>
      <c r="I14" s="176"/>
      <c r="J14" s="177"/>
      <c r="K14" s="176"/>
      <c r="L14" s="177"/>
      <c r="M14" s="179"/>
    </row>
  </sheetData>
  <mergeCells count="49">
    <mergeCell ref="K1:L2"/>
    <mergeCell ref="M1:M2"/>
    <mergeCell ref="A3:B4"/>
    <mergeCell ref="C3:D4"/>
    <mergeCell ref="E3:F4"/>
    <mergeCell ref="G3:H4"/>
    <mergeCell ref="I3:J4"/>
    <mergeCell ref="K3:L4"/>
    <mergeCell ref="M3:M4"/>
    <mergeCell ref="A1:B2"/>
    <mergeCell ref="C1:D2"/>
    <mergeCell ref="E1:F2"/>
    <mergeCell ref="G1:H2"/>
    <mergeCell ref="I1:J2"/>
    <mergeCell ref="K5:L6"/>
    <mergeCell ref="M5:M6"/>
    <mergeCell ref="A7:B8"/>
    <mergeCell ref="C7:D8"/>
    <mergeCell ref="E7:F8"/>
    <mergeCell ref="G7:H8"/>
    <mergeCell ref="I7:J8"/>
    <mergeCell ref="K7:L8"/>
    <mergeCell ref="M7:M8"/>
    <mergeCell ref="A5:B6"/>
    <mergeCell ref="C5:D6"/>
    <mergeCell ref="E5:F6"/>
    <mergeCell ref="G5:H6"/>
    <mergeCell ref="I5:J6"/>
    <mergeCell ref="A9:B10"/>
    <mergeCell ref="C9:D10"/>
    <mergeCell ref="E9:F10"/>
    <mergeCell ref="G9:H10"/>
    <mergeCell ref="I9:J10"/>
    <mergeCell ref="K9:L10"/>
    <mergeCell ref="M9:M10"/>
    <mergeCell ref="A13:B14"/>
    <mergeCell ref="C13:D14"/>
    <mergeCell ref="E13:F14"/>
    <mergeCell ref="G13:H14"/>
    <mergeCell ref="I13:J14"/>
    <mergeCell ref="K13:L14"/>
    <mergeCell ref="M13:M14"/>
    <mergeCell ref="A11:B12"/>
    <mergeCell ref="C11:D12"/>
    <mergeCell ref="E11:F12"/>
    <mergeCell ref="G11:H12"/>
    <mergeCell ref="I11:J12"/>
    <mergeCell ref="K11:L12"/>
    <mergeCell ref="M11:M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FRUTAS</vt:lpstr>
      <vt:lpstr>VERDURAS</vt:lpstr>
      <vt:lpstr>DIETETICA</vt:lpstr>
      <vt:lpstr>JUGOS</vt:lpstr>
      <vt:lpstr>MIXES</vt:lpstr>
      <vt:lpstr>CARROS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2023-10-19T10:03:38Z</dcterms:created>
  <dcterms:modified xsi:type="dcterms:W3CDTF">2023-10-20T11:42:32Z</dcterms:modified>
</cp:coreProperties>
</file>