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MIXES" sheetId="4" r:id="rId4"/>
    <sheet name="JUGOS" sheetId="5" r:id="rId5"/>
    <sheet name="CARROS" sheetId="6" r:id="rId6"/>
    <sheet name="PLANILLA-JUGOS" sheetId="7" r:id="rId7"/>
  </sheets>
  <definedNames>
    <definedName name="_xlnm._FilterDatabase" localSheetId="2" hidden="1">DIETETICA!$A$7:$W$63</definedName>
    <definedName name="_xlnm._FilterDatabase" localSheetId="0" hidden="1">FRUTAS!$A$7:$A$64</definedName>
    <definedName name="_xlnm._FilterDatabase" localSheetId="4" hidden="1">JUGOS!$X$3:$X$50</definedName>
    <definedName name="_xlnm._FilterDatabase" localSheetId="3" hidden="1">MIXES!$A$1:$I$57</definedName>
    <definedName name="_xlnm._FilterDatabase" localSheetId="6" hidden="1">'PLANILLA-JUGOS'!$A$13:$G$349</definedName>
    <definedName name="_xlnm._FilterDatabase" localSheetId="1" hidden="1">VERDURAS!$A$7:$AC$57</definedName>
  </definedNames>
  <calcPr calcId="162913"/>
  <fileRecoveryPr repairLoad="1"/>
</workbook>
</file>

<file path=xl/calcChain.xml><?xml version="1.0" encoding="utf-8"?>
<calcChain xmlns="http://schemas.openxmlformats.org/spreadsheetml/2006/main">
  <c r="C349" i="7" l="1"/>
  <c r="D349" i="7" s="1"/>
  <c r="C348" i="7"/>
  <c r="D348" i="7" s="1"/>
  <c r="D347" i="7"/>
  <c r="C347" i="7"/>
  <c r="C346" i="7"/>
  <c r="D346" i="7" s="1"/>
  <c r="C345" i="7"/>
  <c r="D345" i="7" s="1"/>
  <c r="D344" i="7"/>
  <c r="C344" i="7"/>
  <c r="D343" i="7"/>
  <c r="C343" i="7"/>
  <c r="C342" i="7"/>
  <c r="D342" i="7" s="1"/>
  <c r="D341" i="7"/>
  <c r="C341" i="7"/>
  <c r="D340" i="7"/>
  <c r="C340" i="7"/>
  <c r="D339" i="7"/>
  <c r="C339" i="7"/>
  <c r="C338" i="7"/>
  <c r="D338" i="7" s="1"/>
  <c r="D337" i="7"/>
  <c r="C337" i="7"/>
  <c r="C336" i="7"/>
  <c r="D336" i="7" s="1"/>
  <c r="D335" i="7"/>
  <c r="C335" i="7"/>
  <c r="C334" i="7"/>
  <c r="D334" i="7" s="1"/>
  <c r="C333" i="7"/>
  <c r="D333" i="7" s="1"/>
  <c r="D332" i="7"/>
  <c r="C332" i="7"/>
  <c r="D331" i="7"/>
  <c r="C331" i="7"/>
  <c r="C330" i="7"/>
  <c r="D330" i="7" s="1"/>
  <c r="D329" i="7"/>
  <c r="C329" i="7"/>
  <c r="D328" i="7"/>
  <c r="C328" i="7"/>
  <c r="D327" i="7"/>
  <c r="C327" i="7"/>
  <c r="D326" i="7"/>
  <c r="C326" i="7"/>
  <c r="D325" i="7"/>
  <c r="C325" i="7"/>
  <c r="C324" i="7"/>
  <c r="D324" i="7" s="1"/>
  <c r="D323" i="7"/>
  <c r="C323" i="7"/>
  <c r="C322" i="7"/>
  <c r="D322" i="7" s="1"/>
  <c r="C321" i="7"/>
  <c r="D321" i="7" s="1"/>
  <c r="D320" i="7"/>
  <c r="C320" i="7"/>
  <c r="D319" i="7"/>
  <c r="C319" i="7"/>
  <c r="C318" i="7"/>
  <c r="D318" i="7" s="1"/>
  <c r="D317" i="7"/>
  <c r="C317" i="7"/>
  <c r="D316" i="7"/>
  <c r="C316" i="7"/>
  <c r="D315" i="7"/>
  <c r="C315" i="7"/>
  <c r="D314" i="7"/>
  <c r="C314" i="7"/>
  <c r="D313" i="7"/>
  <c r="C313" i="7"/>
  <c r="C312" i="7"/>
  <c r="D312" i="7" s="1"/>
  <c r="D311" i="7"/>
  <c r="C311" i="7"/>
  <c r="C310" i="7"/>
  <c r="D310" i="7" s="1"/>
  <c r="C309" i="7"/>
  <c r="D309" i="7" s="1"/>
  <c r="D308" i="7"/>
  <c r="C308" i="7"/>
  <c r="D307" i="7"/>
  <c r="C307" i="7"/>
  <c r="C306" i="7"/>
  <c r="D306" i="7" s="1"/>
  <c r="D305" i="7"/>
  <c r="C305" i="7"/>
  <c r="D304" i="7"/>
  <c r="C304" i="7"/>
  <c r="D303" i="7"/>
  <c r="C303" i="7"/>
  <c r="D302" i="7"/>
  <c r="C302" i="7"/>
  <c r="D301" i="7"/>
  <c r="C301" i="7"/>
  <c r="C300" i="7"/>
  <c r="D300" i="7" s="1"/>
  <c r="D299" i="7"/>
  <c r="C299" i="7"/>
  <c r="C298" i="7"/>
  <c r="D298" i="7" s="1"/>
  <c r="C297" i="7"/>
  <c r="D297" i="7" s="1"/>
  <c r="D296" i="7"/>
  <c r="C296" i="7"/>
  <c r="D295" i="7"/>
  <c r="C295" i="7"/>
  <c r="C294" i="7"/>
  <c r="D294" i="7" s="1"/>
  <c r="D293" i="7"/>
  <c r="C293" i="7"/>
  <c r="D292" i="7"/>
  <c r="C292" i="7"/>
  <c r="D291" i="7"/>
  <c r="C291" i="7"/>
  <c r="D290" i="7"/>
  <c r="C290" i="7"/>
  <c r="D289" i="7"/>
  <c r="C289" i="7"/>
  <c r="C288" i="7"/>
  <c r="D288" i="7" s="1"/>
  <c r="F287" i="7"/>
  <c r="D287" i="7"/>
  <c r="C287" i="7"/>
  <c r="C286" i="7"/>
  <c r="D286" i="7" s="1"/>
  <c r="C285" i="7"/>
  <c r="D285" i="7" s="1"/>
  <c r="D284" i="7"/>
  <c r="C284" i="7"/>
  <c r="D283" i="7"/>
  <c r="C283" i="7"/>
  <c r="C282" i="7"/>
  <c r="D282" i="7" s="1"/>
  <c r="D281" i="7"/>
  <c r="C281" i="7"/>
  <c r="C280" i="7"/>
  <c r="D280" i="7" s="1"/>
  <c r="D279" i="7"/>
  <c r="C279" i="7"/>
  <c r="D278" i="7"/>
  <c r="C278" i="7"/>
  <c r="D277" i="7"/>
  <c r="C277" i="7"/>
  <c r="C276" i="7"/>
  <c r="D276" i="7" s="1"/>
  <c r="D275" i="7"/>
  <c r="C275" i="7"/>
  <c r="C274" i="7"/>
  <c r="D274" i="7" s="1"/>
  <c r="C273" i="7"/>
  <c r="D273" i="7" s="1"/>
  <c r="D272" i="7"/>
  <c r="C272" i="7"/>
  <c r="D271" i="7"/>
  <c r="C271" i="7"/>
  <c r="C270" i="7"/>
  <c r="D270" i="7" s="1"/>
  <c r="D269" i="7"/>
  <c r="C269" i="7"/>
  <c r="D268" i="7"/>
  <c r="C268" i="7"/>
  <c r="D267" i="7"/>
  <c r="C267" i="7"/>
  <c r="D266" i="7"/>
  <c r="C266" i="7"/>
  <c r="D265" i="7"/>
  <c r="C265" i="7"/>
  <c r="C264" i="7"/>
  <c r="D264" i="7" s="1"/>
  <c r="D263" i="7"/>
  <c r="C263" i="7"/>
  <c r="C262" i="7"/>
  <c r="D262" i="7" s="1"/>
  <c r="C261" i="7"/>
  <c r="D261" i="7" s="1"/>
  <c r="D260" i="7"/>
  <c r="C260" i="7"/>
  <c r="D259" i="7"/>
  <c r="C259" i="7"/>
  <c r="C258" i="7"/>
  <c r="D258" i="7" s="1"/>
  <c r="D257" i="7"/>
  <c r="C257" i="7"/>
  <c r="C256" i="7"/>
  <c r="D256" i="7" s="1"/>
  <c r="D255" i="7"/>
  <c r="C255" i="7"/>
  <c r="C254" i="7"/>
  <c r="D254" i="7" s="1"/>
  <c r="D253" i="7"/>
  <c r="C253" i="7"/>
  <c r="C252" i="7"/>
  <c r="D252" i="7" s="1"/>
  <c r="D251" i="7"/>
  <c r="C251" i="7"/>
  <c r="C250" i="7"/>
  <c r="D250" i="7" s="1"/>
  <c r="C249" i="7"/>
  <c r="D249" i="7" s="1"/>
  <c r="D248" i="7"/>
  <c r="C248" i="7"/>
  <c r="D247" i="7"/>
  <c r="C247" i="7"/>
  <c r="C246" i="7"/>
  <c r="D246" i="7" s="1"/>
  <c r="D245" i="7"/>
  <c r="C245" i="7"/>
  <c r="C244" i="7"/>
  <c r="D244" i="7" s="1"/>
  <c r="D243" i="7"/>
  <c r="C243" i="7"/>
  <c r="C242" i="7"/>
  <c r="D242" i="7" s="1"/>
  <c r="D241" i="7"/>
  <c r="C241" i="7"/>
  <c r="C240" i="7"/>
  <c r="D240" i="7" s="1"/>
  <c r="D239" i="7"/>
  <c r="C239" i="7"/>
  <c r="C238" i="7"/>
  <c r="D238" i="7" s="1"/>
  <c r="C237" i="7"/>
  <c r="D237" i="7" s="1"/>
  <c r="D236" i="7"/>
  <c r="C236" i="7"/>
  <c r="D235" i="7"/>
  <c r="C235" i="7"/>
  <c r="C234" i="7"/>
  <c r="D234" i="7" s="1"/>
  <c r="D233" i="7"/>
  <c r="C233" i="7"/>
  <c r="C232" i="7"/>
  <c r="D232" i="7" s="1"/>
  <c r="G231" i="7"/>
  <c r="D231" i="7"/>
  <c r="C231" i="7"/>
  <c r="C230" i="7"/>
  <c r="D230" i="7" s="1"/>
  <c r="D229" i="7"/>
  <c r="C229" i="7"/>
  <c r="C228" i="7"/>
  <c r="D228" i="7" s="1"/>
  <c r="D227" i="7"/>
  <c r="C227" i="7"/>
  <c r="C226" i="7"/>
  <c r="D226" i="7" s="1"/>
  <c r="C225" i="7"/>
  <c r="D225" i="7" s="1"/>
  <c r="D224" i="7"/>
  <c r="C224" i="7"/>
  <c r="D223" i="7"/>
  <c r="C223" i="7"/>
  <c r="C222" i="7"/>
  <c r="D222" i="7" s="1"/>
  <c r="D221" i="7"/>
  <c r="C221" i="7"/>
  <c r="C220" i="7"/>
  <c r="D220" i="7" s="1"/>
  <c r="D219" i="7"/>
  <c r="C219" i="7"/>
  <c r="C218" i="7"/>
  <c r="D218" i="7" s="1"/>
  <c r="B218" i="7"/>
  <c r="D217" i="7"/>
  <c r="C217" i="7"/>
  <c r="C216" i="7"/>
  <c r="D216" i="7" s="1"/>
  <c r="D215" i="7"/>
  <c r="C215" i="7"/>
  <c r="C214" i="7"/>
  <c r="D214" i="7" s="1"/>
  <c r="C213" i="7"/>
  <c r="D213" i="7" s="1"/>
  <c r="D212" i="7"/>
  <c r="C212" i="7"/>
  <c r="D211" i="7"/>
  <c r="C211" i="7"/>
  <c r="C210" i="7"/>
  <c r="D210" i="7" s="1"/>
  <c r="D209" i="7"/>
  <c r="C209" i="7"/>
  <c r="D208" i="7"/>
  <c r="C208" i="7"/>
  <c r="D207" i="7"/>
  <c r="C207" i="7"/>
  <c r="C206" i="7"/>
  <c r="D206" i="7" s="1"/>
  <c r="D205" i="7"/>
  <c r="C205" i="7"/>
  <c r="C204" i="7"/>
  <c r="D204" i="7" s="1"/>
  <c r="F203" i="7"/>
  <c r="D203" i="7"/>
  <c r="C203" i="7"/>
  <c r="C202" i="7"/>
  <c r="D202" i="7" s="1"/>
  <c r="C201" i="7"/>
  <c r="D201" i="7" s="1"/>
  <c r="D200" i="7"/>
  <c r="C200" i="7"/>
  <c r="D199" i="7"/>
  <c r="C199" i="7"/>
  <c r="C198" i="7"/>
  <c r="D198" i="7" s="1"/>
  <c r="D197" i="7"/>
  <c r="C197" i="7"/>
  <c r="C196" i="7"/>
  <c r="D196" i="7" s="1"/>
  <c r="D195" i="7"/>
  <c r="C195" i="7"/>
  <c r="C194" i="7"/>
  <c r="D194" i="7" s="1"/>
  <c r="D193" i="7"/>
  <c r="C193" i="7"/>
  <c r="C192" i="7"/>
  <c r="D192" i="7" s="1"/>
  <c r="D191" i="7"/>
  <c r="C191" i="7"/>
  <c r="C190" i="7"/>
  <c r="D190" i="7" s="1"/>
  <c r="C189" i="7"/>
  <c r="D189" i="7" s="1"/>
  <c r="D188" i="7"/>
  <c r="C188" i="7"/>
  <c r="D187" i="7"/>
  <c r="C187" i="7"/>
  <c r="C186" i="7"/>
  <c r="D186" i="7" s="1"/>
  <c r="D185" i="7"/>
  <c r="C185" i="7"/>
  <c r="D184" i="7"/>
  <c r="C184" i="7"/>
  <c r="D183" i="7"/>
  <c r="C183" i="7"/>
  <c r="C182" i="7"/>
  <c r="D182" i="7" s="1"/>
  <c r="D181" i="7"/>
  <c r="C181" i="7"/>
  <c r="C180" i="7"/>
  <c r="D180" i="7" s="1"/>
  <c r="D179" i="7"/>
  <c r="C179" i="7"/>
  <c r="C178" i="7"/>
  <c r="D178" i="7" s="1"/>
  <c r="C177" i="7"/>
  <c r="D177" i="7" s="1"/>
  <c r="D176" i="7"/>
  <c r="C176" i="7"/>
  <c r="D175" i="7"/>
  <c r="C175" i="7"/>
  <c r="C174" i="7"/>
  <c r="D174" i="7" s="1"/>
  <c r="D173" i="7"/>
  <c r="C173" i="7"/>
  <c r="D172" i="7"/>
  <c r="C172" i="7"/>
  <c r="D171" i="7"/>
  <c r="C171" i="7"/>
  <c r="C170" i="7"/>
  <c r="D170" i="7" s="1"/>
  <c r="C169" i="7"/>
  <c r="D169" i="7" s="1"/>
  <c r="C168" i="7"/>
  <c r="D168" i="7" s="1"/>
  <c r="D167" i="7"/>
  <c r="C167" i="7"/>
  <c r="C166" i="7"/>
  <c r="D166" i="7" s="1"/>
  <c r="C165" i="7"/>
  <c r="D165" i="7" s="1"/>
  <c r="C164" i="7"/>
  <c r="D164" i="7" s="1"/>
  <c r="D163" i="7"/>
  <c r="C163" i="7"/>
  <c r="C162" i="7"/>
  <c r="D162" i="7" s="1"/>
  <c r="D161" i="7"/>
  <c r="C161" i="7"/>
  <c r="C160" i="7"/>
  <c r="D160" i="7" s="1"/>
  <c r="D159" i="7"/>
  <c r="C159" i="7"/>
  <c r="D158" i="7"/>
  <c r="C158" i="7"/>
  <c r="D157" i="7"/>
  <c r="C157" i="7"/>
  <c r="C156" i="7"/>
  <c r="D156" i="7" s="1"/>
  <c r="D155" i="7"/>
  <c r="C155" i="7"/>
  <c r="C154" i="7"/>
  <c r="D154" i="7" s="1"/>
  <c r="C153" i="7"/>
  <c r="D153" i="7" s="1"/>
  <c r="C152" i="7"/>
  <c r="D152" i="7" s="1"/>
  <c r="D151" i="7"/>
  <c r="C151" i="7"/>
  <c r="C150" i="7"/>
  <c r="D150" i="7" s="1"/>
  <c r="D149" i="7"/>
  <c r="C149" i="7"/>
  <c r="C148" i="7"/>
  <c r="D148" i="7" s="1"/>
  <c r="D147" i="7"/>
  <c r="C147" i="7"/>
  <c r="D146" i="7"/>
  <c r="C146" i="7"/>
  <c r="D145" i="7"/>
  <c r="C145" i="7"/>
  <c r="C144" i="7"/>
  <c r="D144" i="7" s="1"/>
  <c r="D143" i="7"/>
  <c r="C143" i="7"/>
  <c r="C142" i="7"/>
  <c r="D142" i="7" s="1"/>
  <c r="C141" i="7"/>
  <c r="D141" i="7" s="1"/>
  <c r="D140" i="7"/>
  <c r="C140" i="7"/>
  <c r="D139" i="7"/>
  <c r="C139" i="7"/>
  <c r="C138" i="7"/>
  <c r="D138" i="7" s="1"/>
  <c r="D137" i="7"/>
  <c r="C137" i="7"/>
  <c r="B137" i="7"/>
  <c r="D136" i="7"/>
  <c r="C136" i="7"/>
  <c r="D135" i="7"/>
  <c r="C135" i="7"/>
  <c r="D134" i="7"/>
  <c r="C134" i="7"/>
  <c r="C133" i="7"/>
  <c r="D133" i="7" s="1"/>
  <c r="C132" i="7"/>
  <c r="D132" i="7" s="1"/>
  <c r="D131" i="7"/>
  <c r="C131" i="7"/>
  <c r="C130" i="7"/>
  <c r="D130" i="7" s="1"/>
  <c r="C129" i="7"/>
  <c r="D129" i="7" s="1"/>
  <c r="D128" i="7"/>
  <c r="C128" i="7"/>
  <c r="D127" i="7"/>
  <c r="C127" i="7"/>
  <c r="C126" i="7"/>
  <c r="D126" i="7" s="1"/>
  <c r="D125" i="7"/>
  <c r="C125" i="7"/>
  <c r="D124" i="7"/>
  <c r="C124" i="7"/>
  <c r="D123" i="7"/>
  <c r="C123" i="7"/>
  <c r="D122" i="7"/>
  <c r="C122" i="7"/>
  <c r="C121" i="7"/>
  <c r="D121" i="7" s="1"/>
  <c r="C120" i="7"/>
  <c r="D120" i="7" s="1"/>
  <c r="D119" i="7"/>
  <c r="C119" i="7"/>
  <c r="C118" i="7"/>
  <c r="D118" i="7" s="1"/>
  <c r="C117" i="7"/>
  <c r="D117" i="7" s="1"/>
  <c r="C116" i="7"/>
  <c r="D116" i="7" s="1"/>
  <c r="D115" i="7"/>
  <c r="C115" i="7"/>
  <c r="C114" i="7"/>
  <c r="D114" i="7" s="1"/>
  <c r="D113" i="7"/>
  <c r="C113" i="7"/>
  <c r="D112" i="7"/>
  <c r="C112" i="7"/>
  <c r="D111" i="7"/>
  <c r="C111" i="7"/>
  <c r="D110" i="7"/>
  <c r="C110" i="7"/>
  <c r="D109" i="7"/>
  <c r="C109" i="7"/>
  <c r="C108" i="7"/>
  <c r="D108" i="7" s="1"/>
  <c r="C107" i="7"/>
  <c r="D107" i="7" s="1"/>
  <c r="C106" i="7"/>
  <c r="D106" i="7" s="1"/>
  <c r="C105" i="7"/>
  <c r="D105" i="7" s="1"/>
  <c r="C104" i="7"/>
  <c r="D104" i="7" s="1"/>
  <c r="D103" i="7"/>
  <c r="C103" i="7"/>
  <c r="C102" i="7"/>
  <c r="D102" i="7" s="1"/>
  <c r="D101" i="7"/>
  <c r="C101" i="7"/>
  <c r="D100" i="7"/>
  <c r="C100" i="7"/>
  <c r="D99" i="7"/>
  <c r="C99" i="7"/>
  <c r="D98" i="7"/>
  <c r="C98" i="7"/>
  <c r="D97" i="7"/>
  <c r="C97" i="7"/>
  <c r="C96" i="7"/>
  <c r="D96" i="7" s="1"/>
  <c r="C95" i="7"/>
  <c r="D95" i="7" s="1"/>
  <c r="D94" i="7"/>
  <c r="C94" i="7"/>
  <c r="C93" i="7"/>
  <c r="D93" i="7" s="1"/>
  <c r="D92" i="7"/>
  <c r="C92" i="7"/>
  <c r="D91" i="7"/>
  <c r="C91" i="7"/>
  <c r="D90" i="7"/>
  <c r="C90" i="7"/>
  <c r="D89" i="7"/>
  <c r="C89" i="7"/>
  <c r="D88" i="7"/>
  <c r="C88" i="7"/>
  <c r="C87" i="7"/>
  <c r="D87" i="7" s="1"/>
  <c r="C86" i="7"/>
  <c r="D86" i="7" s="1"/>
  <c r="C85" i="7"/>
  <c r="D85" i="7" s="1"/>
  <c r="C84" i="7"/>
  <c r="D84" i="7" s="1"/>
  <c r="C83" i="7"/>
  <c r="D83" i="7" s="1"/>
  <c r="D82" i="7"/>
  <c r="C82" i="7"/>
  <c r="D81" i="7"/>
  <c r="C81" i="7"/>
  <c r="D80" i="7"/>
  <c r="C80" i="7"/>
  <c r="D79" i="7"/>
  <c r="C79" i="7"/>
  <c r="D78" i="7"/>
  <c r="C78" i="7"/>
  <c r="D77" i="7"/>
  <c r="C77" i="7"/>
  <c r="F76" i="7"/>
  <c r="D76" i="7"/>
  <c r="C76" i="7"/>
  <c r="C75" i="7"/>
  <c r="D75" i="7" s="1"/>
  <c r="C74" i="7"/>
  <c r="D74" i="7" s="1"/>
  <c r="C73" i="7"/>
  <c r="D73" i="7" s="1"/>
  <c r="C72" i="7"/>
  <c r="D72" i="7" s="1"/>
  <c r="C71" i="7"/>
  <c r="D71" i="7" s="1"/>
  <c r="D70" i="7"/>
  <c r="C70" i="7"/>
  <c r="D69" i="7"/>
  <c r="C69" i="7"/>
  <c r="D68" i="7"/>
  <c r="C68" i="7"/>
  <c r="D67" i="7"/>
  <c r="C67" i="7"/>
  <c r="D66" i="7"/>
  <c r="C66" i="7"/>
  <c r="D65" i="7"/>
  <c r="C65" i="7"/>
  <c r="F64" i="7"/>
  <c r="D64" i="7"/>
  <c r="C64" i="7"/>
  <c r="C63" i="7"/>
  <c r="D63" i="7" s="1"/>
  <c r="C62" i="7"/>
  <c r="D62" i="7" s="1"/>
  <c r="C61" i="7"/>
  <c r="D61" i="7" s="1"/>
  <c r="C60" i="7"/>
  <c r="D60" i="7" s="1"/>
  <c r="C59" i="7"/>
  <c r="D59" i="7" s="1"/>
  <c r="D58" i="7"/>
  <c r="C58" i="7"/>
  <c r="D57" i="7"/>
  <c r="C57" i="7"/>
  <c r="D56" i="7"/>
  <c r="C56" i="7"/>
  <c r="D55" i="7"/>
  <c r="C55" i="7"/>
  <c r="C54" i="7"/>
  <c r="D54" i="7" s="1"/>
  <c r="D53" i="7"/>
  <c r="C53" i="7"/>
  <c r="F52" i="7"/>
  <c r="D52" i="7"/>
  <c r="C52" i="7"/>
  <c r="C51" i="7"/>
  <c r="D51" i="7" s="1"/>
  <c r="C50" i="7"/>
  <c r="D50" i="7" s="1"/>
  <c r="D49" i="7"/>
  <c r="C49" i="7"/>
  <c r="C48" i="7"/>
  <c r="D48" i="7" s="1"/>
  <c r="C47" i="7"/>
  <c r="D47" i="7" s="1"/>
  <c r="D46" i="7"/>
  <c r="C46" i="7"/>
  <c r="C45" i="7"/>
  <c r="D45" i="7" s="1"/>
  <c r="D44" i="7"/>
  <c r="C44" i="7"/>
  <c r="D43" i="7"/>
  <c r="C43" i="7"/>
  <c r="C42" i="7"/>
  <c r="D42" i="7" s="1"/>
  <c r="D41" i="7"/>
  <c r="C41" i="7"/>
  <c r="D40" i="7"/>
  <c r="C40" i="7"/>
  <c r="C39" i="7"/>
  <c r="D39" i="7" s="1"/>
  <c r="C38" i="7"/>
  <c r="D38" i="7" s="1"/>
  <c r="D37" i="7"/>
  <c r="C37" i="7"/>
  <c r="C36" i="7"/>
  <c r="D36" i="7" s="1"/>
  <c r="F35" i="7"/>
  <c r="C35" i="7"/>
  <c r="D35" i="7" s="1"/>
  <c r="D34" i="7"/>
  <c r="C34" i="7"/>
  <c r="C33" i="7"/>
  <c r="D33" i="7" s="1"/>
  <c r="D32" i="7"/>
  <c r="C32" i="7"/>
  <c r="D31" i="7"/>
  <c r="C31" i="7"/>
  <c r="C30" i="7"/>
  <c r="D30" i="7" s="1"/>
  <c r="D29" i="7"/>
  <c r="C29" i="7"/>
  <c r="D28" i="7"/>
  <c r="C28" i="7"/>
  <c r="C27" i="7"/>
  <c r="D27" i="7" s="1"/>
  <c r="C26" i="7"/>
  <c r="D26" i="7" s="1"/>
  <c r="D25" i="7"/>
  <c r="C25" i="7"/>
  <c r="C24" i="7"/>
  <c r="D24" i="7" s="1"/>
  <c r="G23" i="7"/>
  <c r="F23" i="7"/>
  <c r="C23" i="7"/>
  <c r="D23" i="7" s="1"/>
  <c r="D22" i="7"/>
  <c r="C22" i="7"/>
  <c r="C21" i="7"/>
  <c r="D21" i="7" s="1"/>
  <c r="D20" i="7"/>
  <c r="C20" i="7"/>
  <c r="D19" i="7"/>
  <c r="C19" i="7"/>
  <c r="G18" i="7"/>
  <c r="C18" i="7"/>
  <c r="D18" i="7" s="1"/>
  <c r="D17" i="7"/>
  <c r="C17" i="7"/>
  <c r="D16" i="7"/>
  <c r="C16" i="7"/>
  <c r="C15" i="7"/>
  <c r="D15" i="7" s="1"/>
  <c r="C14" i="7"/>
  <c r="D14" i="7" s="1"/>
  <c r="F10" i="6"/>
  <c r="E10" i="6"/>
  <c r="F9" i="6"/>
  <c r="E9" i="6"/>
  <c r="F8" i="6"/>
  <c r="E8" i="6"/>
  <c r="F7" i="6"/>
  <c r="E7" i="6"/>
  <c r="F6" i="6"/>
  <c r="E6" i="6"/>
  <c r="E5" i="6"/>
  <c r="E4" i="6"/>
  <c r="E3" i="6"/>
  <c r="E2" i="6"/>
  <c r="E597" i="5"/>
  <c r="D596" i="5"/>
  <c r="C595" i="5"/>
  <c r="W594" i="5"/>
  <c r="V593" i="5"/>
  <c r="U592" i="5"/>
  <c r="S590" i="5"/>
  <c r="R589" i="5"/>
  <c r="Q588" i="5"/>
  <c r="P587" i="5"/>
  <c r="O586" i="5"/>
  <c r="N585" i="5"/>
  <c r="M584" i="5"/>
  <c r="L583" i="5"/>
  <c r="K582" i="5"/>
  <c r="J581" i="5"/>
  <c r="I580" i="5"/>
  <c r="H579" i="5"/>
  <c r="G578" i="5"/>
  <c r="F577" i="5"/>
  <c r="E576" i="5"/>
  <c r="D575" i="5"/>
  <c r="C574" i="5"/>
  <c r="W573" i="5"/>
  <c r="V572" i="5"/>
  <c r="U571" i="5"/>
  <c r="S569" i="5"/>
  <c r="R568" i="5"/>
  <c r="Q567" i="5"/>
  <c r="P566" i="5"/>
  <c r="O565" i="5"/>
  <c r="N564" i="5"/>
  <c r="M563" i="5"/>
  <c r="L562" i="5"/>
  <c r="K561" i="5"/>
  <c r="J560" i="5"/>
  <c r="I559" i="5"/>
  <c r="H558" i="5"/>
  <c r="G557" i="5"/>
  <c r="F556" i="5"/>
  <c r="E555" i="5"/>
  <c r="D554" i="5"/>
  <c r="C553" i="5"/>
  <c r="W552" i="5"/>
  <c r="V551" i="5"/>
  <c r="U550" i="5"/>
  <c r="S548" i="5"/>
  <c r="R547" i="5"/>
  <c r="Q546" i="5"/>
  <c r="P545" i="5"/>
  <c r="O544" i="5"/>
  <c r="N543" i="5"/>
  <c r="M542" i="5"/>
  <c r="L541" i="5"/>
  <c r="K540" i="5"/>
  <c r="J539" i="5"/>
  <c r="I538" i="5"/>
  <c r="H537" i="5"/>
  <c r="G536" i="5"/>
  <c r="F535" i="5"/>
  <c r="E534" i="5"/>
  <c r="D533" i="5"/>
  <c r="C532" i="5"/>
  <c r="W531" i="5"/>
  <c r="V530" i="5"/>
  <c r="U529" i="5"/>
  <c r="S527" i="5"/>
  <c r="R526" i="5"/>
  <c r="Q525" i="5"/>
  <c r="P524" i="5"/>
  <c r="O523" i="5"/>
  <c r="N522" i="5"/>
  <c r="M521" i="5"/>
  <c r="L520" i="5"/>
  <c r="K519" i="5"/>
  <c r="J518" i="5"/>
  <c r="I517" i="5"/>
  <c r="H516" i="5"/>
  <c r="G515" i="5"/>
  <c r="F514" i="5"/>
  <c r="E513" i="5"/>
  <c r="D512" i="5"/>
  <c r="C511" i="5"/>
  <c r="W510" i="5"/>
  <c r="V509" i="5"/>
  <c r="U508" i="5"/>
  <c r="S506" i="5"/>
  <c r="R505" i="5"/>
  <c r="Q504" i="5"/>
  <c r="P503" i="5"/>
  <c r="O502" i="5"/>
  <c r="N501" i="5"/>
  <c r="M500" i="5"/>
  <c r="L499" i="5"/>
  <c r="K498" i="5"/>
  <c r="J497" i="5"/>
  <c r="I496" i="5"/>
  <c r="H495" i="5"/>
  <c r="G494" i="5"/>
  <c r="F493" i="5"/>
  <c r="E492" i="5"/>
  <c r="D491" i="5"/>
  <c r="C490" i="5"/>
  <c r="W489" i="5"/>
  <c r="V488" i="5"/>
  <c r="U487" i="5"/>
  <c r="S485" i="5"/>
  <c r="R484" i="5"/>
  <c r="Q483" i="5"/>
  <c r="P482" i="5"/>
  <c r="O481" i="5"/>
  <c r="N480" i="5"/>
  <c r="M479" i="5"/>
  <c r="L478" i="5"/>
  <c r="K477" i="5"/>
  <c r="J476" i="5"/>
  <c r="I475" i="5"/>
  <c r="H474" i="5"/>
  <c r="G473" i="5"/>
  <c r="F472" i="5"/>
  <c r="E471" i="5"/>
  <c r="D470" i="5"/>
  <c r="C469" i="5"/>
  <c r="W468" i="5"/>
  <c r="V467" i="5"/>
  <c r="U466" i="5"/>
  <c r="S464" i="5"/>
  <c r="R463" i="5"/>
  <c r="Q462" i="5"/>
  <c r="P461" i="5"/>
  <c r="O460" i="5"/>
  <c r="N459" i="5"/>
  <c r="M458" i="5"/>
  <c r="L457" i="5"/>
  <c r="K456" i="5"/>
  <c r="J455" i="5"/>
  <c r="I454" i="5"/>
  <c r="H453" i="5"/>
  <c r="G452" i="5"/>
  <c r="F451" i="5"/>
  <c r="E450" i="5"/>
  <c r="D449" i="5"/>
  <c r="C448" i="5"/>
  <c r="W447" i="5"/>
  <c r="V446" i="5"/>
  <c r="U445" i="5"/>
  <c r="S443" i="5"/>
  <c r="R442" i="5"/>
  <c r="Q441" i="5"/>
  <c r="P440" i="5"/>
  <c r="O439" i="5"/>
  <c r="N438" i="5"/>
  <c r="M437" i="5"/>
  <c r="L436" i="5"/>
  <c r="K435" i="5"/>
  <c r="J434" i="5"/>
  <c r="I433" i="5"/>
  <c r="H432" i="5"/>
  <c r="G431" i="5"/>
  <c r="F430" i="5"/>
  <c r="E429" i="5"/>
  <c r="D428" i="5"/>
  <c r="C427" i="5"/>
  <c r="W426" i="5"/>
  <c r="V425" i="5"/>
  <c r="U424" i="5"/>
  <c r="S422" i="5"/>
  <c r="R421" i="5"/>
  <c r="Q420" i="5"/>
  <c r="P419" i="5"/>
  <c r="O418" i="5"/>
  <c r="N417" i="5"/>
  <c r="M416" i="5"/>
  <c r="L415" i="5"/>
  <c r="K414" i="5"/>
  <c r="J413" i="5"/>
  <c r="I412" i="5"/>
  <c r="H411" i="5"/>
  <c r="G410" i="5"/>
  <c r="F409" i="5"/>
  <c r="E408" i="5"/>
  <c r="D407" i="5"/>
  <c r="C406" i="5"/>
  <c r="W405" i="5"/>
  <c r="V404" i="5"/>
  <c r="U403" i="5"/>
  <c r="S401" i="5"/>
  <c r="R400" i="5"/>
  <c r="Q399" i="5"/>
  <c r="P398" i="5"/>
  <c r="O397" i="5"/>
  <c r="N396" i="5"/>
  <c r="M395" i="5"/>
  <c r="L394" i="5"/>
  <c r="K393" i="5"/>
  <c r="J392" i="5"/>
  <c r="I391" i="5"/>
  <c r="H390" i="5"/>
  <c r="G389" i="5"/>
  <c r="F388" i="5"/>
  <c r="E387" i="5"/>
  <c r="D386" i="5"/>
  <c r="C385" i="5"/>
  <c r="W384" i="5"/>
  <c r="V383" i="5"/>
  <c r="U382" i="5"/>
  <c r="S380" i="5"/>
  <c r="R379" i="5"/>
  <c r="Q378" i="5"/>
  <c r="P377" i="5"/>
  <c r="O376" i="5"/>
  <c r="N375" i="5"/>
  <c r="M374" i="5"/>
  <c r="L373" i="5"/>
  <c r="K372" i="5"/>
  <c r="J371" i="5"/>
  <c r="I370" i="5"/>
  <c r="H369" i="5"/>
  <c r="G368" i="5"/>
  <c r="F367" i="5"/>
  <c r="E366" i="5"/>
  <c r="D365" i="5"/>
  <c r="C364" i="5"/>
  <c r="W363" i="5"/>
  <c r="V362" i="5"/>
  <c r="U361" i="5"/>
  <c r="S359" i="5"/>
  <c r="R358" i="5"/>
  <c r="Q357" i="5"/>
  <c r="P356" i="5"/>
  <c r="O355" i="5"/>
  <c r="N354" i="5"/>
  <c r="M353" i="5"/>
  <c r="L352" i="5"/>
  <c r="K351" i="5"/>
  <c r="J350" i="5"/>
  <c r="I349" i="5"/>
  <c r="H348" i="5"/>
  <c r="G347" i="5"/>
  <c r="F346" i="5"/>
  <c r="E345" i="5"/>
  <c r="D344" i="5"/>
  <c r="C343" i="5"/>
  <c r="W342" i="5"/>
  <c r="V341" i="5"/>
  <c r="U340" i="5"/>
  <c r="S338" i="5"/>
  <c r="R337" i="5"/>
  <c r="Q336" i="5"/>
  <c r="P335" i="5"/>
  <c r="O334" i="5"/>
  <c r="N333" i="5"/>
  <c r="M332" i="5"/>
  <c r="L331" i="5"/>
  <c r="K330" i="5"/>
  <c r="J329" i="5"/>
  <c r="I328" i="5"/>
  <c r="H327" i="5"/>
  <c r="G326" i="5"/>
  <c r="F325" i="5"/>
  <c r="E324" i="5"/>
  <c r="D323" i="5"/>
  <c r="C322" i="5"/>
  <c r="W321" i="5"/>
  <c r="V320" i="5"/>
  <c r="U319" i="5"/>
  <c r="S317" i="5"/>
  <c r="R316" i="5"/>
  <c r="Q315" i="5"/>
  <c r="P314" i="5"/>
  <c r="B314" i="5"/>
  <c r="O313" i="5"/>
  <c r="N312" i="5"/>
  <c r="M311" i="5"/>
  <c r="L310" i="5"/>
  <c r="K309" i="5"/>
  <c r="J308" i="5"/>
  <c r="I307" i="5"/>
  <c r="H306" i="5"/>
  <c r="G305" i="5"/>
  <c r="F304" i="5"/>
  <c r="E303" i="5"/>
  <c r="D302" i="5"/>
  <c r="B302" i="5"/>
  <c r="C301" i="5"/>
  <c r="W300" i="5"/>
  <c r="V299" i="5"/>
  <c r="U298" i="5"/>
  <c r="S296" i="5"/>
  <c r="R295" i="5"/>
  <c r="Q294" i="5"/>
  <c r="P293" i="5"/>
  <c r="O292" i="5"/>
  <c r="N291" i="5"/>
  <c r="M290" i="5"/>
  <c r="L289" i="5"/>
  <c r="K288" i="5"/>
  <c r="J287" i="5"/>
  <c r="I286" i="5"/>
  <c r="H285" i="5"/>
  <c r="G284" i="5"/>
  <c r="F283" i="5"/>
  <c r="E282" i="5"/>
  <c r="D281" i="5"/>
  <c r="C280" i="5"/>
  <c r="W279" i="5"/>
  <c r="V278" i="5"/>
  <c r="B278" i="5"/>
  <c r="U277" i="5"/>
  <c r="S275" i="5"/>
  <c r="R274" i="5"/>
  <c r="Q273" i="5"/>
  <c r="P272" i="5"/>
  <c r="B272" i="5"/>
  <c r="O271" i="5"/>
  <c r="N270" i="5"/>
  <c r="M269" i="5"/>
  <c r="L268" i="5"/>
  <c r="K267" i="5"/>
  <c r="J266" i="5"/>
  <c r="I265" i="5"/>
  <c r="H264" i="5"/>
  <c r="G263" i="5"/>
  <c r="F262" i="5"/>
  <c r="E261" i="5"/>
  <c r="D260" i="5"/>
  <c r="C259" i="5"/>
  <c r="W258" i="5"/>
  <c r="V257" i="5"/>
  <c r="U256" i="5"/>
  <c r="S254" i="5"/>
  <c r="B254" i="5"/>
  <c r="R253" i="5"/>
  <c r="B253" i="5"/>
  <c r="Q252" i="5"/>
  <c r="P251" i="5"/>
  <c r="O250" i="5"/>
  <c r="N249" i="5"/>
  <c r="M248" i="5"/>
  <c r="B248" i="5"/>
  <c r="L247" i="5"/>
  <c r="B247" i="5"/>
  <c r="K246" i="5"/>
  <c r="J245" i="5"/>
  <c r="I244" i="5"/>
  <c r="H243" i="5"/>
  <c r="G242" i="5"/>
  <c r="B242" i="5"/>
  <c r="F241" i="5"/>
  <c r="B241" i="5"/>
  <c r="E240" i="5"/>
  <c r="D239" i="5"/>
  <c r="C238" i="5"/>
  <c r="W237" i="5"/>
  <c r="V236" i="5"/>
  <c r="B236" i="5"/>
  <c r="U235" i="5"/>
  <c r="B235" i="5"/>
  <c r="S233" i="5"/>
  <c r="R232" i="5"/>
  <c r="Q231" i="5"/>
  <c r="P230" i="5"/>
  <c r="B230" i="5"/>
  <c r="O229" i="5"/>
  <c r="B229" i="5"/>
  <c r="N228" i="5"/>
  <c r="M227" i="5"/>
  <c r="L226" i="5"/>
  <c r="K225" i="5"/>
  <c r="J224" i="5"/>
  <c r="B224" i="5"/>
  <c r="I223" i="5"/>
  <c r="B223" i="5"/>
  <c r="H222" i="5"/>
  <c r="G221" i="5"/>
  <c r="F220" i="5"/>
  <c r="E219" i="5"/>
  <c r="D218" i="5"/>
  <c r="B218" i="5"/>
  <c r="C217" i="5"/>
  <c r="B217" i="5"/>
  <c r="W216" i="5"/>
  <c r="V215" i="5"/>
  <c r="U214" i="5"/>
  <c r="S212" i="5"/>
  <c r="B212" i="5"/>
  <c r="R211" i="5"/>
  <c r="B211" i="5"/>
  <c r="Q210" i="5"/>
  <c r="P209" i="5"/>
  <c r="O208" i="5"/>
  <c r="N207" i="5"/>
  <c r="M206" i="5"/>
  <c r="B206" i="5"/>
  <c r="L205" i="5"/>
  <c r="B205" i="5"/>
  <c r="K204" i="5"/>
  <c r="J203" i="5"/>
  <c r="I202" i="5"/>
  <c r="H201" i="5"/>
  <c r="G200" i="5"/>
  <c r="B200" i="5"/>
  <c r="F199" i="5"/>
  <c r="B199" i="5"/>
  <c r="E198" i="5"/>
  <c r="D197" i="5"/>
  <c r="C196" i="5"/>
  <c r="W195" i="5"/>
  <c r="V194" i="5"/>
  <c r="B194" i="5"/>
  <c r="U193" i="5"/>
  <c r="B193" i="5"/>
  <c r="S191" i="5"/>
  <c r="R190" i="5"/>
  <c r="Q189" i="5"/>
  <c r="P188" i="5"/>
  <c r="B188" i="5"/>
  <c r="O187" i="5"/>
  <c r="B187" i="5"/>
  <c r="N186" i="5"/>
  <c r="M185" i="5"/>
  <c r="L184" i="5"/>
  <c r="K183" i="5"/>
  <c r="J182" i="5"/>
  <c r="B182" i="5"/>
  <c r="I181" i="5"/>
  <c r="B181" i="5"/>
  <c r="H180" i="5"/>
  <c r="G179" i="5"/>
  <c r="F178" i="5"/>
  <c r="E177" i="5"/>
  <c r="D176" i="5"/>
  <c r="B176" i="5"/>
  <c r="C175" i="5"/>
  <c r="B175" i="5"/>
  <c r="W174" i="5"/>
  <c r="B174" i="5"/>
  <c r="V173" i="5"/>
  <c r="B173" i="5"/>
  <c r="U172" i="5"/>
  <c r="B172" i="5"/>
  <c r="T171" i="5"/>
  <c r="T255" i="5" s="1"/>
  <c r="T339" i="5" s="1"/>
  <c r="T423" i="5" s="1"/>
  <c r="T507" i="5" s="1"/>
  <c r="T591" i="5" s="1"/>
  <c r="B171" i="5"/>
  <c r="B258" i="5" s="1"/>
  <c r="S170" i="5"/>
  <c r="B170" i="5"/>
  <c r="R169" i="5"/>
  <c r="B169" i="5"/>
  <c r="Q168" i="5"/>
  <c r="B168" i="5"/>
  <c r="P167" i="5"/>
  <c r="B167" i="5"/>
  <c r="O166" i="5"/>
  <c r="B166" i="5"/>
  <c r="N165" i="5"/>
  <c r="B165" i="5"/>
  <c r="M164" i="5"/>
  <c r="B164" i="5"/>
  <c r="L163" i="5"/>
  <c r="B163" i="5"/>
  <c r="K162" i="5"/>
  <c r="B162" i="5"/>
  <c r="J161" i="5"/>
  <c r="B161" i="5"/>
  <c r="I160" i="5"/>
  <c r="B160" i="5"/>
  <c r="H159" i="5"/>
  <c r="B159" i="5"/>
  <c r="G158" i="5"/>
  <c r="B158" i="5"/>
  <c r="F157" i="5"/>
  <c r="B157" i="5"/>
  <c r="E156" i="5"/>
  <c r="B156" i="5"/>
  <c r="D155" i="5"/>
  <c r="B155" i="5"/>
  <c r="C154" i="5"/>
  <c r="B154" i="5"/>
  <c r="W153" i="5"/>
  <c r="B153" i="5"/>
  <c r="V152" i="5"/>
  <c r="B152" i="5"/>
  <c r="U151" i="5"/>
  <c r="B151" i="5"/>
  <c r="T150" i="5"/>
  <c r="T234" i="5" s="1"/>
  <c r="T318" i="5" s="1"/>
  <c r="T402" i="5" s="1"/>
  <c r="T486" i="5" s="1"/>
  <c r="T570" i="5" s="1"/>
  <c r="B150" i="5"/>
  <c r="B234" i="5" s="1"/>
  <c r="S149" i="5"/>
  <c r="B149" i="5"/>
  <c r="R148" i="5"/>
  <c r="B148" i="5"/>
  <c r="Q147" i="5"/>
  <c r="B147" i="5"/>
  <c r="P146" i="5"/>
  <c r="B146" i="5"/>
  <c r="O145" i="5"/>
  <c r="B145" i="5"/>
  <c r="N144" i="5"/>
  <c r="B144" i="5"/>
  <c r="M143" i="5"/>
  <c r="B143" i="5"/>
  <c r="L142" i="5"/>
  <c r="B142" i="5"/>
  <c r="K141" i="5"/>
  <c r="B141" i="5"/>
  <c r="J140" i="5"/>
  <c r="B140" i="5"/>
  <c r="I139" i="5"/>
  <c r="B139" i="5"/>
  <c r="H138" i="5"/>
  <c r="B138" i="5"/>
  <c r="G137" i="5"/>
  <c r="B137" i="5"/>
  <c r="F136" i="5"/>
  <c r="B136" i="5"/>
  <c r="E135" i="5"/>
  <c r="B135" i="5"/>
  <c r="D134" i="5"/>
  <c r="B134" i="5"/>
  <c r="C133" i="5"/>
  <c r="B133" i="5"/>
  <c r="W132" i="5"/>
  <c r="B132" i="5"/>
  <c r="V131" i="5"/>
  <c r="B131" i="5"/>
  <c r="U130" i="5"/>
  <c r="B130" i="5"/>
  <c r="T129" i="5"/>
  <c r="T213" i="5" s="1"/>
  <c r="T297" i="5" s="1"/>
  <c r="T381" i="5" s="1"/>
  <c r="T465" i="5" s="1"/>
  <c r="T549" i="5" s="1"/>
  <c r="B129" i="5"/>
  <c r="B216" i="5" s="1"/>
  <c r="S128" i="5"/>
  <c r="B128" i="5"/>
  <c r="R127" i="5"/>
  <c r="B127" i="5"/>
  <c r="Q126" i="5"/>
  <c r="B126" i="5"/>
  <c r="P125" i="5"/>
  <c r="B125" i="5"/>
  <c r="O124" i="5"/>
  <c r="B124" i="5"/>
  <c r="N123" i="5"/>
  <c r="B123" i="5"/>
  <c r="M122" i="5"/>
  <c r="B122" i="5"/>
  <c r="L121" i="5"/>
  <c r="B121" i="5"/>
  <c r="K120" i="5"/>
  <c r="B120" i="5"/>
  <c r="J119" i="5"/>
  <c r="B119" i="5"/>
  <c r="I118" i="5"/>
  <c r="B118" i="5"/>
  <c r="H117" i="5"/>
  <c r="B117" i="5"/>
  <c r="G116" i="5"/>
  <c r="B116" i="5"/>
  <c r="F115" i="5"/>
  <c r="B115" i="5"/>
  <c r="E114" i="5"/>
  <c r="B114" i="5"/>
  <c r="D113" i="5"/>
  <c r="B113" i="5"/>
  <c r="C112" i="5"/>
  <c r="B112" i="5"/>
  <c r="W111" i="5"/>
  <c r="B111" i="5"/>
  <c r="V110" i="5"/>
  <c r="B110" i="5"/>
  <c r="U109" i="5"/>
  <c r="B109" i="5"/>
  <c r="T108" i="5"/>
  <c r="T192" i="5" s="1"/>
  <c r="T276" i="5" s="1"/>
  <c r="T360" i="5" s="1"/>
  <c r="T444" i="5" s="1"/>
  <c r="T528" i="5" s="1"/>
  <c r="B108" i="5"/>
  <c r="B192" i="5" s="1"/>
  <c r="S107" i="5"/>
  <c r="B107" i="5"/>
  <c r="R106" i="5"/>
  <c r="B106" i="5"/>
  <c r="Q105" i="5"/>
  <c r="B105" i="5"/>
  <c r="P104" i="5"/>
  <c r="B104" i="5"/>
  <c r="O103" i="5"/>
  <c r="B103" i="5"/>
  <c r="N102" i="5"/>
  <c r="B102" i="5"/>
  <c r="M101" i="5"/>
  <c r="B101" i="5"/>
  <c r="L100" i="5"/>
  <c r="B100" i="5"/>
  <c r="K99" i="5"/>
  <c r="B99" i="5"/>
  <c r="J98" i="5"/>
  <c r="B98" i="5"/>
  <c r="I97" i="5"/>
  <c r="B97" i="5"/>
  <c r="H96" i="5"/>
  <c r="B96" i="5"/>
  <c r="G95" i="5"/>
  <c r="B95" i="5"/>
  <c r="F94" i="5"/>
  <c r="B94" i="5"/>
  <c r="E93" i="5"/>
  <c r="B93" i="5"/>
  <c r="D92" i="5"/>
  <c r="B92" i="5"/>
  <c r="C91" i="5"/>
  <c r="B91" i="5"/>
  <c r="N54" i="5"/>
  <c r="M54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W51" i="5"/>
  <c r="W54" i="5" s="1"/>
  <c r="V51" i="5"/>
  <c r="V54" i="5" s="1"/>
  <c r="U51" i="5"/>
  <c r="U54" i="5" s="1"/>
  <c r="T51" i="5"/>
  <c r="T54" i="5" s="1"/>
  <c r="S51" i="5"/>
  <c r="S54" i="5" s="1"/>
  <c r="R51" i="5"/>
  <c r="R54" i="5" s="1"/>
  <c r="Q51" i="5"/>
  <c r="Q54" i="5" s="1"/>
  <c r="P51" i="5"/>
  <c r="P54" i="5" s="1"/>
  <c r="O51" i="5"/>
  <c r="O54" i="5" s="1"/>
  <c r="N51" i="5"/>
  <c r="M51" i="5"/>
  <c r="L51" i="5"/>
  <c r="L54" i="5" s="1"/>
  <c r="K51" i="5"/>
  <c r="K54" i="5" s="1"/>
  <c r="J51" i="5"/>
  <c r="I51" i="5"/>
  <c r="I54" i="5" s="1"/>
  <c r="H51" i="5"/>
  <c r="H54" i="5" s="1"/>
  <c r="G51" i="5"/>
  <c r="G54" i="5" s="1"/>
  <c r="F51" i="5"/>
  <c r="F54" i="5" s="1"/>
  <c r="E51" i="5"/>
  <c r="E54" i="5" s="1"/>
  <c r="D51" i="5"/>
  <c r="D54" i="5" s="1"/>
  <c r="C51" i="5"/>
  <c r="C54" i="5" s="1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G342" i="7" s="1"/>
  <c r="X18" i="5"/>
  <c r="B317" i="7" s="1"/>
  <c r="X17" i="5"/>
  <c r="G297" i="7" s="1"/>
  <c r="X16" i="5"/>
  <c r="B251" i="7" s="1"/>
  <c r="X15" i="5"/>
  <c r="X14" i="5"/>
  <c r="G241" i="7" s="1"/>
  <c r="X13" i="5"/>
  <c r="B213" i="7" s="1"/>
  <c r="X12" i="5"/>
  <c r="B191" i="7" s="1"/>
  <c r="X11" i="5"/>
  <c r="B179" i="7" s="1"/>
  <c r="X10" i="5"/>
  <c r="X9" i="5"/>
  <c r="X8" i="5"/>
  <c r="X7" i="5"/>
  <c r="X6" i="5"/>
  <c r="B74" i="7" s="1"/>
  <c r="X5" i="5"/>
  <c r="B50" i="7" s="1"/>
  <c r="X4" i="5"/>
  <c r="B26" i="7" s="1"/>
  <c r="H55" i="4"/>
  <c r="F55" i="4"/>
  <c r="D55" i="4"/>
  <c r="C55" i="4"/>
  <c r="I55" i="4" s="1"/>
  <c r="B55" i="4"/>
  <c r="A55" i="4"/>
  <c r="H54" i="4"/>
  <c r="F54" i="4"/>
  <c r="D54" i="4"/>
  <c r="C54" i="4"/>
  <c r="I54" i="4" s="1"/>
  <c r="B54" i="4"/>
  <c r="A54" i="4"/>
  <c r="H53" i="4"/>
  <c r="F53" i="4"/>
  <c r="D53" i="4"/>
  <c r="C53" i="4"/>
  <c r="B53" i="4"/>
  <c r="A53" i="4"/>
  <c r="H52" i="4"/>
  <c r="F52" i="4"/>
  <c r="I52" i="4" s="1"/>
  <c r="D52" i="4"/>
  <c r="C52" i="4"/>
  <c r="B52" i="4"/>
  <c r="A52" i="4"/>
  <c r="I51" i="4"/>
  <c r="H51" i="4"/>
  <c r="F51" i="4"/>
  <c r="D51" i="4"/>
  <c r="C51" i="4"/>
  <c r="B51" i="4"/>
  <c r="A51" i="4"/>
  <c r="I50" i="4"/>
  <c r="H50" i="4"/>
  <c r="F50" i="4"/>
  <c r="D50" i="4"/>
  <c r="C50" i="4"/>
  <c r="B50" i="4"/>
  <c r="A50" i="4"/>
  <c r="I49" i="4"/>
  <c r="H49" i="4"/>
  <c r="F49" i="4"/>
  <c r="D49" i="4"/>
  <c r="C49" i="4"/>
  <c r="B49" i="4"/>
  <c r="A49" i="4"/>
  <c r="H48" i="4"/>
  <c r="F48" i="4"/>
  <c r="D48" i="4"/>
  <c r="C48" i="4"/>
  <c r="I48" i="4" s="1"/>
  <c r="B48" i="4"/>
  <c r="A48" i="4"/>
  <c r="H47" i="4"/>
  <c r="F47" i="4"/>
  <c r="D47" i="4"/>
  <c r="I47" i="4" s="1"/>
  <c r="C47" i="4"/>
  <c r="B47" i="4"/>
  <c r="A47" i="4"/>
  <c r="H46" i="4"/>
  <c r="F46" i="4"/>
  <c r="D46" i="4"/>
  <c r="I46" i="4" s="1"/>
  <c r="C46" i="4"/>
  <c r="B46" i="4"/>
  <c r="A46" i="4"/>
  <c r="H45" i="4"/>
  <c r="F45" i="4"/>
  <c r="D45" i="4"/>
  <c r="I45" i="4" s="1"/>
  <c r="C45" i="4"/>
  <c r="B45" i="4"/>
  <c r="A45" i="4"/>
  <c r="I44" i="4"/>
  <c r="H44" i="4"/>
  <c r="F44" i="4"/>
  <c r="D44" i="4"/>
  <c r="C44" i="4"/>
  <c r="B44" i="4"/>
  <c r="A44" i="4"/>
  <c r="H43" i="4"/>
  <c r="F43" i="4"/>
  <c r="D43" i="4"/>
  <c r="C43" i="4"/>
  <c r="I43" i="4" s="1"/>
  <c r="B43" i="4"/>
  <c r="A43" i="4"/>
  <c r="H42" i="4"/>
  <c r="F42" i="4"/>
  <c r="D42" i="4"/>
  <c r="C42" i="4"/>
  <c r="I42" i="4" s="1"/>
  <c r="B42" i="4"/>
  <c r="A42" i="4"/>
  <c r="H41" i="4"/>
  <c r="F41" i="4"/>
  <c r="D41" i="4"/>
  <c r="C41" i="4"/>
  <c r="B41" i="4"/>
  <c r="A41" i="4"/>
  <c r="H40" i="4"/>
  <c r="F40" i="4"/>
  <c r="I40" i="4" s="1"/>
  <c r="D40" i="4"/>
  <c r="C40" i="4"/>
  <c r="B40" i="4"/>
  <c r="A40" i="4"/>
  <c r="I39" i="4"/>
  <c r="H39" i="4"/>
  <c r="F39" i="4"/>
  <c r="D39" i="4"/>
  <c r="C39" i="4"/>
  <c r="B39" i="4"/>
  <c r="A39" i="4"/>
  <c r="I38" i="4"/>
  <c r="H38" i="4"/>
  <c r="F38" i="4"/>
  <c r="D38" i="4"/>
  <c r="C38" i="4"/>
  <c r="B38" i="4"/>
  <c r="A38" i="4"/>
  <c r="I37" i="4"/>
  <c r="H37" i="4"/>
  <c r="F37" i="4"/>
  <c r="D37" i="4"/>
  <c r="C37" i="4"/>
  <c r="B37" i="4"/>
  <c r="A37" i="4"/>
  <c r="H36" i="4"/>
  <c r="F36" i="4"/>
  <c r="D36" i="4"/>
  <c r="C36" i="4"/>
  <c r="B36" i="4"/>
  <c r="A36" i="4"/>
  <c r="H35" i="4"/>
  <c r="F35" i="4"/>
  <c r="D35" i="4"/>
  <c r="I35" i="4" s="1"/>
  <c r="C35" i="4"/>
  <c r="B35" i="4"/>
  <c r="A35" i="4"/>
  <c r="H34" i="4"/>
  <c r="F34" i="4"/>
  <c r="D34" i="4"/>
  <c r="C34" i="4"/>
  <c r="B34" i="4"/>
  <c r="A34" i="4"/>
  <c r="H33" i="4"/>
  <c r="F33" i="4"/>
  <c r="D33" i="4"/>
  <c r="I33" i="4" s="1"/>
  <c r="C33" i="4"/>
  <c r="B33" i="4"/>
  <c r="A33" i="4"/>
  <c r="I32" i="4"/>
  <c r="H32" i="4"/>
  <c r="F32" i="4"/>
  <c r="D32" i="4"/>
  <c r="C32" i="4"/>
  <c r="B32" i="4"/>
  <c r="A32" i="4"/>
  <c r="H31" i="4"/>
  <c r="F31" i="4"/>
  <c r="D31" i="4"/>
  <c r="C31" i="4"/>
  <c r="I31" i="4" s="1"/>
  <c r="B31" i="4"/>
  <c r="A31" i="4"/>
  <c r="H30" i="4"/>
  <c r="F30" i="4"/>
  <c r="D30" i="4"/>
  <c r="C30" i="4"/>
  <c r="I30" i="4" s="1"/>
  <c r="B30" i="4"/>
  <c r="A30" i="4"/>
  <c r="H29" i="4"/>
  <c r="F29" i="4"/>
  <c r="D29" i="4"/>
  <c r="C29" i="4"/>
  <c r="I29" i="4" s="1"/>
  <c r="B29" i="4"/>
  <c r="A29" i="4"/>
  <c r="H28" i="4"/>
  <c r="F28" i="4"/>
  <c r="I28" i="4" s="1"/>
  <c r="D28" i="4"/>
  <c r="C28" i="4"/>
  <c r="B28" i="4"/>
  <c r="A28" i="4"/>
  <c r="I27" i="4"/>
  <c r="H27" i="4"/>
  <c r="F27" i="4"/>
  <c r="D27" i="4"/>
  <c r="C27" i="4"/>
  <c r="B27" i="4"/>
  <c r="A27" i="4"/>
  <c r="I26" i="4"/>
  <c r="H26" i="4"/>
  <c r="F26" i="4"/>
  <c r="D26" i="4"/>
  <c r="C26" i="4"/>
  <c r="B26" i="4"/>
  <c r="A26" i="4"/>
  <c r="I25" i="4"/>
  <c r="H25" i="4"/>
  <c r="F25" i="4"/>
  <c r="D25" i="4"/>
  <c r="C25" i="4"/>
  <c r="B25" i="4"/>
  <c r="A25" i="4"/>
  <c r="H24" i="4"/>
  <c r="F24" i="4"/>
  <c r="D24" i="4"/>
  <c r="C24" i="4"/>
  <c r="B24" i="4"/>
  <c r="A24" i="4"/>
  <c r="H23" i="4"/>
  <c r="F23" i="4"/>
  <c r="D23" i="4"/>
  <c r="I23" i="4" s="1"/>
  <c r="C23" i="4"/>
  <c r="B23" i="4"/>
  <c r="A23" i="4"/>
  <c r="H22" i="4"/>
  <c r="F22" i="4"/>
  <c r="D22" i="4"/>
  <c r="C22" i="4"/>
  <c r="B22" i="4"/>
  <c r="A22" i="4"/>
  <c r="H21" i="4"/>
  <c r="F21" i="4"/>
  <c r="D21" i="4"/>
  <c r="I21" i="4" s="1"/>
  <c r="C21" i="4"/>
  <c r="B21" i="4"/>
  <c r="A21" i="4"/>
  <c r="I20" i="4"/>
  <c r="H20" i="4"/>
  <c r="F20" i="4"/>
  <c r="D20" i="4"/>
  <c r="C20" i="4"/>
  <c r="B20" i="4"/>
  <c r="A20" i="4"/>
  <c r="H19" i="4"/>
  <c r="F19" i="4"/>
  <c r="D19" i="4"/>
  <c r="C19" i="4"/>
  <c r="I19" i="4" s="1"/>
  <c r="B19" i="4"/>
  <c r="A19" i="4"/>
  <c r="H18" i="4"/>
  <c r="F18" i="4"/>
  <c r="D18" i="4"/>
  <c r="C18" i="4"/>
  <c r="I18" i="4" s="1"/>
  <c r="B18" i="4"/>
  <c r="A18" i="4"/>
  <c r="H17" i="4"/>
  <c r="F17" i="4"/>
  <c r="D17" i="4"/>
  <c r="C17" i="4"/>
  <c r="B17" i="4"/>
  <c r="A17" i="4"/>
  <c r="H16" i="4"/>
  <c r="F16" i="4"/>
  <c r="I16" i="4" s="1"/>
  <c r="D16" i="4"/>
  <c r="C16" i="4"/>
  <c r="B16" i="4"/>
  <c r="A16" i="4"/>
  <c r="I15" i="4"/>
  <c r="H15" i="4"/>
  <c r="F15" i="4"/>
  <c r="D15" i="4"/>
  <c r="C15" i="4"/>
  <c r="B15" i="4"/>
  <c r="A15" i="4"/>
  <c r="I14" i="4"/>
  <c r="H14" i="4"/>
  <c r="F14" i="4"/>
  <c r="D14" i="4"/>
  <c r="C14" i="4"/>
  <c r="B14" i="4"/>
  <c r="A14" i="4"/>
  <c r="I13" i="4"/>
  <c r="H13" i="4"/>
  <c r="F13" i="4"/>
  <c r="D13" i="4"/>
  <c r="C13" i="4"/>
  <c r="B13" i="4"/>
  <c r="A13" i="4"/>
  <c r="H12" i="4"/>
  <c r="F12" i="4"/>
  <c r="D12" i="4"/>
  <c r="C12" i="4"/>
  <c r="I12" i="4" s="1"/>
  <c r="B12" i="4"/>
  <c r="A12" i="4"/>
  <c r="H11" i="4"/>
  <c r="F11" i="4"/>
  <c r="D11" i="4"/>
  <c r="I11" i="4" s="1"/>
  <c r="C11" i="4"/>
  <c r="B11" i="4"/>
  <c r="A11" i="4"/>
  <c r="H10" i="4"/>
  <c r="F10" i="4"/>
  <c r="D10" i="4"/>
  <c r="I10" i="4" s="1"/>
  <c r="C10" i="4"/>
  <c r="B10" i="4"/>
  <c r="A10" i="4"/>
  <c r="I9" i="4"/>
  <c r="H9" i="4"/>
  <c r="F9" i="4"/>
  <c r="D9" i="4"/>
  <c r="C9" i="4"/>
  <c r="B9" i="4"/>
  <c r="A9" i="4"/>
  <c r="I8" i="4"/>
  <c r="H8" i="4"/>
  <c r="F8" i="4"/>
  <c r="D8" i="4"/>
  <c r="C8" i="4"/>
  <c r="B8" i="4"/>
  <c r="A8" i="4"/>
  <c r="H7" i="4"/>
  <c r="F7" i="4"/>
  <c r="D7" i="4"/>
  <c r="C7" i="4"/>
  <c r="I7" i="4" s="1"/>
  <c r="B7" i="4"/>
  <c r="A7" i="4"/>
  <c r="H6" i="4"/>
  <c r="F6" i="4"/>
  <c r="D6" i="4"/>
  <c r="C6" i="4"/>
  <c r="I6" i="4" s="1"/>
  <c r="B6" i="4"/>
  <c r="A6" i="4"/>
  <c r="H5" i="4"/>
  <c r="F5" i="4"/>
  <c r="D5" i="4"/>
  <c r="C5" i="4"/>
  <c r="B5" i="4"/>
  <c r="A5" i="4"/>
  <c r="H4" i="4"/>
  <c r="F4" i="4"/>
  <c r="D4" i="4"/>
  <c r="I4" i="4" s="1"/>
  <c r="C4" i="4"/>
  <c r="B4" i="4"/>
  <c r="A4" i="4"/>
  <c r="I3" i="4"/>
  <c r="H3" i="4"/>
  <c r="F3" i="4"/>
  <c r="D3" i="4"/>
  <c r="C3" i="4"/>
  <c r="B3" i="4"/>
  <c r="A3" i="4"/>
  <c r="I2" i="4"/>
  <c r="H2" i="4"/>
  <c r="F2" i="4"/>
  <c r="D2" i="4"/>
  <c r="C2" i="4"/>
  <c r="B2" i="4"/>
  <c r="A2" i="4"/>
  <c r="E57" i="4" s="1"/>
  <c r="W61" i="3"/>
  <c r="V61" i="3"/>
  <c r="B61" i="3"/>
  <c r="A61" i="3"/>
  <c r="W60" i="3"/>
  <c r="V60" i="3"/>
  <c r="B60" i="3"/>
  <c r="A60" i="3"/>
  <c r="W59" i="3"/>
  <c r="V59" i="3"/>
  <c r="B59" i="3"/>
  <c r="A59" i="3"/>
  <c r="W58" i="3"/>
  <c r="V58" i="3"/>
  <c r="B58" i="3"/>
  <c r="A58" i="3"/>
  <c r="W57" i="3"/>
  <c r="V57" i="3"/>
  <c r="B57" i="3"/>
  <c r="A57" i="3"/>
  <c r="W56" i="3"/>
  <c r="V56" i="3"/>
  <c r="B56" i="3"/>
  <c r="A56" i="3"/>
  <c r="W55" i="3"/>
  <c r="V55" i="3"/>
  <c r="B55" i="3"/>
  <c r="A55" i="3"/>
  <c r="W54" i="3"/>
  <c r="V54" i="3"/>
  <c r="B54" i="3"/>
  <c r="A54" i="3"/>
  <c r="W53" i="3"/>
  <c r="V53" i="3"/>
  <c r="B53" i="3"/>
  <c r="A53" i="3"/>
  <c r="W52" i="3"/>
  <c r="V52" i="3"/>
  <c r="B52" i="3"/>
  <c r="A52" i="3"/>
  <c r="W51" i="3"/>
  <c r="V51" i="3"/>
  <c r="B51" i="3"/>
  <c r="A51" i="3"/>
  <c r="W50" i="3"/>
  <c r="V50" i="3"/>
  <c r="B50" i="3"/>
  <c r="A50" i="3"/>
  <c r="W49" i="3"/>
  <c r="V49" i="3"/>
  <c r="B49" i="3"/>
  <c r="A49" i="3"/>
  <c r="W48" i="3"/>
  <c r="V48" i="3"/>
  <c r="B48" i="3"/>
  <c r="A48" i="3"/>
  <c r="W47" i="3"/>
  <c r="V47" i="3"/>
  <c r="B47" i="3"/>
  <c r="A47" i="3"/>
  <c r="W46" i="3"/>
  <c r="V46" i="3"/>
  <c r="B46" i="3"/>
  <c r="A46" i="3"/>
  <c r="W45" i="3"/>
  <c r="V45" i="3"/>
  <c r="B45" i="3"/>
  <c r="A45" i="3"/>
  <c r="W44" i="3"/>
  <c r="V44" i="3"/>
  <c r="B44" i="3"/>
  <c r="A44" i="3"/>
  <c r="W43" i="3"/>
  <c r="V43" i="3"/>
  <c r="B43" i="3"/>
  <c r="A43" i="3"/>
  <c r="W42" i="3"/>
  <c r="V42" i="3"/>
  <c r="B42" i="3"/>
  <c r="A42" i="3"/>
  <c r="W41" i="3"/>
  <c r="V41" i="3"/>
  <c r="B41" i="3"/>
  <c r="A41" i="3"/>
  <c r="W40" i="3"/>
  <c r="V40" i="3"/>
  <c r="B40" i="3"/>
  <c r="A40" i="3"/>
  <c r="W39" i="3"/>
  <c r="V39" i="3"/>
  <c r="B39" i="3"/>
  <c r="A39" i="3"/>
  <c r="W38" i="3"/>
  <c r="V38" i="3"/>
  <c r="B38" i="3"/>
  <c r="A38" i="3"/>
  <c r="W37" i="3"/>
  <c r="V37" i="3"/>
  <c r="B37" i="3"/>
  <c r="A37" i="3"/>
  <c r="W36" i="3"/>
  <c r="V36" i="3"/>
  <c r="B36" i="3"/>
  <c r="A36" i="3"/>
  <c r="W35" i="3"/>
  <c r="V35" i="3"/>
  <c r="B35" i="3"/>
  <c r="A35" i="3"/>
  <c r="W34" i="3"/>
  <c r="V34" i="3"/>
  <c r="B34" i="3"/>
  <c r="A34" i="3"/>
  <c r="W33" i="3"/>
  <c r="V33" i="3"/>
  <c r="B33" i="3"/>
  <c r="A33" i="3"/>
  <c r="W32" i="3"/>
  <c r="V32" i="3"/>
  <c r="B32" i="3"/>
  <c r="A32" i="3"/>
  <c r="W31" i="3"/>
  <c r="V31" i="3"/>
  <c r="B31" i="3"/>
  <c r="A31" i="3"/>
  <c r="W30" i="3"/>
  <c r="V30" i="3"/>
  <c r="B30" i="3"/>
  <c r="A30" i="3"/>
  <c r="W29" i="3"/>
  <c r="V29" i="3"/>
  <c r="B29" i="3"/>
  <c r="A29" i="3"/>
  <c r="W28" i="3"/>
  <c r="V28" i="3"/>
  <c r="B28" i="3"/>
  <c r="A28" i="3"/>
  <c r="W27" i="3"/>
  <c r="V27" i="3"/>
  <c r="B27" i="3"/>
  <c r="A27" i="3"/>
  <c r="W26" i="3"/>
  <c r="V26" i="3"/>
  <c r="B26" i="3"/>
  <c r="A26" i="3"/>
  <c r="W25" i="3"/>
  <c r="V25" i="3"/>
  <c r="B25" i="3"/>
  <c r="A25" i="3"/>
  <c r="W24" i="3"/>
  <c r="V24" i="3"/>
  <c r="B24" i="3"/>
  <c r="A24" i="3"/>
  <c r="W23" i="3"/>
  <c r="V23" i="3"/>
  <c r="B23" i="3"/>
  <c r="A23" i="3"/>
  <c r="W22" i="3"/>
  <c r="V22" i="3"/>
  <c r="B22" i="3"/>
  <c r="A22" i="3"/>
  <c r="W21" i="3"/>
  <c r="V21" i="3"/>
  <c r="B21" i="3"/>
  <c r="A21" i="3"/>
  <c r="W20" i="3"/>
  <c r="V20" i="3"/>
  <c r="B20" i="3"/>
  <c r="A20" i="3"/>
  <c r="W19" i="3"/>
  <c r="V19" i="3"/>
  <c r="B19" i="3"/>
  <c r="A19" i="3"/>
  <c r="W18" i="3"/>
  <c r="V18" i="3"/>
  <c r="B18" i="3"/>
  <c r="A18" i="3"/>
  <c r="W17" i="3"/>
  <c r="V17" i="3"/>
  <c r="B17" i="3"/>
  <c r="A17" i="3"/>
  <c r="W16" i="3"/>
  <c r="V16" i="3"/>
  <c r="B16" i="3"/>
  <c r="A16" i="3"/>
  <c r="W15" i="3"/>
  <c r="V15" i="3"/>
  <c r="B15" i="3"/>
  <c r="A15" i="3"/>
  <c r="W14" i="3"/>
  <c r="V14" i="3"/>
  <c r="B14" i="3"/>
  <c r="A14" i="3"/>
  <c r="W13" i="3"/>
  <c r="V13" i="3"/>
  <c r="B13" i="3"/>
  <c r="A13" i="3"/>
  <c r="W12" i="3"/>
  <c r="V12" i="3"/>
  <c r="B12" i="3"/>
  <c r="A12" i="3"/>
  <c r="W11" i="3"/>
  <c r="V11" i="3"/>
  <c r="B11" i="3"/>
  <c r="A11" i="3"/>
  <c r="W10" i="3"/>
  <c r="V10" i="3"/>
  <c r="B10" i="3"/>
  <c r="A10" i="3"/>
  <c r="W9" i="3"/>
  <c r="V9" i="3"/>
  <c r="B9" i="3"/>
  <c r="A9" i="3"/>
  <c r="W8" i="3"/>
  <c r="V8" i="3"/>
  <c r="B8" i="3"/>
  <c r="A8" i="3"/>
  <c r="L63" i="3" s="1"/>
  <c r="AC62" i="2"/>
  <c r="AB62" i="2"/>
  <c r="B62" i="2"/>
  <c r="A62" i="2"/>
  <c r="AC60" i="2"/>
  <c r="AB60" i="2"/>
  <c r="B60" i="2"/>
  <c r="A60" i="2"/>
  <c r="AC59" i="2"/>
  <c r="B59" i="2"/>
  <c r="A59" i="2"/>
  <c r="AC58" i="2"/>
  <c r="AB58" i="2"/>
  <c r="B58" i="2"/>
  <c r="A58" i="2"/>
  <c r="AC57" i="2"/>
  <c r="AB57" i="2"/>
  <c r="B57" i="2"/>
  <c r="A57" i="2"/>
  <c r="AC56" i="2"/>
  <c r="AB56" i="2"/>
  <c r="B56" i="2"/>
  <c r="A56" i="2"/>
  <c r="AC55" i="2"/>
  <c r="AB55" i="2"/>
  <c r="B55" i="2"/>
  <c r="A55" i="2"/>
  <c r="AC54" i="2"/>
  <c r="AB54" i="2"/>
  <c r="B54" i="2"/>
  <c r="A54" i="2"/>
  <c r="AC53" i="2"/>
  <c r="AB53" i="2"/>
  <c r="B53" i="2"/>
  <c r="A53" i="2"/>
  <c r="AC52" i="2"/>
  <c r="AB52" i="2"/>
  <c r="B52" i="2"/>
  <c r="A52" i="2"/>
  <c r="AC51" i="2"/>
  <c r="AB51" i="2"/>
  <c r="B51" i="2"/>
  <c r="A51" i="2"/>
  <c r="AC50" i="2"/>
  <c r="AB50" i="2"/>
  <c r="B50" i="2"/>
  <c r="A50" i="2"/>
  <c r="AC49" i="2"/>
  <c r="AB49" i="2"/>
  <c r="B49" i="2"/>
  <c r="A49" i="2"/>
  <c r="AC48" i="2"/>
  <c r="AB48" i="2"/>
  <c r="B48" i="2"/>
  <c r="A48" i="2"/>
  <c r="AC47" i="2"/>
  <c r="AB47" i="2"/>
  <c r="B47" i="2"/>
  <c r="A47" i="2"/>
  <c r="AC46" i="2"/>
  <c r="AB46" i="2"/>
  <c r="B46" i="2"/>
  <c r="A46" i="2"/>
  <c r="AC45" i="2"/>
  <c r="AB45" i="2"/>
  <c r="B45" i="2"/>
  <c r="A45" i="2"/>
  <c r="AC44" i="2"/>
  <c r="AB44" i="2"/>
  <c r="B44" i="2"/>
  <c r="A44" i="2"/>
  <c r="AC43" i="2"/>
  <c r="AB43" i="2"/>
  <c r="B43" i="2"/>
  <c r="A43" i="2"/>
  <c r="AC42" i="2"/>
  <c r="AB42" i="2"/>
  <c r="B42" i="2"/>
  <c r="A42" i="2"/>
  <c r="AC41" i="2"/>
  <c r="AB41" i="2"/>
  <c r="B41" i="2"/>
  <c r="A41" i="2"/>
  <c r="AC40" i="2"/>
  <c r="AB40" i="2"/>
  <c r="B40" i="2"/>
  <c r="A40" i="2"/>
  <c r="AC39" i="2"/>
  <c r="AB39" i="2"/>
  <c r="B39" i="2"/>
  <c r="A39" i="2"/>
  <c r="AC38" i="2"/>
  <c r="AB38" i="2"/>
  <c r="B38" i="2"/>
  <c r="A38" i="2"/>
  <c r="AC37" i="2"/>
  <c r="AB37" i="2"/>
  <c r="B37" i="2"/>
  <c r="A37" i="2"/>
  <c r="AC36" i="2"/>
  <c r="AB36" i="2"/>
  <c r="B36" i="2"/>
  <c r="A36" i="2"/>
  <c r="AC35" i="2"/>
  <c r="AB35" i="2"/>
  <c r="B35" i="2"/>
  <c r="A35" i="2"/>
  <c r="AC34" i="2"/>
  <c r="AB34" i="2"/>
  <c r="B34" i="2"/>
  <c r="A34" i="2"/>
  <c r="AC33" i="2"/>
  <c r="AB33" i="2"/>
  <c r="B33" i="2"/>
  <c r="A33" i="2"/>
  <c r="AC32" i="2"/>
  <c r="AB32" i="2"/>
  <c r="B32" i="2"/>
  <c r="A32" i="2"/>
  <c r="AC31" i="2"/>
  <c r="AB31" i="2"/>
  <c r="B31" i="2"/>
  <c r="A31" i="2"/>
  <c r="AC30" i="2"/>
  <c r="AB30" i="2"/>
  <c r="B30" i="2"/>
  <c r="A30" i="2"/>
  <c r="AC29" i="2"/>
  <c r="AB29" i="2"/>
  <c r="B29" i="2"/>
  <c r="A29" i="2"/>
  <c r="AC28" i="2"/>
  <c r="AB28" i="2"/>
  <c r="B28" i="2"/>
  <c r="A28" i="2"/>
  <c r="AC27" i="2"/>
  <c r="AB27" i="2"/>
  <c r="B27" i="2"/>
  <c r="A27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B21" i="2"/>
  <c r="A21" i="2"/>
  <c r="AC20" i="2"/>
  <c r="AB20" i="2"/>
  <c r="B20" i="2"/>
  <c r="A20" i="2"/>
  <c r="AC19" i="2"/>
  <c r="AB19" i="2"/>
  <c r="B19" i="2"/>
  <c r="A19" i="2"/>
  <c r="AC18" i="2"/>
  <c r="AB18" i="2"/>
  <c r="B18" i="2"/>
  <c r="A18" i="2"/>
  <c r="AC17" i="2"/>
  <c r="AB17" i="2"/>
  <c r="B17" i="2"/>
  <c r="A17" i="2"/>
  <c r="AC16" i="2"/>
  <c r="AB16" i="2"/>
  <c r="B16" i="2"/>
  <c r="A16" i="2"/>
  <c r="AC15" i="2"/>
  <c r="AB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B11" i="2"/>
  <c r="A11" i="2"/>
  <c r="AC10" i="2"/>
  <c r="AB10" i="2"/>
  <c r="B10" i="2"/>
  <c r="A10" i="2"/>
  <c r="AC9" i="2"/>
  <c r="AB9" i="2"/>
  <c r="B9" i="2"/>
  <c r="A9" i="2"/>
  <c r="AC8" i="2"/>
  <c r="AB8" i="2"/>
  <c r="B8" i="2"/>
  <c r="A8" i="2"/>
  <c r="M85" i="2" s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Y86" i="1" s="1"/>
  <c r="X85" i="1"/>
  <c r="W85" i="1"/>
  <c r="V85" i="1"/>
  <c r="U85" i="1"/>
  <c r="T85" i="1"/>
  <c r="S85" i="1"/>
  <c r="R85" i="1"/>
  <c r="Q85" i="1"/>
  <c r="P85" i="1"/>
  <c r="O85" i="1"/>
  <c r="N85" i="1"/>
  <c r="M85" i="1"/>
  <c r="Y85" i="1" s="1"/>
  <c r="L85" i="1"/>
  <c r="K85" i="1"/>
  <c r="J85" i="1"/>
  <c r="I85" i="1"/>
  <c r="H85" i="1"/>
  <c r="G85" i="1"/>
  <c r="F85" i="1"/>
  <c r="E85" i="1"/>
  <c r="D85" i="1"/>
  <c r="C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Y84" i="1" s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Y83" i="1" s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Y82" i="1" s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Y81" i="1" s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Y80" i="1" s="1"/>
  <c r="D80" i="1"/>
  <c r="C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Y79" i="1" s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Y78" i="1" s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Y77" i="1" s="1"/>
  <c r="X76" i="1"/>
  <c r="W76" i="1"/>
  <c r="V76" i="1"/>
  <c r="U76" i="1"/>
  <c r="T76" i="1"/>
  <c r="S76" i="1"/>
  <c r="R76" i="1"/>
  <c r="Q76" i="1"/>
  <c r="P76" i="1"/>
  <c r="O76" i="1"/>
  <c r="N76" i="1"/>
  <c r="M76" i="1"/>
  <c r="Y76" i="1" s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Y75" i="1" s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Y74" i="1" s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Y73" i="1" s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Y72" i="1" s="1"/>
  <c r="V66" i="1"/>
  <c r="S66" i="1"/>
  <c r="J66" i="1"/>
  <c r="G66" i="1"/>
  <c r="X64" i="1"/>
  <c r="W64" i="1"/>
  <c r="V64" i="1"/>
  <c r="U64" i="1"/>
  <c r="T64" i="1"/>
  <c r="T66" i="1" s="1"/>
  <c r="S64" i="1"/>
  <c r="R64" i="1"/>
  <c r="Q64" i="1"/>
  <c r="P64" i="1"/>
  <c r="O64" i="1"/>
  <c r="N64" i="1"/>
  <c r="M64" i="1"/>
  <c r="M66" i="1" s="1"/>
  <c r="L64" i="1"/>
  <c r="K64" i="1"/>
  <c r="J64" i="1"/>
  <c r="I64" i="1"/>
  <c r="H64" i="1"/>
  <c r="H66" i="1" s="1"/>
  <c r="G64" i="1"/>
  <c r="F64" i="1"/>
  <c r="E64" i="1"/>
  <c r="D64" i="1"/>
  <c r="C64" i="1"/>
  <c r="X63" i="1"/>
  <c r="X66" i="1" s="1"/>
  <c r="W63" i="1"/>
  <c r="W66" i="1" s="1"/>
  <c r="V63" i="1"/>
  <c r="U63" i="1"/>
  <c r="U66" i="1" s="1"/>
  <c r="T63" i="1"/>
  <c r="S63" i="1"/>
  <c r="R63" i="1"/>
  <c r="R66" i="1" s="1"/>
  <c r="Q63" i="1"/>
  <c r="Q66" i="1" s="1"/>
  <c r="P63" i="1"/>
  <c r="P66" i="1" s="1"/>
  <c r="O63" i="1"/>
  <c r="O66" i="1" s="1"/>
  <c r="N63" i="1"/>
  <c r="N66" i="1" s="1"/>
  <c r="M63" i="1"/>
  <c r="L63" i="1"/>
  <c r="L66" i="1" s="1"/>
  <c r="K63" i="1"/>
  <c r="K66" i="1" s="1"/>
  <c r="J63" i="1"/>
  <c r="I63" i="1"/>
  <c r="I66" i="1" s="1"/>
  <c r="H63" i="1"/>
  <c r="G63" i="1"/>
  <c r="F63" i="1"/>
  <c r="F66" i="1" s="1"/>
  <c r="E63" i="1"/>
  <c r="E66" i="1" s="1"/>
  <c r="D63" i="1"/>
  <c r="D66" i="1" s="1"/>
  <c r="C63" i="1"/>
  <c r="C66" i="1" s="1"/>
  <c r="AB62" i="1"/>
  <c r="AA62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N63" i="2" l="1"/>
  <c r="Z63" i="2"/>
  <c r="M64" i="2"/>
  <c r="Y64" i="2"/>
  <c r="K72" i="2"/>
  <c r="W72" i="2"/>
  <c r="L73" i="2"/>
  <c r="X73" i="2"/>
  <c r="M74" i="2"/>
  <c r="N75" i="2"/>
  <c r="C76" i="2"/>
  <c r="O76" i="2"/>
  <c r="D77" i="2"/>
  <c r="P77" i="2"/>
  <c r="E78" i="2"/>
  <c r="Q78" i="2"/>
  <c r="F79" i="2"/>
  <c r="S79" i="2"/>
  <c r="N80" i="2"/>
  <c r="I81" i="2"/>
  <c r="D82" i="2"/>
  <c r="V82" i="2"/>
  <c r="T83" i="2"/>
  <c r="R84" i="2"/>
  <c r="G86" i="2"/>
  <c r="B116" i="7"/>
  <c r="F113" i="7"/>
  <c r="G108" i="7"/>
  <c r="B104" i="7"/>
  <c r="F101" i="7"/>
  <c r="G115" i="7"/>
  <c r="B111" i="7"/>
  <c r="F108" i="7"/>
  <c r="B118" i="7"/>
  <c r="F115" i="7"/>
  <c r="G110" i="7"/>
  <c r="B106" i="7"/>
  <c r="F103" i="7"/>
  <c r="G98" i="7"/>
  <c r="F117" i="7"/>
  <c r="G112" i="7"/>
  <c r="B115" i="7"/>
  <c r="F112" i="7"/>
  <c r="G107" i="7"/>
  <c r="B103" i="7"/>
  <c r="F100" i="7"/>
  <c r="B114" i="7"/>
  <c r="F110" i="7"/>
  <c r="B117" i="7"/>
  <c r="G113" i="7"/>
  <c r="B101" i="7"/>
  <c r="G116" i="7"/>
  <c r="B107" i="7"/>
  <c r="G103" i="7"/>
  <c r="G100" i="7"/>
  <c r="B98" i="7"/>
  <c r="F116" i="7"/>
  <c r="B110" i="7"/>
  <c r="G106" i="7"/>
  <c r="B113" i="7"/>
  <c r="G109" i="7"/>
  <c r="F106" i="7"/>
  <c r="F109" i="7"/>
  <c r="G102" i="7"/>
  <c r="B100" i="7"/>
  <c r="G105" i="7"/>
  <c r="F102" i="7"/>
  <c r="G99" i="7"/>
  <c r="B112" i="7"/>
  <c r="F105" i="7"/>
  <c r="F99" i="7"/>
  <c r="G118" i="7"/>
  <c r="G114" i="7"/>
  <c r="G111" i="7"/>
  <c r="B109" i="7"/>
  <c r="F118" i="7"/>
  <c r="F114" i="7"/>
  <c r="F111" i="7"/>
  <c r="B105" i="7"/>
  <c r="B102" i="7"/>
  <c r="G101" i="7"/>
  <c r="B108" i="7"/>
  <c r="F107" i="7"/>
  <c r="G104" i="7"/>
  <c r="G117" i="7"/>
  <c r="F104" i="7"/>
  <c r="B99" i="7"/>
  <c r="C63" i="2"/>
  <c r="O63" i="2"/>
  <c r="O66" i="2" s="1"/>
  <c r="AA63" i="2"/>
  <c r="N64" i="2"/>
  <c r="Z64" i="2"/>
  <c r="L72" i="2"/>
  <c r="X72" i="2"/>
  <c r="M73" i="2"/>
  <c r="N74" i="2"/>
  <c r="C75" i="2"/>
  <c r="O75" i="2"/>
  <c r="D76" i="2"/>
  <c r="P76" i="2"/>
  <c r="E77" i="2"/>
  <c r="Q77" i="2"/>
  <c r="F78" i="2"/>
  <c r="R78" i="2"/>
  <c r="G79" i="2"/>
  <c r="T79" i="2"/>
  <c r="Q80" i="2"/>
  <c r="J81" i="2"/>
  <c r="G82" i="2"/>
  <c r="W82" i="2"/>
  <c r="U83" i="2"/>
  <c r="W84" i="2"/>
  <c r="N86" i="2"/>
  <c r="I36" i="4"/>
  <c r="B277" i="5"/>
  <c r="B271" i="5"/>
  <c r="B265" i="5"/>
  <c r="B259" i="5"/>
  <c r="B276" i="5"/>
  <c r="B270" i="5"/>
  <c r="B264" i="5"/>
  <c r="B275" i="5"/>
  <c r="B269" i="5"/>
  <c r="B263" i="5"/>
  <c r="B274" i="5"/>
  <c r="B268" i="5"/>
  <c r="B262" i="5"/>
  <c r="B279" i="5"/>
  <c r="B273" i="5"/>
  <c r="B267" i="5"/>
  <c r="B261" i="5"/>
  <c r="B319" i="5"/>
  <c r="B313" i="5"/>
  <c r="B307" i="5"/>
  <c r="B301" i="5"/>
  <c r="B318" i="5"/>
  <c r="B312" i="5"/>
  <c r="B306" i="5"/>
  <c r="B317" i="5"/>
  <c r="B311" i="5"/>
  <c r="B305" i="5"/>
  <c r="B316" i="5"/>
  <c r="B310" i="5"/>
  <c r="B304" i="5"/>
  <c r="B321" i="5"/>
  <c r="B315" i="5"/>
  <c r="B309" i="5"/>
  <c r="B303" i="5"/>
  <c r="D63" i="2"/>
  <c r="P63" i="2"/>
  <c r="C64" i="2"/>
  <c r="O64" i="2"/>
  <c r="AA64" i="2"/>
  <c r="M72" i="2"/>
  <c r="N73" i="2"/>
  <c r="C74" i="2"/>
  <c r="O74" i="2"/>
  <c r="D75" i="2"/>
  <c r="P75" i="2"/>
  <c r="E76" i="2"/>
  <c r="Q76" i="2"/>
  <c r="F77" i="2"/>
  <c r="R77" i="2"/>
  <c r="G78" i="2"/>
  <c r="S78" i="2"/>
  <c r="H79" i="2"/>
  <c r="U79" i="2"/>
  <c r="R80" i="2"/>
  <c r="K81" i="2"/>
  <c r="H82" i="2"/>
  <c r="X82" i="2"/>
  <c r="V83" i="2"/>
  <c r="X84" i="2"/>
  <c r="O86" i="2"/>
  <c r="I17" i="4"/>
  <c r="I34" i="4"/>
  <c r="I53" i="4"/>
  <c r="J54" i="5"/>
  <c r="E63" i="2"/>
  <c r="P74" i="2"/>
  <c r="R76" i="2"/>
  <c r="X79" i="2"/>
  <c r="W83" i="2"/>
  <c r="F63" i="2"/>
  <c r="R63" i="2"/>
  <c r="R66" i="2" s="1"/>
  <c r="E64" i="2"/>
  <c r="Q64" i="2"/>
  <c r="C72" i="2"/>
  <c r="O72" i="2"/>
  <c r="D73" i="2"/>
  <c r="P73" i="2"/>
  <c r="E74" i="2"/>
  <c r="Q74" i="2"/>
  <c r="F75" i="2"/>
  <c r="R75" i="2"/>
  <c r="G76" i="2"/>
  <c r="S76" i="2"/>
  <c r="H77" i="2"/>
  <c r="T77" i="2"/>
  <c r="I78" i="2"/>
  <c r="U78" i="2"/>
  <c r="J79" i="2"/>
  <c r="T80" i="2"/>
  <c r="O81" i="2"/>
  <c r="J82" i="2"/>
  <c r="E83" i="2"/>
  <c r="X83" i="2"/>
  <c r="F85" i="2"/>
  <c r="D62" i="3"/>
  <c r="D65" i="3" s="1"/>
  <c r="B260" i="5"/>
  <c r="D64" i="2"/>
  <c r="N72" i="2"/>
  <c r="Q75" i="2"/>
  <c r="S77" i="2"/>
  <c r="S80" i="2"/>
  <c r="G63" i="2"/>
  <c r="S63" i="2"/>
  <c r="F64" i="2"/>
  <c r="R64" i="2"/>
  <c r="D72" i="2"/>
  <c r="P72" i="2"/>
  <c r="E73" i="2"/>
  <c r="Q73" i="2"/>
  <c r="F74" i="2"/>
  <c r="R74" i="2"/>
  <c r="G75" i="2"/>
  <c r="S75" i="2"/>
  <c r="H76" i="2"/>
  <c r="T76" i="2"/>
  <c r="I77" i="2"/>
  <c r="U77" i="2"/>
  <c r="J78" i="2"/>
  <c r="V78" i="2"/>
  <c r="L79" i="2"/>
  <c r="E80" i="2"/>
  <c r="U80" i="2"/>
  <c r="R81" i="2"/>
  <c r="K82" i="2"/>
  <c r="H83" i="2"/>
  <c r="E84" i="2"/>
  <c r="L85" i="2"/>
  <c r="O62" i="3"/>
  <c r="P64" i="2"/>
  <c r="C73" i="2"/>
  <c r="F76" i="2"/>
  <c r="T78" i="2"/>
  <c r="D83" i="2"/>
  <c r="H63" i="2"/>
  <c r="T63" i="2"/>
  <c r="G64" i="2"/>
  <c r="S64" i="2"/>
  <c r="E72" i="2"/>
  <c r="Q72" i="2"/>
  <c r="F73" i="2"/>
  <c r="R73" i="2"/>
  <c r="G74" i="2"/>
  <c r="S74" i="2"/>
  <c r="H75" i="2"/>
  <c r="T75" i="2"/>
  <c r="I76" i="2"/>
  <c r="U76" i="2"/>
  <c r="J77" i="2"/>
  <c r="V77" i="2"/>
  <c r="K78" i="2"/>
  <c r="W78" i="2"/>
  <c r="M79" i="2"/>
  <c r="F80" i="2"/>
  <c r="V80" i="2"/>
  <c r="S81" i="2"/>
  <c r="L82" i="2"/>
  <c r="I83" i="2"/>
  <c r="F84" i="2"/>
  <c r="P62" i="3"/>
  <c r="D57" i="4"/>
  <c r="M86" i="2"/>
  <c r="X86" i="2"/>
  <c r="L86" i="2"/>
  <c r="W85" i="2"/>
  <c r="K85" i="2"/>
  <c r="V84" i="2"/>
  <c r="J84" i="2"/>
  <c r="W86" i="2"/>
  <c r="K86" i="2"/>
  <c r="V85" i="2"/>
  <c r="J85" i="2"/>
  <c r="U84" i="2"/>
  <c r="V86" i="2"/>
  <c r="J86" i="2"/>
  <c r="U85" i="2"/>
  <c r="I85" i="2"/>
  <c r="T84" i="2"/>
  <c r="H84" i="2"/>
  <c r="S83" i="2"/>
  <c r="G83" i="2"/>
  <c r="R82" i="2"/>
  <c r="F82" i="2"/>
  <c r="Q81" i="2"/>
  <c r="E81" i="2"/>
  <c r="P80" i="2"/>
  <c r="D80" i="2"/>
  <c r="U86" i="2"/>
  <c r="I86" i="2"/>
  <c r="T85" i="2"/>
  <c r="H85" i="2"/>
  <c r="S84" i="2"/>
  <c r="G84" i="2"/>
  <c r="R83" i="2"/>
  <c r="F83" i="2"/>
  <c r="Q82" i="2"/>
  <c r="E82" i="2"/>
  <c r="P81" i="2"/>
  <c r="D81" i="2"/>
  <c r="O80" i="2"/>
  <c r="C80" i="2"/>
  <c r="T86" i="2"/>
  <c r="H86" i="2"/>
  <c r="S85" i="2"/>
  <c r="G85" i="2"/>
  <c r="S86" i="2"/>
  <c r="R86" i="2"/>
  <c r="F86" i="2"/>
  <c r="Q85" i="2"/>
  <c r="E85" i="2"/>
  <c r="P84" i="2"/>
  <c r="D84" i="2"/>
  <c r="O83" i="2"/>
  <c r="C83" i="2"/>
  <c r="N82" i="2"/>
  <c r="M81" i="2"/>
  <c r="X80" i="2"/>
  <c r="L80" i="2"/>
  <c r="W79" i="2"/>
  <c r="K79" i="2"/>
  <c r="Q86" i="2"/>
  <c r="E86" i="2"/>
  <c r="P85" i="2"/>
  <c r="D85" i="2"/>
  <c r="O84" i="2"/>
  <c r="C84" i="2"/>
  <c r="N83" i="2"/>
  <c r="M82" i="2"/>
  <c r="X81" i="2"/>
  <c r="L81" i="2"/>
  <c r="W80" i="2"/>
  <c r="K80" i="2"/>
  <c r="V79" i="2"/>
  <c r="P86" i="2"/>
  <c r="D86" i="2"/>
  <c r="O85" i="2"/>
  <c r="C85" i="2"/>
  <c r="N84" i="2"/>
  <c r="M83" i="2"/>
  <c r="D74" i="2"/>
  <c r="I79" i="2"/>
  <c r="C62" i="3"/>
  <c r="C65" i="3" s="1"/>
  <c r="I63" i="2"/>
  <c r="U63" i="2"/>
  <c r="H64" i="2"/>
  <c r="T64" i="2"/>
  <c r="F72" i="2"/>
  <c r="R72" i="2"/>
  <c r="G73" i="2"/>
  <c r="S73" i="2"/>
  <c r="H74" i="2"/>
  <c r="T74" i="2"/>
  <c r="I75" i="2"/>
  <c r="U75" i="2"/>
  <c r="J76" i="2"/>
  <c r="V76" i="2"/>
  <c r="K77" i="2"/>
  <c r="W77" i="2"/>
  <c r="L78" i="2"/>
  <c r="X78" i="2"/>
  <c r="N79" i="2"/>
  <c r="G80" i="2"/>
  <c r="T81" i="2"/>
  <c r="O82" i="2"/>
  <c r="J83" i="2"/>
  <c r="I84" i="2"/>
  <c r="N85" i="2"/>
  <c r="K63" i="3"/>
  <c r="O73" i="2"/>
  <c r="J63" i="2"/>
  <c r="V63" i="2"/>
  <c r="I64" i="2"/>
  <c r="U64" i="2"/>
  <c r="G72" i="2"/>
  <c r="S72" i="2"/>
  <c r="H73" i="2"/>
  <c r="T73" i="2"/>
  <c r="I74" i="2"/>
  <c r="U74" i="2"/>
  <c r="J75" i="2"/>
  <c r="V75" i="2"/>
  <c r="K76" i="2"/>
  <c r="W76" i="2"/>
  <c r="L77" i="2"/>
  <c r="X77" i="2"/>
  <c r="M78" i="2"/>
  <c r="O79" i="2"/>
  <c r="H80" i="2"/>
  <c r="C81" i="2"/>
  <c r="U81" i="2"/>
  <c r="P82" i="2"/>
  <c r="K83" i="2"/>
  <c r="K84" i="2"/>
  <c r="R85" i="2"/>
  <c r="Q63" i="2"/>
  <c r="E75" i="2"/>
  <c r="G77" i="2"/>
  <c r="N81" i="2"/>
  <c r="K63" i="2"/>
  <c r="W63" i="2"/>
  <c r="W66" i="2" s="1"/>
  <c r="J64" i="2"/>
  <c r="V64" i="2"/>
  <c r="H72" i="2"/>
  <c r="T72" i="2"/>
  <c r="I73" i="2"/>
  <c r="U73" i="2"/>
  <c r="J74" i="2"/>
  <c r="V74" i="2"/>
  <c r="K75" i="2"/>
  <c r="W75" i="2"/>
  <c r="L76" i="2"/>
  <c r="X76" i="2"/>
  <c r="M77" i="2"/>
  <c r="N78" i="2"/>
  <c r="C79" i="2"/>
  <c r="P79" i="2"/>
  <c r="I80" i="2"/>
  <c r="F81" i="2"/>
  <c r="V81" i="2"/>
  <c r="S82" i="2"/>
  <c r="L83" i="2"/>
  <c r="L84" i="2"/>
  <c r="X85" i="2"/>
  <c r="I5" i="4"/>
  <c r="I24" i="4"/>
  <c r="F98" i="7"/>
  <c r="H78" i="2"/>
  <c r="J63" i="3"/>
  <c r="N62" i="3"/>
  <c r="I63" i="3"/>
  <c r="M62" i="3"/>
  <c r="M65" i="3" s="1"/>
  <c r="H63" i="3"/>
  <c r="L62" i="3"/>
  <c r="L65" i="3" s="1"/>
  <c r="G63" i="3"/>
  <c r="K62" i="3"/>
  <c r="K65" i="3" s="1"/>
  <c r="V63" i="3"/>
  <c r="F63" i="3"/>
  <c r="J62" i="3"/>
  <c r="J65" i="3" s="1"/>
  <c r="Q63" i="3"/>
  <c r="E63" i="3"/>
  <c r="I62" i="3"/>
  <c r="P63" i="3"/>
  <c r="D63" i="3"/>
  <c r="H62" i="3"/>
  <c r="H65" i="3" s="1"/>
  <c r="O63" i="3"/>
  <c r="C63" i="3"/>
  <c r="G62" i="3"/>
  <c r="G65" i="3" s="1"/>
  <c r="N63" i="3"/>
  <c r="V62" i="3"/>
  <c r="F62" i="3"/>
  <c r="F65" i="3" s="1"/>
  <c r="M63" i="3"/>
  <c r="Q62" i="3"/>
  <c r="E62" i="3"/>
  <c r="E65" i="3" s="1"/>
  <c r="L63" i="2"/>
  <c r="X63" i="2"/>
  <c r="X66" i="2" s="1"/>
  <c r="K64" i="2"/>
  <c r="W64" i="2"/>
  <c r="I72" i="2"/>
  <c r="U72" i="2"/>
  <c r="J73" i="2"/>
  <c r="V73" i="2"/>
  <c r="K74" i="2"/>
  <c r="W74" i="2"/>
  <c r="L75" i="2"/>
  <c r="X75" i="2"/>
  <c r="M76" i="2"/>
  <c r="N77" i="2"/>
  <c r="C78" i="2"/>
  <c r="O78" i="2"/>
  <c r="D79" i="2"/>
  <c r="Q79" i="2"/>
  <c r="J80" i="2"/>
  <c r="G81" i="2"/>
  <c r="W81" i="2"/>
  <c r="T82" i="2"/>
  <c r="P83" i="2"/>
  <c r="M84" i="2"/>
  <c r="I22" i="4"/>
  <c r="I41" i="4"/>
  <c r="B308" i="5"/>
  <c r="I82" i="2"/>
  <c r="M63" i="2"/>
  <c r="M66" i="2" s="1"/>
  <c r="Y63" i="2"/>
  <c r="Y66" i="2" s="1"/>
  <c r="L64" i="2"/>
  <c r="X64" i="2"/>
  <c r="J72" i="2"/>
  <c r="V72" i="2"/>
  <c r="K73" i="2"/>
  <c r="W73" i="2"/>
  <c r="L74" i="2"/>
  <c r="X74" i="2"/>
  <c r="M75" i="2"/>
  <c r="N76" i="2"/>
  <c r="C77" i="2"/>
  <c r="O77" i="2"/>
  <c r="D78" i="2"/>
  <c r="P78" i="2"/>
  <c r="E79" i="2"/>
  <c r="R79" i="2"/>
  <c r="M80" i="2"/>
  <c r="H81" i="2"/>
  <c r="C82" i="2"/>
  <c r="U82" i="2"/>
  <c r="Q83" i="2"/>
  <c r="Q84" i="2"/>
  <c r="C86" i="2"/>
  <c r="C57" i="4"/>
  <c r="G56" i="4"/>
  <c r="G59" i="4" s="1"/>
  <c r="F56" i="4"/>
  <c r="E56" i="4"/>
  <c r="E59" i="4" s="1"/>
  <c r="D56" i="4"/>
  <c r="D59" i="4" s="1"/>
  <c r="C56" i="4"/>
  <c r="G57" i="4"/>
  <c r="F57" i="4"/>
  <c r="G96" i="7"/>
  <c r="G95" i="7"/>
  <c r="B93" i="7"/>
  <c r="F90" i="7"/>
  <c r="G85" i="7"/>
  <c r="B81" i="7"/>
  <c r="F78" i="7"/>
  <c r="G92" i="7"/>
  <c r="B88" i="7"/>
  <c r="F85" i="7"/>
  <c r="G80" i="7"/>
  <c r="B95" i="7"/>
  <c r="F92" i="7"/>
  <c r="G87" i="7"/>
  <c r="B83" i="7"/>
  <c r="F80" i="7"/>
  <c r="G97" i="7"/>
  <c r="G94" i="7"/>
  <c r="B90" i="7"/>
  <c r="F87" i="7"/>
  <c r="G82" i="7"/>
  <c r="B78" i="7"/>
  <c r="F97" i="7"/>
  <c r="F94" i="7"/>
  <c r="G89" i="7"/>
  <c r="B85" i="7"/>
  <c r="F82" i="7"/>
  <c r="G77" i="7"/>
  <c r="B92" i="7"/>
  <c r="F89" i="7"/>
  <c r="G84" i="7"/>
  <c r="B80" i="7"/>
  <c r="F77" i="7"/>
  <c r="G91" i="7"/>
  <c r="B87" i="7"/>
  <c r="F84" i="7"/>
  <c r="G79" i="7"/>
  <c r="B97" i="7"/>
  <c r="B94" i="7"/>
  <c r="F91" i="7"/>
  <c r="G86" i="7"/>
  <c r="B82" i="7"/>
  <c r="F79" i="7"/>
  <c r="F96" i="7"/>
  <c r="G93" i="7"/>
  <c r="B89" i="7"/>
  <c r="F86" i="7"/>
  <c r="G81" i="7"/>
  <c r="B77" i="7"/>
  <c r="F93" i="7"/>
  <c r="G88" i="7"/>
  <c r="B84" i="7"/>
  <c r="F81" i="7"/>
  <c r="B86" i="7"/>
  <c r="B91" i="7"/>
  <c r="B96" i="7"/>
  <c r="G90" i="7"/>
  <c r="B79" i="7"/>
  <c r="F95" i="7"/>
  <c r="G83" i="7"/>
  <c r="G78" i="7"/>
  <c r="F83" i="7"/>
  <c r="F88" i="7"/>
  <c r="G349" i="7"/>
  <c r="B345" i="7"/>
  <c r="F342" i="7"/>
  <c r="G337" i="7"/>
  <c r="B333" i="7"/>
  <c r="F330" i="7"/>
  <c r="F349" i="7"/>
  <c r="G344" i="7"/>
  <c r="B340" i="7"/>
  <c r="F337" i="7"/>
  <c r="G332" i="7"/>
  <c r="B347" i="7"/>
  <c r="F344" i="7"/>
  <c r="G339" i="7"/>
  <c r="G346" i="7"/>
  <c r="B342" i="7"/>
  <c r="F339" i="7"/>
  <c r="G334" i="7"/>
  <c r="B330" i="7"/>
  <c r="B349" i="7"/>
  <c r="F346" i="7"/>
  <c r="G341" i="7"/>
  <c r="B337" i="7"/>
  <c r="F334" i="7"/>
  <c r="G329" i="7"/>
  <c r="G348" i="7"/>
  <c r="B344" i="7"/>
  <c r="F341" i="7"/>
  <c r="G336" i="7"/>
  <c r="B332" i="7"/>
  <c r="F329" i="7"/>
  <c r="F348" i="7"/>
  <c r="G343" i="7"/>
  <c r="B339" i="7"/>
  <c r="F336" i="7"/>
  <c r="G331" i="7"/>
  <c r="B346" i="7"/>
  <c r="F343" i="7"/>
  <c r="G338" i="7"/>
  <c r="B334" i="7"/>
  <c r="F331" i="7"/>
  <c r="G345" i="7"/>
  <c r="B348" i="7"/>
  <c r="F345" i="7"/>
  <c r="G340" i="7"/>
  <c r="B336" i="7"/>
  <c r="F333" i="7"/>
  <c r="G347" i="7"/>
  <c r="B343" i="7"/>
  <c r="F340" i="7"/>
  <c r="G335" i="7"/>
  <c r="B331" i="7"/>
  <c r="F347" i="7"/>
  <c r="F335" i="7"/>
  <c r="G330" i="7"/>
  <c r="B341" i="7"/>
  <c r="B335" i="7"/>
  <c r="B329" i="7"/>
  <c r="G333" i="7"/>
  <c r="F338" i="7"/>
  <c r="F332" i="7"/>
  <c r="B338" i="7"/>
  <c r="B266" i="5"/>
  <c r="B320" i="5"/>
  <c r="B136" i="7"/>
  <c r="F133" i="7"/>
  <c r="G128" i="7"/>
  <c r="B124" i="7"/>
  <c r="F121" i="7"/>
  <c r="F137" i="7"/>
  <c r="G132" i="7"/>
  <c r="B128" i="7"/>
  <c r="F125" i="7"/>
  <c r="G120" i="7"/>
  <c r="G139" i="7"/>
  <c r="B135" i="7"/>
  <c r="F132" i="7"/>
  <c r="G127" i="7"/>
  <c r="B123" i="7"/>
  <c r="F120" i="7"/>
  <c r="F139" i="7"/>
  <c r="G134" i="7"/>
  <c r="B130" i="7"/>
  <c r="F127" i="7"/>
  <c r="G122" i="7"/>
  <c r="G136" i="7"/>
  <c r="B132" i="7"/>
  <c r="F129" i="7"/>
  <c r="G124" i="7"/>
  <c r="B120" i="7"/>
  <c r="B139" i="7"/>
  <c r="F136" i="7"/>
  <c r="G131" i="7"/>
  <c r="B127" i="7"/>
  <c r="F124" i="7"/>
  <c r="G119" i="7"/>
  <c r="B133" i="7"/>
  <c r="F128" i="7"/>
  <c r="B125" i="7"/>
  <c r="G135" i="7"/>
  <c r="F135" i="7"/>
  <c r="F131" i="7"/>
  <c r="B121" i="7"/>
  <c r="G138" i="7"/>
  <c r="G123" i="7"/>
  <c r="F138" i="7"/>
  <c r="F123" i="7"/>
  <c r="F119" i="7"/>
  <c r="F134" i="7"/>
  <c r="B131" i="7"/>
  <c r="G126" i="7"/>
  <c r="B138" i="7"/>
  <c r="G130" i="7"/>
  <c r="F126" i="7"/>
  <c r="G137" i="7"/>
  <c r="F130" i="7"/>
  <c r="F122" i="7"/>
  <c r="B119" i="7"/>
  <c r="B134" i="7"/>
  <c r="B126" i="7"/>
  <c r="G133" i="7"/>
  <c r="G129" i="7"/>
  <c r="G125" i="7"/>
  <c r="B19" i="7"/>
  <c r="G30" i="7"/>
  <c r="G35" i="7"/>
  <c r="F47" i="7"/>
  <c r="G178" i="7"/>
  <c r="B269" i="7"/>
  <c r="B323" i="7"/>
  <c r="B160" i="7"/>
  <c r="F157" i="7"/>
  <c r="G152" i="7"/>
  <c r="B148" i="7"/>
  <c r="F145" i="7"/>
  <c r="G140" i="7"/>
  <c r="G156" i="7"/>
  <c r="B152" i="7"/>
  <c r="F149" i="7"/>
  <c r="G144" i="7"/>
  <c r="B140" i="7"/>
  <c r="B159" i="7"/>
  <c r="F156" i="7"/>
  <c r="G151" i="7"/>
  <c r="B147" i="7"/>
  <c r="F144" i="7"/>
  <c r="G158" i="7"/>
  <c r="B154" i="7"/>
  <c r="F151" i="7"/>
  <c r="G146" i="7"/>
  <c r="B142" i="7"/>
  <c r="G160" i="7"/>
  <c r="B156" i="7"/>
  <c r="F153" i="7"/>
  <c r="G148" i="7"/>
  <c r="B144" i="7"/>
  <c r="F141" i="7"/>
  <c r="F160" i="7"/>
  <c r="G155" i="7"/>
  <c r="B151" i="7"/>
  <c r="F148" i="7"/>
  <c r="G143" i="7"/>
  <c r="F147" i="7"/>
  <c r="F143" i="7"/>
  <c r="F158" i="7"/>
  <c r="B155" i="7"/>
  <c r="G150" i="7"/>
  <c r="G154" i="7"/>
  <c r="F150" i="7"/>
  <c r="F154" i="7"/>
  <c r="F146" i="7"/>
  <c r="B143" i="7"/>
  <c r="B158" i="7"/>
  <c r="B150" i="7"/>
  <c r="G142" i="7"/>
  <c r="G157" i="7"/>
  <c r="G153" i="7"/>
  <c r="G149" i="7"/>
  <c r="F142" i="7"/>
  <c r="B146" i="7"/>
  <c r="B153" i="7"/>
  <c r="G145" i="7"/>
  <c r="G141" i="7"/>
  <c r="B157" i="7"/>
  <c r="F152" i="7"/>
  <c r="B149" i="7"/>
  <c r="G159" i="7"/>
  <c r="B141" i="7"/>
  <c r="B177" i="5"/>
  <c r="B183" i="5"/>
  <c r="B189" i="5"/>
  <c r="B195" i="5"/>
  <c r="B201" i="5"/>
  <c r="B207" i="5"/>
  <c r="B213" i="5"/>
  <c r="B219" i="5"/>
  <c r="B225" i="5"/>
  <c r="B231" i="5"/>
  <c r="B237" i="5"/>
  <c r="B243" i="5"/>
  <c r="B249" i="5"/>
  <c r="B255" i="5"/>
  <c r="B31" i="7"/>
  <c r="G42" i="7"/>
  <c r="G47" i="7"/>
  <c r="F59" i="7"/>
  <c r="B145" i="7"/>
  <c r="G282" i="7"/>
  <c r="F302" i="7"/>
  <c r="F181" i="7"/>
  <c r="G176" i="7"/>
  <c r="B172" i="7"/>
  <c r="F169" i="7"/>
  <c r="G164" i="7"/>
  <c r="G180" i="7"/>
  <c r="B176" i="7"/>
  <c r="F173" i="7"/>
  <c r="G168" i="7"/>
  <c r="B164" i="7"/>
  <c r="F161" i="7"/>
  <c r="F180" i="7"/>
  <c r="G175" i="7"/>
  <c r="B171" i="7"/>
  <c r="F168" i="7"/>
  <c r="G163" i="7"/>
  <c r="B178" i="7"/>
  <c r="F175" i="7"/>
  <c r="G170" i="7"/>
  <c r="B166" i="7"/>
  <c r="F163" i="7"/>
  <c r="B180" i="7"/>
  <c r="F177" i="7"/>
  <c r="G172" i="7"/>
  <c r="B168" i="7"/>
  <c r="F165" i="7"/>
  <c r="G179" i="7"/>
  <c r="B175" i="7"/>
  <c r="F172" i="7"/>
  <c r="G167" i="7"/>
  <c r="B163" i="7"/>
  <c r="F178" i="7"/>
  <c r="F170" i="7"/>
  <c r="G166" i="7"/>
  <c r="F162" i="7"/>
  <c r="B174" i="7"/>
  <c r="F166" i="7"/>
  <c r="G181" i="7"/>
  <c r="G177" i="7"/>
  <c r="G173" i="7"/>
  <c r="B170" i="7"/>
  <c r="B162" i="7"/>
  <c r="G169" i="7"/>
  <c r="G165" i="7"/>
  <c r="G161" i="7"/>
  <c r="B177" i="7"/>
  <c r="B181" i="7"/>
  <c r="F176" i="7"/>
  <c r="B173" i="7"/>
  <c r="B165" i="7"/>
  <c r="B169" i="7"/>
  <c r="F164" i="7"/>
  <c r="B161" i="7"/>
  <c r="F179" i="7"/>
  <c r="G171" i="7"/>
  <c r="F167" i="7"/>
  <c r="F171" i="7"/>
  <c r="B14" i="7"/>
  <c r="B43" i="7"/>
  <c r="G54" i="7"/>
  <c r="G59" i="7"/>
  <c r="F71" i="7"/>
  <c r="G200" i="7"/>
  <c r="B196" i="7"/>
  <c r="F193" i="7"/>
  <c r="G188" i="7"/>
  <c r="B184" i="7"/>
  <c r="G202" i="7"/>
  <c r="F202" i="7"/>
  <c r="G197" i="7"/>
  <c r="B193" i="7"/>
  <c r="F190" i="7"/>
  <c r="G185" i="7"/>
  <c r="B200" i="7"/>
  <c r="F197" i="7"/>
  <c r="G192" i="7"/>
  <c r="B188" i="7"/>
  <c r="F185" i="7"/>
  <c r="G199" i="7"/>
  <c r="B195" i="7"/>
  <c r="F192" i="7"/>
  <c r="G187" i="7"/>
  <c r="B183" i="7"/>
  <c r="B202" i="7"/>
  <c r="F199" i="7"/>
  <c r="G194" i="7"/>
  <c r="B190" i="7"/>
  <c r="F187" i="7"/>
  <c r="G182" i="7"/>
  <c r="F201" i="7"/>
  <c r="G196" i="7"/>
  <c r="B192" i="7"/>
  <c r="F189" i="7"/>
  <c r="G184" i="7"/>
  <c r="B199" i="7"/>
  <c r="F196" i="7"/>
  <c r="G191" i="7"/>
  <c r="B187" i="7"/>
  <c r="F184" i="7"/>
  <c r="G198" i="7"/>
  <c r="G190" i="7"/>
  <c r="F198" i="7"/>
  <c r="F194" i="7"/>
  <c r="B186" i="7"/>
  <c r="B182" i="7"/>
  <c r="G189" i="7"/>
  <c r="B198" i="7"/>
  <c r="B194" i="7"/>
  <c r="G201" i="7"/>
  <c r="G193" i="7"/>
  <c r="B189" i="7"/>
  <c r="B185" i="7"/>
  <c r="F188" i="7"/>
  <c r="B201" i="7"/>
  <c r="B197" i="7"/>
  <c r="F200" i="7"/>
  <c r="G183" i="7"/>
  <c r="F191" i="7"/>
  <c r="F183" i="7"/>
  <c r="G195" i="7"/>
  <c r="B178" i="5"/>
  <c r="B184" i="5"/>
  <c r="B190" i="5"/>
  <c r="B196" i="5"/>
  <c r="B202" i="5"/>
  <c r="B208" i="5"/>
  <c r="B214" i="5"/>
  <c r="B220" i="5"/>
  <c r="B226" i="5"/>
  <c r="B232" i="5"/>
  <c r="B238" i="5"/>
  <c r="B244" i="5"/>
  <c r="B250" i="5"/>
  <c r="B256" i="5"/>
  <c r="B55" i="7"/>
  <c r="G66" i="7"/>
  <c r="G71" i="7"/>
  <c r="B167" i="7"/>
  <c r="B220" i="7"/>
  <c r="F217" i="7"/>
  <c r="G212" i="7"/>
  <c r="B208" i="7"/>
  <c r="F205" i="7"/>
  <c r="B222" i="7"/>
  <c r="F219" i="7"/>
  <c r="G214" i="7"/>
  <c r="B210" i="7"/>
  <c r="F207" i="7"/>
  <c r="G221" i="7"/>
  <c r="B217" i="7"/>
  <c r="F214" i="7"/>
  <c r="G209" i="7"/>
  <c r="B205" i="7"/>
  <c r="F221" i="7"/>
  <c r="G216" i="7"/>
  <c r="B212" i="7"/>
  <c r="F209" i="7"/>
  <c r="G204" i="7"/>
  <c r="G223" i="7"/>
  <c r="B219" i="7"/>
  <c r="F216" i="7"/>
  <c r="G211" i="7"/>
  <c r="B207" i="7"/>
  <c r="F204" i="7"/>
  <c r="F223" i="7"/>
  <c r="G218" i="7"/>
  <c r="B214" i="7"/>
  <c r="F211" i="7"/>
  <c r="G206" i="7"/>
  <c r="G220" i="7"/>
  <c r="B216" i="7"/>
  <c r="F213" i="7"/>
  <c r="G208" i="7"/>
  <c r="B204" i="7"/>
  <c r="B223" i="7"/>
  <c r="F220" i="7"/>
  <c r="G215" i="7"/>
  <c r="B211" i="7"/>
  <c r="F208" i="7"/>
  <c r="G203" i="7"/>
  <c r="G217" i="7"/>
  <c r="F212" i="7"/>
  <c r="G207" i="7"/>
  <c r="B203" i="7"/>
  <c r="B221" i="7"/>
  <c r="F215" i="7"/>
  <c r="F206" i="7"/>
  <c r="G210" i="7"/>
  <c r="G219" i="7"/>
  <c r="F210" i="7"/>
  <c r="B206" i="7"/>
  <c r="B215" i="7"/>
  <c r="G205" i="7"/>
  <c r="F218" i="7"/>
  <c r="G213" i="7"/>
  <c r="B38" i="7"/>
  <c r="B67" i="7"/>
  <c r="F159" i="7"/>
  <c r="F174" i="7"/>
  <c r="F186" i="7"/>
  <c r="B278" i="7"/>
  <c r="F241" i="7"/>
  <c r="G236" i="7"/>
  <c r="B232" i="7"/>
  <c r="F229" i="7"/>
  <c r="G224" i="7"/>
  <c r="F243" i="7"/>
  <c r="G238" i="7"/>
  <c r="B234" i="7"/>
  <c r="F231" i="7"/>
  <c r="G226" i="7"/>
  <c r="B241" i="7"/>
  <c r="F238" i="7"/>
  <c r="G233" i="7"/>
  <c r="B229" i="7"/>
  <c r="F226" i="7"/>
  <c r="G240" i="7"/>
  <c r="B236" i="7"/>
  <c r="F233" i="7"/>
  <c r="G228" i="7"/>
  <c r="B224" i="7"/>
  <c r="B243" i="7"/>
  <c r="F240" i="7"/>
  <c r="G235" i="7"/>
  <c r="B231" i="7"/>
  <c r="F228" i="7"/>
  <c r="G242" i="7"/>
  <c r="B238" i="7"/>
  <c r="F235" i="7"/>
  <c r="G230" i="7"/>
  <c r="B226" i="7"/>
  <c r="G244" i="7"/>
  <c r="B240" i="7"/>
  <c r="F237" i="7"/>
  <c r="G232" i="7"/>
  <c r="B228" i="7"/>
  <c r="F225" i="7"/>
  <c r="F244" i="7"/>
  <c r="G239" i="7"/>
  <c r="B235" i="7"/>
  <c r="F232" i="7"/>
  <c r="G227" i="7"/>
  <c r="B227" i="7"/>
  <c r="F239" i="7"/>
  <c r="F230" i="7"/>
  <c r="G225" i="7"/>
  <c r="G234" i="7"/>
  <c r="G243" i="7"/>
  <c r="F234" i="7"/>
  <c r="B230" i="7"/>
  <c r="B225" i="7"/>
  <c r="B239" i="7"/>
  <c r="G229" i="7"/>
  <c r="F224" i="7"/>
  <c r="F242" i="7"/>
  <c r="G237" i="7"/>
  <c r="B233" i="7"/>
  <c r="B242" i="7"/>
  <c r="B237" i="7"/>
  <c r="F227" i="7"/>
  <c r="B179" i="5"/>
  <c r="B185" i="5"/>
  <c r="B191" i="5"/>
  <c r="B197" i="5"/>
  <c r="B203" i="5"/>
  <c r="B209" i="5"/>
  <c r="B215" i="5"/>
  <c r="B221" i="5"/>
  <c r="B227" i="5"/>
  <c r="B233" i="5"/>
  <c r="B239" i="5"/>
  <c r="B245" i="5"/>
  <c r="B251" i="5"/>
  <c r="B257" i="5"/>
  <c r="B62" i="7"/>
  <c r="G174" i="7"/>
  <c r="G186" i="7"/>
  <c r="F265" i="7"/>
  <c r="G260" i="7"/>
  <c r="F253" i="7"/>
  <c r="G248" i="7"/>
  <c r="B244" i="7"/>
  <c r="G262" i="7"/>
  <c r="F255" i="7"/>
  <c r="G250" i="7"/>
  <c r="F262" i="7"/>
  <c r="G257" i="7"/>
  <c r="F250" i="7"/>
  <c r="G245" i="7"/>
  <c r="G264" i="7"/>
  <c r="F257" i="7"/>
  <c r="G252" i="7"/>
  <c r="F245" i="7"/>
  <c r="F264" i="7"/>
  <c r="G259" i="7"/>
  <c r="F252" i="7"/>
  <c r="G247" i="7"/>
  <c r="F259" i="7"/>
  <c r="G254" i="7"/>
  <c r="F247" i="7"/>
  <c r="F261" i="7"/>
  <c r="G256" i="7"/>
  <c r="F249" i="7"/>
  <c r="G263" i="7"/>
  <c r="F256" i="7"/>
  <c r="G251" i="7"/>
  <c r="F263" i="7"/>
  <c r="F254" i="7"/>
  <c r="G249" i="7"/>
  <c r="G258" i="7"/>
  <c r="F258" i="7"/>
  <c r="G253" i="7"/>
  <c r="F248" i="7"/>
  <c r="G261" i="7"/>
  <c r="F251" i="7"/>
  <c r="G265" i="7"/>
  <c r="F260" i="7"/>
  <c r="G246" i="7"/>
  <c r="G255" i="7"/>
  <c r="F246" i="7"/>
  <c r="G121" i="7"/>
  <c r="B33" i="7"/>
  <c r="F30" i="7"/>
  <c r="G25" i="7"/>
  <c r="B21" i="7"/>
  <c r="F18" i="7"/>
  <c r="G32" i="7"/>
  <c r="B28" i="7"/>
  <c r="F25" i="7"/>
  <c r="G20" i="7"/>
  <c r="B16" i="7"/>
  <c r="F32" i="7"/>
  <c r="G27" i="7"/>
  <c r="B23" i="7"/>
  <c r="F20" i="7"/>
  <c r="G15" i="7"/>
  <c r="G34" i="7"/>
  <c r="B30" i="7"/>
  <c r="F27" i="7"/>
  <c r="G22" i="7"/>
  <c r="B18" i="7"/>
  <c r="F15" i="7"/>
  <c r="F34" i="7"/>
  <c r="G29" i="7"/>
  <c r="B25" i="7"/>
  <c r="F22" i="7"/>
  <c r="G17" i="7"/>
  <c r="B32" i="7"/>
  <c r="F29" i="7"/>
  <c r="G24" i="7"/>
  <c r="B20" i="7"/>
  <c r="F17" i="7"/>
  <c r="G31" i="7"/>
  <c r="B27" i="7"/>
  <c r="F24" i="7"/>
  <c r="G19" i="7"/>
  <c r="B15" i="7"/>
  <c r="B34" i="7"/>
  <c r="F31" i="7"/>
  <c r="G26" i="7"/>
  <c r="B22" i="7"/>
  <c r="F19" i="7"/>
  <c r="G14" i="7"/>
  <c r="G33" i="7"/>
  <c r="B29" i="7"/>
  <c r="F26" i="7"/>
  <c r="G21" i="7"/>
  <c r="B17" i="7"/>
  <c r="F14" i="7"/>
  <c r="F33" i="7"/>
  <c r="G28" i="7"/>
  <c r="B24" i="7"/>
  <c r="F21" i="7"/>
  <c r="G16" i="7"/>
  <c r="F282" i="7"/>
  <c r="G284" i="7"/>
  <c r="F277" i="7"/>
  <c r="G272" i="7"/>
  <c r="B256" i="7"/>
  <c r="G286" i="7"/>
  <c r="F279" i="7"/>
  <c r="G274" i="7"/>
  <c r="F267" i="7"/>
  <c r="B258" i="7"/>
  <c r="B246" i="7"/>
  <c r="F286" i="7"/>
  <c r="G281" i="7"/>
  <c r="F274" i="7"/>
  <c r="G269" i="7"/>
  <c r="B265" i="7"/>
  <c r="B253" i="7"/>
  <c r="F281" i="7"/>
  <c r="G276" i="7"/>
  <c r="F269" i="7"/>
  <c r="B260" i="7"/>
  <c r="B248" i="7"/>
  <c r="G283" i="7"/>
  <c r="F276" i="7"/>
  <c r="G271" i="7"/>
  <c r="B255" i="7"/>
  <c r="F283" i="7"/>
  <c r="G278" i="7"/>
  <c r="F271" i="7"/>
  <c r="G266" i="7"/>
  <c r="B262" i="7"/>
  <c r="B250" i="7"/>
  <c r="F285" i="7"/>
  <c r="G280" i="7"/>
  <c r="F273" i="7"/>
  <c r="G268" i="7"/>
  <c r="B264" i="7"/>
  <c r="B252" i="7"/>
  <c r="F280" i="7"/>
  <c r="G275" i="7"/>
  <c r="F268" i="7"/>
  <c r="B259" i="7"/>
  <c r="B247" i="7"/>
  <c r="G277" i="7"/>
  <c r="F272" i="7"/>
  <c r="G267" i="7"/>
  <c r="B245" i="7"/>
  <c r="B254" i="7"/>
  <c r="B249" i="7"/>
  <c r="G285" i="7"/>
  <c r="B263" i="7"/>
  <c r="F275" i="7"/>
  <c r="F266" i="7"/>
  <c r="F284" i="7"/>
  <c r="G279" i="7"/>
  <c r="G270" i="7"/>
  <c r="F270" i="7"/>
  <c r="B257" i="7"/>
  <c r="B261" i="7"/>
  <c r="F278" i="7"/>
  <c r="G273" i="7"/>
  <c r="B180" i="5"/>
  <c r="B186" i="5"/>
  <c r="B198" i="5"/>
  <c r="B204" i="5"/>
  <c r="B210" i="5"/>
  <c r="B222" i="5"/>
  <c r="B228" i="5"/>
  <c r="B240" i="5"/>
  <c r="B246" i="5"/>
  <c r="B252" i="5"/>
  <c r="F16" i="7"/>
  <c r="B122" i="7"/>
  <c r="F140" i="7"/>
  <c r="B209" i="7"/>
  <c r="F222" i="7"/>
  <c r="F54" i="7"/>
  <c r="G49" i="7"/>
  <c r="B45" i="7"/>
  <c r="F42" i="7"/>
  <c r="G37" i="7"/>
  <c r="B52" i="7"/>
  <c r="F49" i="7"/>
  <c r="G44" i="7"/>
  <c r="B40" i="7"/>
  <c r="F37" i="7"/>
  <c r="G51" i="7"/>
  <c r="B47" i="7"/>
  <c r="F44" i="7"/>
  <c r="G39" i="7"/>
  <c r="B35" i="7"/>
  <c r="B54" i="7"/>
  <c r="F51" i="7"/>
  <c r="G46" i="7"/>
  <c r="B42" i="7"/>
  <c r="F39" i="7"/>
  <c r="G53" i="7"/>
  <c r="B49" i="7"/>
  <c r="F46" i="7"/>
  <c r="G41" i="7"/>
  <c r="B37" i="7"/>
  <c r="F53" i="7"/>
  <c r="G48" i="7"/>
  <c r="B44" i="7"/>
  <c r="F41" i="7"/>
  <c r="G36" i="7"/>
  <c r="G55" i="7"/>
  <c r="B51" i="7"/>
  <c r="F48" i="7"/>
  <c r="G43" i="7"/>
  <c r="B39" i="7"/>
  <c r="F36" i="7"/>
  <c r="F55" i="7"/>
  <c r="G50" i="7"/>
  <c r="B46" i="7"/>
  <c r="F43" i="7"/>
  <c r="G38" i="7"/>
  <c r="B53" i="7"/>
  <c r="F50" i="7"/>
  <c r="G45" i="7"/>
  <c r="B41" i="7"/>
  <c r="F38" i="7"/>
  <c r="G52" i="7"/>
  <c r="B48" i="7"/>
  <c r="F45" i="7"/>
  <c r="G40" i="7"/>
  <c r="B36" i="7"/>
  <c r="F306" i="7"/>
  <c r="G301" i="7"/>
  <c r="B297" i="7"/>
  <c r="F294" i="7"/>
  <c r="G289" i="7"/>
  <c r="B285" i="7"/>
  <c r="B304" i="7"/>
  <c r="F301" i="7"/>
  <c r="G296" i="7"/>
  <c r="B292" i="7"/>
  <c r="F289" i="7"/>
  <c r="B280" i="7"/>
  <c r="B268" i="7"/>
  <c r="B306" i="7"/>
  <c r="F303" i="7"/>
  <c r="G298" i="7"/>
  <c r="B294" i="7"/>
  <c r="F291" i="7"/>
  <c r="B282" i="7"/>
  <c r="B270" i="7"/>
  <c r="G305" i="7"/>
  <c r="B301" i="7"/>
  <c r="F298" i="7"/>
  <c r="G293" i="7"/>
  <c r="B289" i="7"/>
  <c r="B277" i="7"/>
  <c r="F305" i="7"/>
  <c r="G300" i="7"/>
  <c r="B296" i="7"/>
  <c r="F293" i="7"/>
  <c r="G288" i="7"/>
  <c r="B284" i="7"/>
  <c r="B272" i="7"/>
  <c r="G307" i="7"/>
  <c r="B303" i="7"/>
  <c r="F300" i="7"/>
  <c r="G295" i="7"/>
  <c r="B291" i="7"/>
  <c r="F288" i="7"/>
  <c r="B279" i="7"/>
  <c r="B267" i="7"/>
  <c r="F307" i="7"/>
  <c r="G302" i="7"/>
  <c r="B298" i="7"/>
  <c r="F295" i="7"/>
  <c r="G290" i="7"/>
  <c r="B286" i="7"/>
  <c r="B274" i="7"/>
  <c r="G304" i="7"/>
  <c r="B300" i="7"/>
  <c r="F297" i="7"/>
  <c r="G292" i="7"/>
  <c r="B288" i="7"/>
  <c r="B276" i="7"/>
  <c r="B307" i="7"/>
  <c r="F304" i="7"/>
  <c r="G299" i="7"/>
  <c r="B295" i="7"/>
  <c r="F292" i="7"/>
  <c r="G287" i="7"/>
  <c r="B283" i="7"/>
  <c r="B271" i="7"/>
  <c r="G306" i="7"/>
  <c r="F296" i="7"/>
  <c r="G291" i="7"/>
  <c r="B302" i="7"/>
  <c r="B287" i="7"/>
  <c r="B281" i="7"/>
  <c r="F290" i="7"/>
  <c r="B305" i="7"/>
  <c r="F299" i="7"/>
  <c r="G294" i="7"/>
  <c r="B290" i="7"/>
  <c r="G303" i="7"/>
  <c r="B275" i="7"/>
  <c r="B266" i="7"/>
  <c r="B299" i="7"/>
  <c r="B293" i="7"/>
  <c r="F28" i="7"/>
  <c r="G147" i="7"/>
  <c r="F155" i="7"/>
  <c r="F182" i="7"/>
  <c r="G222" i="7"/>
  <c r="F236" i="7"/>
  <c r="B273" i="7"/>
  <c r="G73" i="7"/>
  <c r="B69" i="7"/>
  <c r="F66" i="7"/>
  <c r="G61" i="7"/>
  <c r="B57" i="7"/>
  <c r="B76" i="7"/>
  <c r="F73" i="7"/>
  <c r="G68" i="7"/>
  <c r="B64" i="7"/>
  <c r="F61" i="7"/>
  <c r="G56" i="7"/>
  <c r="G75" i="7"/>
  <c r="B71" i="7"/>
  <c r="F68" i="7"/>
  <c r="G63" i="7"/>
  <c r="B59" i="7"/>
  <c r="F56" i="7"/>
  <c r="F75" i="7"/>
  <c r="G70" i="7"/>
  <c r="B66" i="7"/>
  <c r="F63" i="7"/>
  <c r="G58" i="7"/>
  <c r="B73" i="7"/>
  <c r="F70" i="7"/>
  <c r="G65" i="7"/>
  <c r="B61" i="7"/>
  <c r="F58" i="7"/>
  <c r="G72" i="7"/>
  <c r="B68" i="7"/>
  <c r="F65" i="7"/>
  <c r="G60" i="7"/>
  <c r="B56" i="7"/>
  <c r="B75" i="7"/>
  <c r="F72" i="7"/>
  <c r="G67" i="7"/>
  <c r="B63" i="7"/>
  <c r="F60" i="7"/>
  <c r="G74" i="7"/>
  <c r="B70" i="7"/>
  <c r="F67" i="7"/>
  <c r="G62" i="7"/>
  <c r="B58" i="7"/>
  <c r="F74" i="7"/>
  <c r="G69" i="7"/>
  <c r="B65" i="7"/>
  <c r="F62" i="7"/>
  <c r="G57" i="7"/>
  <c r="G76" i="7"/>
  <c r="B72" i="7"/>
  <c r="F69" i="7"/>
  <c r="G64" i="7"/>
  <c r="B60" i="7"/>
  <c r="F57" i="7"/>
  <c r="G325" i="7"/>
  <c r="B321" i="7"/>
  <c r="F318" i="7"/>
  <c r="G313" i="7"/>
  <c r="B309" i="7"/>
  <c r="B328" i="7"/>
  <c r="F325" i="7"/>
  <c r="G320" i="7"/>
  <c r="B316" i="7"/>
  <c r="F313" i="7"/>
  <c r="G308" i="7"/>
  <c r="F327" i="7"/>
  <c r="G322" i="7"/>
  <c r="B318" i="7"/>
  <c r="F315" i="7"/>
  <c r="G310" i="7"/>
  <c r="B325" i="7"/>
  <c r="F322" i="7"/>
  <c r="G317" i="7"/>
  <c r="B313" i="7"/>
  <c r="F310" i="7"/>
  <c r="G324" i="7"/>
  <c r="B320" i="7"/>
  <c r="F317" i="7"/>
  <c r="G312" i="7"/>
  <c r="B308" i="7"/>
  <c r="B327" i="7"/>
  <c r="F324" i="7"/>
  <c r="G319" i="7"/>
  <c r="B315" i="7"/>
  <c r="F312" i="7"/>
  <c r="G326" i="7"/>
  <c r="B322" i="7"/>
  <c r="F319" i="7"/>
  <c r="G314" i="7"/>
  <c r="B310" i="7"/>
  <c r="G328" i="7"/>
  <c r="B324" i="7"/>
  <c r="F321" i="7"/>
  <c r="G316" i="7"/>
  <c r="B312" i="7"/>
  <c r="F309" i="7"/>
  <c r="F328" i="7"/>
  <c r="G323" i="7"/>
  <c r="B319" i="7"/>
  <c r="F316" i="7"/>
  <c r="G311" i="7"/>
  <c r="F326" i="7"/>
  <c r="G321" i="7"/>
  <c r="F311" i="7"/>
  <c r="F320" i="7"/>
  <c r="G315" i="7"/>
  <c r="B326" i="7"/>
  <c r="B311" i="7"/>
  <c r="F314" i="7"/>
  <c r="G309" i="7"/>
  <c r="F323" i="7"/>
  <c r="G318" i="7"/>
  <c r="F308" i="7"/>
  <c r="B314" i="7"/>
  <c r="G327" i="7"/>
  <c r="F40" i="7"/>
  <c r="B129" i="7"/>
  <c r="G162" i="7"/>
  <c r="F195" i="7"/>
  <c r="Y79" i="2" l="1"/>
  <c r="I66" i="2"/>
  <c r="H66" i="2"/>
  <c r="Y72" i="2"/>
  <c r="F2" i="6" s="1"/>
  <c r="F59" i="4"/>
  <c r="V65" i="3"/>
  <c r="Y81" i="2"/>
  <c r="P66" i="2"/>
  <c r="AA66" i="2"/>
  <c r="K66" i="2"/>
  <c r="Y73" i="2"/>
  <c r="F3" i="6" s="1"/>
  <c r="F66" i="2"/>
  <c r="B403" i="5"/>
  <c r="B397" i="5"/>
  <c r="B391" i="5"/>
  <c r="B385" i="5"/>
  <c r="B402" i="5"/>
  <c r="B396" i="5"/>
  <c r="B390" i="5"/>
  <c r="B401" i="5"/>
  <c r="B395" i="5"/>
  <c r="B389" i="5"/>
  <c r="B400" i="5"/>
  <c r="B394" i="5"/>
  <c r="B388" i="5"/>
  <c r="B405" i="5"/>
  <c r="B399" i="5"/>
  <c r="B393" i="5"/>
  <c r="B387" i="5"/>
  <c r="B404" i="5"/>
  <c r="B392" i="5"/>
  <c r="B398" i="5"/>
  <c r="B386" i="5"/>
  <c r="C66" i="2"/>
  <c r="B295" i="5"/>
  <c r="B289" i="5"/>
  <c r="B283" i="5"/>
  <c r="B300" i="5"/>
  <c r="B294" i="5"/>
  <c r="B288" i="5"/>
  <c r="B282" i="5"/>
  <c r="B299" i="5"/>
  <c r="B293" i="5"/>
  <c r="B287" i="5"/>
  <c r="B281" i="5"/>
  <c r="B298" i="5"/>
  <c r="B292" i="5"/>
  <c r="B286" i="5"/>
  <c r="B280" i="5"/>
  <c r="B297" i="5"/>
  <c r="B291" i="5"/>
  <c r="B285" i="5"/>
  <c r="B296" i="5"/>
  <c r="B284" i="5"/>
  <c r="B290" i="5"/>
  <c r="Y77" i="2"/>
  <c r="Y84" i="2"/>
  <c r="Y83" i="2"/>
  <c r="Y86" i="2"/>
  <c r="Y85" i="2"/>
  <c r="Y80" i="2"/>
  <c r="O65" i="3"/>
  <c r="Z66" i="2"/>
  <c r="Y78" i="2"/>
  <c r="F5" i="6" s="1"/>
  <c r="S66" i="2"/>
  <c r="Y75" i="2"/>
  <c r="N66" i="2"/>
  <c r="B337" i="5"/>
  <c r="B331" i="5"/>
  <c r="B325" i="5"/>
  <c r="B342" i="5"/>
  <c r="B336" i="5"/>
  <c r="B330" i="5"/>
  <c r="B324" i="5"/>
  <c r="B341" i="5"/>
  <c r="B335" i="5"/>
  <c r="B329" i="5"/>
  <c r="B323" i="5"/>
  <c r="B340" i="5"/>
  <c r="B334" i="5"/>
  <c r="B328" i="5"/>
  <c r="B322" i="5"/>
  <c r="B339" i="5"/>
  <c r="B333" i="5"/>
  <c r="B327" i="5"/>
  <c r="B338" i="5"/>
  <c r="B326" i="5"/>
  <c r="B332" i="5"/>
  <c r="Q66" i="2"/>
  <c r="V66" i="2"/>
  <c r="G66" i="2"/>
  <c r="Y74" i="2"/>
  <c r="F4" i="6" s="1"/>
  <c r="D66" i="2"/>
  <c r="Y82" i="2"/>
  <c r="L66" i="2"/>
  <c r="J66" i="2"/>
  <c r="E66" i="2"/>
  <c r="B361" i="5"/>
  <c r="B355" i="5"/>
  <c r="B349" i="5"/>
  <c r="B343" i="5"/>
  <c r="B360" i="5"/>
  <c r="B354" i="5"/>
  <c r="B348" i="5"/>
  <c r="B359" i="5"/>
  <c r="B353" i="5"/>
  <c r="B347" i="5"/>
  <c r="B358" i="5"/>
  <c r="B352" i="5"/>
  <c r="B346" i="5"/>
  <c r="B363" i="5"/>
  <c r="B357" i="5"/>
  <c r="B351" i="5"/>
  <c r="B345" i="5"/>
  <c r="B362" i="5"/>
  <c r="B350" i="5"/>
  <c r="B356" i="5"/>
  <c r="B344" i="5"/>
  <c r="Y76" i="2"/>
  <c r="I65" i="3"/>
  <c r="N65" i="3"/>
  <c r="C59" i="4"/>
  <c r="Q65" i="3"/>
  <c r="U66" i="2"/>
  <c r="P65" i="3"/>
  <c r="T66" i="2"/>
  <c r="B422" i="5" l="1"/>
  <c r="B416" i="5"/>
  <c r="B415" i="5"/>
  <c r="B409" i="5"/>
  <c r="B421" i="5"/>
  <c r="B414" i="5"/>
  <c r="B408" i="5"/>
  <c r="B420" i="5"/>
  <c r="B426" i="5"/>
  <c r="B413" i="5"/>
  <c r="B407" i="5"/>
  <c r="B419" i="5"/>
  <c r="B425" i="5"/>
  <c r="B412" i="5"/>
  <c r="B406" i="5"/>
  <c r="B418" i="5"/>
  <c r="B424" i="5"/>
  <c r="B411" i="5"/>
  <c r="B417" i="5"/>
  <c r="B423" i="5"/>
  <c r="B410" i="5"/>
  <c r="B447" i="5"/>
  <c r="B446" i="5"/>
  <c r="B440" i="5"/>
  <c r="B434" i="5"/>
  <c r="B428" i="5"/>
  <c r="B435" i="5"/>
  <c r="B441" i="5"/>
  <c r="B427" i="5"/>
  <c r="B433" i="5"/>
  <c r="B439" i="5"/>
  <c r="B445" i="5"/>
  <c r="B432" i="5"/>
  <c r="B438" i="5"/>
  <c r="B444" i="5"/>
  <c r="B431" i="5"/>
  <c r="B437" i="5"/>
  <c r="B443" i="5"/>
  <c r="B430" i="5"/>
  <c r="B436" i="5"/>
  <c r="B442" i="5"/>
  <c r="B429" i="5"/>
  <c r="B489" i="5"/>
  <c r="B483" i="5"/>
  <c r="B477" i="5"/>
  <c r="B471" i="5"/>
  <c r="B488" i="5"/>
  <c r="B482" i="5"/>
  <c r="B476" i="5"/>
  <c r="B470" i="5"/>
  <c r="B485" i="5"/>
  <c r="B478" i="5"/>
  <c r="B484" i="5"/>
  <c r="B469" i="5"/>
  <c r="B475" i="5"/>
  <c r="B481" i="5"/>
  <c r="B474" i="5"/>
  <c r="B480" i="5"/>
  <c r="B473" i="5"/>
  <c r="B487" i="5"/>
  <c r="B472" i="5"/>
  <c r="B479" i="5"/>
  <c r="B486" i="5"/>
  <c r="B379" i="5"/>
  <c r="B373" i="5"/>
  <c r="B367" i="5"/>
  <c r="B384" i="5"/>
  <c r="B378" i="5"/>
  <c r="B372" i="5"/>
  <c r="B366" i="5"/>
  <c r="B383" i="5"/>
  <c r="B377" i="5"/>
  <c r="B371" i="5"/>
  <c r="B365" i="5"/>
  <c r="B382" i="5"/>
  <c r="B376" i="5"/>
  <c r="B370" i="5"/>
  <c r="B364" i="5"/>
  <c r="B381" i="5"/>
  <c r="B375" i="5"/>
  <c r="B369" i="5"/>
  <c r="B380" i="5"/>
  <c r="B368" i="5"/>
  <c r="B374" i="5"/>
  <c r="B531" i="5" l="1"/>
  <c r="B525" i="5"/>
  <c r="B519" i="5"/>
  <c r="B513" i="5"/>
  <c r="B530" i="5"/>
  <c r="B524" i="5"/>
  <c r="B518" i="5"/>
  <c r="B512" i="5"/>
  <c r="B522" i="5"/>
  <c r="B515" i="5"/>
  <c r="B529" i="5"/>
  <c r="B528" i="5"/>
  <c r="B521" i="5"/>
  <c r="B514" i="5"/>
  <c r="B527" i="5"/>
  <c r="B520" i="5"/>
  <c r="B526" i="5"/>
  <c r="B511" i="5"/>
  <c r="B517" i="5"/>
  <c r="B516" i="5"/>
  <c r="B523" i="5"/>
  <c r="B507" i="5"/>
  <c r="B501" i="5"/>
  <c r="B495" i="5"/>
  <c r="B506" i="5"/>
  <c r="B500" i="5"/>
  <c r="B494" i="5"/>
  <c r="B508" i="5"/>
  <c r="B499" i="5"/>
  <c r="B492" i="5"/>
  <c r="B505" i="5"/>
  <c r="B498" i="5"/>
  <c r="B491" i="5"/>
  <c r="B504" i="5"/>
  <c r="B497" i="5"/>
  <c r="B490" i="5"/>
  <c r="B503" i="5"/>
  <c r="B496" i="5"/>
  <c r="B510" i="5"/>
  <c r="B502" i="5"/>
  <c r="B493" i="5"/>
  <c r="B509" i="5"/>
  <c r="B465" i="5"/>
  <c r="B459" i="5"/>
  <c r="B453" i="5"/>
  <c r="B464" i="5"/>
  <c r="B458" i="5"/>
  <c r="B452" i="5"/>
  <c r="B462" i="5"/>
  <c r="B455" i="5"/>
  <c r="B448" i="5"/>
  <c r="B461" i="5"/>
  <c r="B454" i="5"/>
  <c r="B468" i="5"/>
  <c r="B460" i="5"/>
  <c r="B467" i="5"/>
  <c r="B451" i="5"/>
  <c r="B466" i="5"/>
  <c r="B457" i="5"/>
  <c r="B450" i="5"/>
  <c r="B449" i="5"/>
  <c r="B456" i="5"/>
  <c r="B463" i="5"/>
  <c r="B573" i="5"/>
  <c r="B567" i="5"/>
  <c r="B561" i="5"/>
  <c r="B555" i="5"/>
  <c r="B572" i="5"/>
  <c r="B566" i="5"/>
  <c r="B560" i="5"/>
  <c r="B554" i="5"/>
  <c r="B559" i="5"/>
  <c r="B565" i="5"/>
  <c r="B558" i="5"/>
  <c r="B564" i="5"/>
  <c r="B557" i="5"/>
  <c r="B571" i="5"/>
  <c r="B570" i="5"/>
  <c r="B563" i="5"/>
  <c r="B556" i="5"/>
  <c r="B569" i="5"/>
  <c r="B562" i="5"/>
  <c r="B568" i="5"/>
  <c r="B553" i="5"/>
  <c r="B597" i="5" l="1"/>
  <c r="B596" i="5"/>
  <c r="B595" i="5"/>
  <c r="B549" i="5"/>
  <c r="B543" i="5"/>
  <c r="B537" i="5"/>
  <c r="B548" i="5"/>
  <c r="B542" i="5"/>
  <c r="B536" i="5"/>
  <c r="B552" i="5"/>
  <c r="B544" i="5"/>
  <c r="B551" i="5"/>
  <c r="B535" i="5"/>
  <c r="B550" i="5"/>
  <c r="B541" i="5"/>
  <c r="B534" i="5"/>
  <c r="B547" i="5"/>
  <c r="B540" i="5"/>
  <c r="B533" i="5"/>
  <c r="B546" i="5"/>
  <c r="B539" i="5"/>
  <c r="B532" i="5"/>
  <c r="B538" i="5"/>
  <c r="B545" i="5"/>
  <c r="B591" i="5"/>
  <c r="B585" i="5"/>
  <c r="B579" i="5"/>
  <c r="B590" i="5"/>
  <c r="B584" i="5"/>
  <c r="B578" i="5"/>
  <c r="B588" i="5"/>
  <c r="B581" i="5"/>
  <c r="B574" i="5"/>
  <c r="B587" i="5"/>
  <c r="B580" i="5"/>
  <c r="B594" i="5"/>
  <c r="B586" i="5"/>
  <c r="B593" i="5"/>
  <c r="B577" i="5"/>
  <c r="B592" i="5"/>
  <c r="B583" i="5"/>
  <c r="B576" i="5"/>
  <c r="B582" i="5"/>
  <c r="B589" i="5"/>
  <c r="B575" i="5"/>
</calcChain>
</file>

<file path=xl/comments1.xml><?xml version="1.0" encoding="utf-8"?>
<comments xmlns="http://schemas.openxmlformats.org/spreadsheetml/2006/main">
  <authors>
    <author/>
  </authors>
  <commentList>
    <comment ref="H18" authorId="0" shapeId="0">
      <text>
        <r>
          <rPr>
            <sz val="11"/>
            <color theme="1"/>
            <rFont val="Calibri"/>
            <scheme val="minor"/>
          </rPr>
          <t>Usuario:
10 KG SIN CARGO</t>
        </r>
      </text>
    </comment>
  </commentList>
</comments>
</file>

<file path=xl/sharedStrings.xml><?xml version="1.0" encoding="utf-8"?>
<sst xmlns="http://schemas.openxmlformats.org/spreadsheetml/2006/main" count="388" uniqueCount="237">
  <si>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</si>
  <si>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</si>
  <si>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</si>
  <si>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</si>
  <si>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</si>
  <si>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</si>
  <si>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</si>
  <si>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</si>
  <si>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</si>
  <si>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</si>
  <si>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</si>
  <si>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</si>
  <si>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</si>
  <si>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</si>
  <si>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</si>
  <si>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</si>
  <si>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</si>
  <si>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</si>
  <si>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</si>
  <si>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</si>
  <si>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</si>
  <si>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</si>
  <si>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</si>
  <si>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</si>
  <si>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</si>
  <si>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</si>
  <si>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</si>
  <si>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</si>
  <si>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</si>
  <si>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</si>
  <si>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</si>
  <si>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</si>
  <si>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</si>
  <si>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</si>
  <si>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</si>
  <si>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</si>
  <si>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2</t>
  </si>
  <si>
    <t>maria lavallen</t>
  </si>
  <si>
    <t>3</t>
  </si>
  <si>
    <t>natalia quadro</t>
  </si>
  <si>
    <t>santiago bo</t>
  </si>
  <si>
    <t>blanca sosa</t>
  </si>
  <si>
    <t>carina zaccone</t>
  </si>
  <si>
    <t>vero meyer</t>
  </si>
  <si>
    <t>muriel alvarez</t>
  </si>
  <si>
    <t>Café urbano</t>
  </si>
  <si>
    <t>Tostado Nordelta</t>
  </si>
  <si>
    <t>Tostado juramento</t>
  </si>
  <si>
    <t>Frio concordia</t>
  </si>
  <si>
    <t>ENTREGA EN ICE C. PACHECO</t>
  </si>
  <si>
    <t>Soria Carlos</t>
  </si>
  <si>
    <t>VESPRINI/VER CON EDU</t>
  </si>
  <si>
    <t>TTE : VESPRINI</t>
  </si>
  <si>
    <t>Green Pueyrredon</t>
  </si>
  <si>
    <t/>
  </si>
  <si>
    <t xml:space="preserve">ret </t>
  </si>
  <si>
    <t>Mundo vegetal</t>
  </si>
  <si>
    <t>PEDIDO YA ARMADO</t>
  </si>
  <si>
    <t>Sweet pepper</t>
  </si>
  <si>
    <t>Parrila BESARES-PEDRAZA</t>
  </si>
  <si>
    <t>Tea paunero</t>
  </si>
  <si>
    <t>Green cabildo</t>
  </si>
  <si>
    <t>Tea uriburu</t>
  </si>
  <si>
    <t>Tostado uniceter</t>
  </si>
  <si>
    <t>Fresh straw</t>
  </si>
  <si>
    <t>devolucion x prestamo</t>
  </si>
  <si>
    <t>Tea Nordelta</t>
  </si>
  <si>
    <t>Claudia Baracat</t>
  </si>
  <si>
    <t>El peñon del aguila</t>
  </si>
  <si>
    <t>Tea gorostiaga</t>
  </si>
  <si>
    <t>Tea montevideo</t>
  </si>
  <si>
    <t>Tea devoto</t>
  </si>
  <si>
    <t>Tea obligado</t>
  </si>
  <si>
    <t>Tea conde</t>
  </si>
  <si>
    <t>Tea sinclair</t>
  </si>
  <si>
    <t>Tea Libertador</t>
  </si>
  <si>
    <t>Tea unicenter</t>
  </si>
  <si>
    <t>Wek it fit</t>
  </si>
  <si>
    <t>Tea lacroze</t>
  </si>
  <si>
    <t>Franx 6 humbodlt</t>
  </si>
  <si>
    <t>Green unicenter</t>
  </si>
  <si>
    <t>Sofia Germino</t>
  </si>
  <si>
    <t xml:space="preserve">Ballivian 2987,  es Parque chas </t>
  </si>
  <si>
    <t>Free vegetales</t>
  </si>
  <si>
    <t>granel</t>
  </si>
  <si>
    <t xml:space="preserve">Rey montagu </t>
  </si>
  <si>
    <t>Massimino</t>
  </si>
  <si>
    <t>Tea scalabrini</t>
  </si>
  <si>
    <t>Liparelli</t>
  </si>
  <si>
    <t>Gladys</t>
  </si>
  <si>
    <t>Gopal</t>
  </si>
  <si>
    <t>Tostado aeorparque</t>
  </si>
  <si>
    <t>Tostado Mataderos</t>
  </si>
  <si>
    <t>Micaela Ramos</t>
  </si>
  <si>
    <t>Gustavo Rupp</t>
  </si>
  <si>
    <t>sacar etiqueta</t>
  </si>
  <si>
    <t>Chango mas</t>
  </si>
  <si>
    <t>muestras mermeladas</t>
  </si>
  <si>
    <t>Mauro Abbondanza</t>
  </si>
  <si>
    <t>RET</t>
  </si>
  <si>
    <t>EL CAMPITO</t>
  </si>
  <si>
    <t>Andres P</t>
  </si>
  <si>
    <t>Andrea Meyer</t>
  </si>
  <si>
    <t>retira Jorge A</t>
  </si>
  <si>
    <t>Viviana</t>
  </si>
  <si>
    <t>TERUEL</t>
  </si>
  <si>
    <t>block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</si>
  <si>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</si>
  <si>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</si>
  <si>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</si>
  <si>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</si>
  <si>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</si>
  <si>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</si>
  <si>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</si>
  <si>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</si>
  <si>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</si>
  <si>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</si>
  <si>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</si>
  <si>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</si>
  <si>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</si>
  <si>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</si>
  <si>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</si>
  <si>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</si>
  <si>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</si>
  <si>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</si>
  <si>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</si>
  <si>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</si>
  <si>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</si>
  <si>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</si>
  <si>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</si>
  <si>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</si>
  <si>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</si>
  <si>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</si>
  <si>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</si>
  <si>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</si>
  <si>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</si>
  <si>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</si>
  <si>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</si>
  <si>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</si>
  <si>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</si>
  <si>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</si>
  <si>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</si>
  <si>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</si>
  <si>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</si>
  <si>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</si>
  <si>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</si>
  <si>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</si>
  <si>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</si>
  <si>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PIDE</t>
  </si>
  <si>
    <t>1 Manteca de mani x 400grs</t>
  </si>
  <si>
    <t>1 1kg arroz yamaní</t>
  </si>
  <si>
    <t>4 Manteca de mani x 400grs</t>
  </si>
  <si>
    <t>1 Harina Integral orgánica Brotes x 1kg</t>
  </si>
  <si>
    <t>1 Mostaza tipo dijon x 360grs</t>
  </si>
  <si>
    <t>1 Framchup / Chutney de Frambuesas</t>
  </si>
  <si>
    <t>MIX S/FRAM</t>
  </si>
  <si>
    <t>MIX PARTICULAR</t>
  </si>
  <si>
    <t>SUMA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</si>
  <si>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</si>
  <si>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</si>
  <si>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</si>
  <si>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</si>
  <si>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</si>
  <si>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</si>
  <si>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</si>
  <si>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</si>
  <si>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</si>
  <si>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</si>
  <si>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MANZA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</si>
  <si>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</si>
  <si>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</si>
  <si>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</si>
  <si>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</si>
  <si>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</si>
  <si>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</si>
  <si>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</si>
  <si>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</si>
  <si>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</t>
  </si>
  <si>
    <t>MANZ/NA/AN/TÉ</t>
  </si>
  <si>
    <t>MANZ/FRU/LIM</t>
  </si>
  <si>
    <t>NAR/MAN</t>
  </si>
  <si>
    <t>NAR/DUR/ZAN/CAL/LIM</t>
  </si>
  <si>
    <t>PACK SURTIDO X 9</t>
  </si>
  <si>
    <t>NARANJA X 5</t>
  </si>
  <si>
    <t>ARÁNDANO X 2</t>
  </si>
  <si>
    <t>Cliente</t>
  </si>
  <si>
    <t>ARANDANO C/AZU</t>
  </si>
  <si>
    <t>FRUT-FRAMB C/AZU</t>
  </si>
  <si>
    <t>MIX C/AZU</t>
  </si>
  <si>
    <t>MANZANA-LIM C/AZU</t>
  </si>
  <si>
    <t>ZANA-NARANJA C/AZU</t>
  </si>
  <si>
    <t>LIMONADA</t>
  </si>
  <si>
    <t>ARANDANO S/AZU</t>
  </si>
  <si>
    <t>HAPPY CARROT</t>
  </si>
  <si>
    <t>GREEN POWER</t>
  </si>
  <si>
    <t>BERRIES MIX</t>
  </si>
  <si>
    <t>MARACUYA PASSION</t>
  </si>
  <si>
    <t>MOJITO</t>
  </si>
  <si>
    <t>ARAN-MANZ NMQ</t>
  </si>
  <si>
    <t>MANZANA NMQ</t>
  </si>
  <si>
    <t>MANZ-NAR-ANA-TÉ NMQ</t>
  </si>
  <si>
    <t>MANZ-FRUT-LIM NMQ</t>
  </si>
  <si>
    <t>NAR-MANZ NMQ</t>
  </si>
  <si>
    <t>NAR-DUR-ZAN-CAL-LIM NMQ</t>
  </si>
  <si>
    <t>BIDON NARAN X 5</t>
  </si>
  <si>
    <t>BIDON NARAN X 2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</si>
  <si>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</si>
  <si>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</si>
  <si>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</si>
  <si>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</si>
  <si>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</si>
  <si>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</si>
  <si>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</si>
  <si>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Jorge</t>
  </si>
  <si>
    <t>6/30</t>
  </si>
  <si>
    <t>rober</t>
  </si>
  <si>
    <t>andres chica</t>
  </si>
  <si>
    <t>7/30</t>
  </si>
  <si>
    <t>Andres grande</t>
  </si>
  <si>
    <t>7/00</t>
  </si>
  <si>
    <t>eli</t>
  </si>
  <si>
    <t>Ismael</t>
  </si>
  <si>
    <t>8/00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</si>
  <si>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</si>
  <si>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</si>
  <si>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</si>
  <si>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</si>
  <si>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</si>
  <si>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</si>
  <si>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</si>
  <si>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</si>
  <si>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N° LOTE</t>
  </si>
  <si>
    <t>PRODUCTO</t>
  </si>
  <si>
    <t>UNIDADES</t>
  </si>
  <si>
    <t>PACKS</t>
  </si>
  <si>
    <t>VERIFICADO</t>
  </si>
  <si>
    <t>DESPACHO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</si>
</sst>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Arial"/>
    </font>
    <font>
      <b/>
      <sz val="8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7"/>
      <color theme="1"/>
      <name val="Calibri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2"/>
      <color theme="1"/>
      <name val="Calibri"/>
    </font>
    <font>
      <sz val="12"/>
      <color theme="1"/>
      <name val="Times New Roman"/>
    </font>
    <font>
      <b/>
      <sz val="13"/>
      <color theme="1"/>
      <name val="Calibri"/>
    </font>
    <font>
      <b/>
      <sz val="10"/>
      <color theme="1"/>
      <name val="Arial"/>
    </font>
    <font>
      <b/>
      <sz val="8"/>
      <color theme="1"/>
      <name val="Arial"/>
    </font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9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1" fillId="0" borderId="0" xfId="0" applyFo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4" borderId="27" xfId="0" applyNumberFormat="1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165" fontId="8" fillId="5" borderId="26" xfId="0" applyNumberFormat="1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2" fontId="8" fillId="0" borderId="25" xfId="0" applyNumberFormat="1" applyFont="1" applyBorder="1"/>
    <xf numFmtId="0" fontId="8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165" fontId="8" fillId="7" borderId="27" xfId="0" applyNumberFormat="1" applyFont="1" applyFill="1" applyBorder="1" applyAlignment="1">
      <alignment horizontal="center"/>
    </xf>
    <xf numFmtId="165" fontId="7" fillId="7" borderId="27" xfId="0" applyNumberFormat="1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0" fontId="3" fillId="0" borderId="0" xfId="0" applyFont="1"/>
    <xf numFmtId="0" fontId="1" fillId="0" borderId="24" xfId="0" applyFont="1" applyBorder="1" applyAlignment="1">
      <alignment horizontal="center"/>
    </xf>
    <xf numFmtId="165" fontId="8" fillId="2" borderId="25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10" fillId="0" borderId="25" xfId="0" applyNumberFormat="1" applyFont="1" applyBorder="1" applyAlignment="1">
      <alignment horizontal="center" vertical="center"/>
    </xf>
    <xf numFmtId="165" fontId="11" fillId="0" borderId="25" xfId="0" applyNumberFormat="1" applyFont="1" applyBorder="1" applyAlignment="1">
      <alignment horizontal="center" vertical="center"/>
    </xf>
    <xf numFmtId="165" fontId="7" fillId="4" borderId="25" xfId="0" applyNumberFormat="1" applyFont="1" applyFill="1" applyBorder="1" applyAlignment="1">
      <alignment horizontal="center"/>
    </xf>
    <xf numFmtId="165" fontId="8" fillId="0" borderId="3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65" fontId="12" fillId="0" borderId="34" xfId="0" applyNumberFormat="1" applyFont="1" applyBorder="1" applyAlignment="1">
      <alignment horizontal="center"/>
    </xf>
    <xf numFmtId="165" fontId="1" fillId="0" borderId="34" xfId="0" applyNumberFormat="1" applyFont="1" applyBorder="1" applyAlignment="1"/>
    <xf numFmtId="165" fontId="1" fillId="9" borderId="34" xfId="0" applyNumberFormat="1" applyFont="1" applyFill="1" applyBorder="1" applyAlignment="1"/>
    <xf numFmtId="165" fontId="1" fillId="0" borderId="34" xfId="0" applyNumberFormat="1" applyFont="1" applyBorder="1"/>
    <xf numFmtId="165" fontId="1" fillId="0" borderId="35" xfId="0" applyNumberFormat="1" applyFont="1" applyBorder="1"/>
    <xf numFmtId="165" fontId="13" fillId="0" borderId="35" xfId="0" applyNumberFormat="1" applyFont="1" applyBorder="1" applyAlignment="1">
      <alignment horizontal="center"/>
    </xf>
    <xf numFmtId="165" fontId="1" fillId="4" borderId="34" xfId="0" applyNumberFormat="1" applyFont="1" applyFill="1" applyBorder="1" applyAlignment="1"/>
    <xf numFmtId="165" fontId="12" fillId="0" borderId="32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2" borderId="25" xfId="0" applyNumberFormat="1" applyFont="1" applyFill="1" applyBorder="1" applyAlignment="1">
      <alignment horizontal="center"/>
    </xf>
    <xf numFmtId="165" fontId="14" fillId="0" borderId="33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4" fillId="0" borderId="34" xfId="0" applyNumberFormat="1" applyFont="1" applyBorder="1" applyAlignment="1">
      <alignment horizontal="center"/>
    </xf>
    <xf numFmtId="165" fontId="15" fillId="0" borderId="25" xfId="0" applyNumberFormat="1" applyFont="1" applyBorder="1" applyAlignment="1">
      <alignment horizontal="center" vertical="center"/>
    </xf>
    <xf numFmtId="165" fontId="14" fillId="4" borderId="25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5" fontId="14" fillId="0" borderId="25" xfId="0" applyNumberFormat="1" applyFont="1" applyBorder="1" applyAlignment="1">
      <alignment horizontal="center"/>
    </xf>
    <xf numFmtId="165" fontId="15" fillId="0" borderId="25" xfId="0" applyNumberFormat="1" applyFont="1" applyBorder="1" applyAlignment="1">
      <alignment horizontal="center" vertical="center"/>
    </xf>
    <xf numFmtId="165" fontId="14" fillId="0" borderId="33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65" fontId="14" fillId="0" borderId="37" xfId="0" applyNumberFormat="1" applyFont="1" applyBorder="1" applyAlignment="1">
      <alignment horizontal="center"/>
    </xf>
    <xf numFmtId="165" fontId="14" fillId="0" borderId="37" xfId="0" applyNumberFormat="1" applyFont="1" applyBorder="1" applyAlignment="1">
      <alignment horizontal="center"/>
    </xf>
    <xf numFmtId="165" fontId="14" fillId="2" borderId="37" xfId="0" applyNumberFormat="1" applyFont="1" applyFill="1" applyBorder="1" applyAlignment="1">
      <alignment horizontal="center"/>
    </xf>
    <xf numFmtId="165" fontId="14" fillId="0" borderId="38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4" fillId="0" borderId="39" xfId="0" applyNumberFormat="1" applyFont="1" applyBorder="1" applyAlignment="1">
      <alignment horizontal="center"/>
    </xf>
    <xf numFmtId="165" fontId="15" fillId="0" borderId="37" xfId="0" applyNumberFormat="1" applyFont="1" applyBorder="1" applyAlignment="1">
      <alignment horizontal="center" vertical="center"/>
    </xf>
    <xf numFmtId="165" fontId="15" fillId="0" borderId="37" xfId="0" applyNumberFormat="1" applyFont="1" applyBorder="1" applyAlignment="1">
      <alignment horizontal="center" vertical="center"/>
    </xf>
    <xf numFmtId="165" fontId="14" fillId="4" borderId="37" xfId="0" applyNumberFormat="1" applyFont="1" applyFill="1" applyBorder="1" applyAlignment="1">
      <alignment horizontal="center"/>
    </xf>
    <xf numFmtId="165" fontId="14" fillId="0" borderId="38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165" fontId="14" fillId="0" borderId="43" xfId="0" applyNumberFormat="1" applyFont="1" applyBorder="1" applyAlignment="1">
      <alignment horizontal="center"/>
    </xf>
    <xf numFmtId="165" fontId="14" fillId="0" borderId="43" xfId="0" applyNumberFormat="1" applyFont="1" applyBorder="1" applyAlignment="1">
      <alignment horizontal="center"/>
    </xf>
    <xf numFmtId="165" fontId="14" fillId="2" borderId="43" xfId="0" applyNumberFormat="1" applyFont="1" applyFill="1" applyBorder="1" applyAlignment="1">
      <alignment horizontal="center"/>
    </xf>
    <xf numFmtId="165" fontId="14" fillId="0" borderId="44" xfId="0" applyNumberFormat="1" applyFont="1" applyBorder="1" applyAlignment="1">
      <alignment horizontal="center"/>
    </xf>
    <xf numFmtId="165" fontId="1" fillId="0" borderId="43" xfId="0" applyNumberFormat="1" applyFont="1" applyBorder="1" applyAlignment="1">
      <alignment horizontal="center"/>
    </xf>
    <xf numFmtId="165" fontId="14" fillId="0" borderId="45" xfId="0" applyNumberFormat="1" applyFont="1" applyBorder="1" applyAlignment="1">
      <alignment horizontal="center"/>
    </xf>
    <xf numFmtId="165" fontId="15" fillId="0" borderId="43" xfId="0" applyNumberFormat="1" applyFont="1" applyBorder="1" applyAlignment="1">
      <alignment horizontal="center" vertical="center"/>
    </xf>
    <xf numFmtId="165" fontId="14" fillId="4" borderId="43" xfId="0" applyNumberFormat="1" applyFont="1" applyFill="1" applyBorder="1" applyAlignment="1">
      <alignment horizontal="center"/>
    </xf>
    <xf numFmtId="165" fontId="14" fillId="0" borderId="44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" fillId="0" borderId="49" xfId="0" applyFont="1" applyBorder="1"/>
    <xf numFmtId="165" fontId="1" fillId="0" borderId="48" xfId="0" applyNumberFormat="1" applyFont="1" applyBorder="1"/>
    <xf numFmtId="165" fontId="1" fillId="0" borderId="50" xfId="0" applyNumberFormat="1" applyFont="1" applyBorder="1"/>
    <xf numFmtId="165" fontId="1" fillId="0" borderId="18" xfId="0" applyNumberFormat="1" applyFont="1" applyBorder="1"/>
    <xf numFmtId="165" fontId="1" fillId="0" borderId="51" xfId="0" applyNumberFormat="1" applyFont="1" applyBorder="1"/>
    <xf numFmtId="165" fontId="1" fillId="0" borderId="7" xfId="0" applyNumberFormat="1" applyFont="1" applyBorder="1"/>
    <xf numFmtId="0" fontId="1" fillId="0" borderId="2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23" xfId="0" applyNumberFormat="1" applyFont="1" applyBorder="1" applyAlignment="1">
      <alignment horizontal="center"/>
    </xf>
    <xf numFmtId="165" fontId="7" fillId="3" borderId="53" xfId="0" applyNumberFormat="1" applyFont="1" applyFill="1" applyBorder="1" applyAlignment="1">
      <alignment horizontal="center"/>
    </xf>
    <xf numFmtId="165" fontId="7" fillId="3" borderId="54" xfId="0" applyNumberFormat="1" applyFont="1" applyFill="1" applyBorder="1" applyAlignment="1">
      <alignment horizontal="center"/>
    </xf>
    <xf numFmtId="165" fontId="7" fillId="3" borderId="55" xfId="0" applyNumberFormat="1" applyFont="1" applyFill="1" applyBorder="1" applyAlignment="1">
      <alignment horizontal="center"/>
    </xf>
    <xf numFmtId="165" fontId="7" fillId="3" borderId="56" xfId="0" applyNumberFormat="1" applyFont="1" applyFill="1" applyBorder="1" applyAlignment="1">
      <alignment horizontal="center"/>
    </xf>
    <xf numFmtId="165" fontId="8" fillId="0" borderId="33" xfId="0" applyNumberFormat="1" applyFont="1" applyBorder="1" applyAlignment="1">
      <alignment horizontal="center"/>
    </xf>
    <xf numFmtId="165" fontId="1" fillId="0" borderId="33" xfId="0" applyNumberFormat="1" applyFont="1" applyBorder="1" applyAlignment="1">
      <alignment horizontal="center"/>
    </xf>
    <xf numFmtId="165" fontId="1" fillId="4" borderId="57" xfId="0" applyNumberFormat="1" applyFont="1" applyFill="1" applyBorder="1" applyAlignment="1">
      <alignment horizontal="center"/>
    </xf>
    <xf numFmtId="0" fontId="1" fillId="0" borderId="58" xfId="0" applyFont="1" applyBorder="1" applyAlignment="1">
      <alignment horizontal="center"/>
    </xf>
    <xf numFmtId="165" fontId="8" fillId="5" borderId="25" xfId="0" applyNumberFormat="1" applyFont="1" applyFill="1" applyBorder="1" applyAlignment="1">
      <alignment horizontal="center"/>
    </xf>
    <xf numFmtId="165" fontId="8" fillId="5" borderId="33" xfId="0" applyNumberFormat="1" applyFont="1" applyFill="1" applyBorder="1" applyAlignment="1">
      <alignment horizontal="center"/>
    </xf>
    <xf numFmtId="165" fontId="1" fillId="5" borderId="25" xfId="0" applyNumberFormat="1" applyFont="1" applyFill="1" applyBorder="1" applyAlignment="1">
      <alignment horizontal="center"/>
    </xf>
    <xf numFmtId="165" fontId="1" fillId="5" borderId="33" xfId="0" applyNumberFormat="1" applyFont="1" applyFill="1" applyBorder="1" applyAlignment="1">
      <alignment horizontal="center"/>
    </xf>
    <xf numFmtId="165" fontId="1" fillId="5" borderId="57" xfId="0" applyNumberFormat="1" applyFont="1" applyFill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165" fontId="1" fillId="0" borderId="58" xfId="0" applyNumberFormat="1" applyFont="1" applyBorder="1" applyAlignment="1">
      <alignment horizontal="center"/>
    </xf>
    <xf numFmtId="165" fontId="14" fillId="2" borderId="25" xfId="0" applyNumberFormat="1" applyFont="1" applyFill="1" applyBorder="1" applyAlignment="1">
      <alignment horizontal="center"/>
    </xf>
    <xf numFmtId="165" fontId="1" fillId="4" borderId="57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" fillId="0" borderId="39" xfId="0" applyNumberFormat="1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1" fillId="4" borderId="59" xfId="0" applyNumberFormat="1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165" fontId="1" fillId="4" borderId="61" xfId="0" applyNumberFormat="1" applyFont="1" applyFill="1" applyBorder="1" applyAlignment="1">
      <alignment horizontal="center"/>
    </xf>
    <xf numFmtId="165" fontId="1" fillId="0" borderId="62" xfId="0" applyNumberFormat="1" applyFont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7" fillId="3" borderId="64" xfId="0" applyFont="1" applyFill="1" applyBorder="1"/>
    <xf numFmtId="0" fontId="7" fillId="3" borderId="65" xfId="0" applyFont="1" applyFill="1" applyBorder="1"/>
    <xf numFmtId="165" fontId="7" fillId="0" borderId="25" xfId="0" applyNumberFormat="1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165" fontId="7" fillId="0" borderId="33" xfId="0" applyNumberFormat="1" applyFont="1" applyBorder="1" applyAlignment="1">
      <alignment horizontal="center"/>
    </xf>
    <xf numFmtId="165" fontId="8" fillId="0" borderId="58" xfId="0" applyNumberFormat="1" applyFont="1" applyBorder="1" applyAlignment="1">
      <alignment horizontal="center"/>
    </xf>
    <xf numFmtId="165" fontId="8" fillId="0" borderId="62" xfId="0" applyNumberFormat="1" applyFont="1" applyBorder="1" applyAlignment="1">
      <alignment horizontal="center"/>
    </xf>
    <xf numFmtId="165" fontId="1" fillId="0" borderId="5" xfId="0" applyNumberFormat="1" applyFont="1" applyBorder="1"/>
    <xf numFmtId="165" fontId="1" fillId="0" borderId="23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17" fillId="3" borderId="23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5" fillId="0" borderId="66" xfId="0" applyFont="1" applyBorder="1" applyAlignment="1">
      <alignment horizontal="center"/>
    </xf>
    <xf numFmtId="165" fontId="5" fillId="0" borderId="67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165" fontId="5" fillId="4" borderId="68" xfId="0" applyNumberFormat="1" applyFont="1" applyFill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5" fillId="0" borderId="25" xfId="0" applyNumberFormat="1" applyFont="1" applyBorder="1" applyAlignment="1">
      <alignment horizontal="center"/>
    </xf>
    <xf numFmtId="165" fontId="1" fillId="0" borderId="31" xfId="0" applyNumberFormat="1" applyFont="1" applyBorder="1" applyAlignment="1">
      <alignment horizontal="center"/>
    </xf>
    <xf numFmtId="2" fontId="5" fillId="0" borderId="66" xfId="0" applyNumberFormat="1" applyFont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165" fontId="5" fillId="0" borderId="49" xfId="0" applyNumberFormat="1" applyFont="1" applyBorder="1" applyAlignment="1">
      <alignment horizontal="center"/>
    </xf>
    <xf numFmtId="165" fontId="5" fillId="0" borderId="43" xfId="0" applyNumberFormat="1" applyFont="1" applyBorder="1" applyAlignment="1">
      <alignment horizontal="center"/>
    </xf>
    <xf numFmtId="165" fontId="5" fillId="0" borderId="69" xfId="0" applyNumberFormat="1" applyFont="1" applyBorder="1" applyAlignment="1">
      <alignment horizontal="center"/>
    </xf>
    <xf numFmtId="165" fontId="5" fillId="0" borderId="70" xfId="0" applyNumberFormat="1" applyFont="1" applyBorder="1" applyAlignment="1">
      <alignment horizontal="center"/>
    </xf>
    <xf numFmtId="0" fontId="5" fillId="4" borderId="71" xfId="0" applyFont="1" applyFill="1" applyBorder="1" applyAlignment="1">
      <alignment horizontal="center"/>
    </xf>
    <xf numFmtId="165" fontId="1" fillId="0" borderId="46" xfId="0" applyNumberFormat="1" applyFont="1" applyBorder="1" applyAlignment="1">
      <alignment horizontal="center"/>
    </xf>
    <xf numFmtId="0" fontId="6" fillId="3" borderId="74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18" fillId="3" borderId="19" xfId="0" applyFont="1" applyFill="1" applyBorder="1" applyAlignment="1">
      <alignment horizontal="center"/>
    </xf>
    <xf numFmtId="0" fontId="18" fillId="3" borderId="65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5" fillId="0" borderId="66" xfId="0" applyFont="1" applyBorder="1"/>
    <xf numFmtId="0" fontId="5" fillId="0" borderId="75" xfId="0" applyFont="1" applyBorder="1"/>
    <xf numFmtId="0" fontId="5" fillId="0" borderId="67" xfId="0" applyFont="1" applyBorder="1"/>
    <xf numFmtId="0" fontId="5" fillId="0" borderId="76" xfId="0" applyFont="1" applyBorder="1"/>
    <xf numFmtId="0" fontId="5" fillId="0" borderId="26" xfId="0" applyFont="1" applyBorder="1"/>
    <xf numFmtId="0" fontId="5" fillId="0" borderId="77" xfId="0" applyFont="1" applyBorder="1"/>
    <xf numFmtId="0" fontId="1" fillId="0" borderId="29" xfId="0" applyFont="1" applyBorder="1" applyAlignment="1">
      <alignment horizontal="center"/>
    </xf>
    <xf numFmtId="0" fontId="5" fillId="0" borderId="31" xfId="0" applyFont="1" applyBorder="1"/>
    <xf numFmtId="0" fontId="5" fillId="0" borderId="24" xfId="0" applyFont="1" applyBorder="1"/>
    <xf numFmtId="0" fontId="5" fillId="0" borderId="34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35" xfId="0" applyFont="1" applyBorder="1"/>
    <xf numFmtId="0" fontId="1" fillId="0" borderId="31" xfId="0" applyFont="1" applyBorder="1" applyAlignment="1">
      <alignment horizontal="center"/>
    </xf>
    <xf numFmtId="0" fontId="5" fillId="0" borderId="46" xfId="0" applyFont="1" applyBorder="1"/>
    <xf numFmtId="0" fontId="5" fillId="0" borderId="42" xfId="0" applyFont="1" applyBorder="1"/>
    <xf numFmtId="0" fontId="5" fillId="0" borderId="45" xfId="0" applyFont="1" applyBorder="1"/>
    <xf numFmtId="0" fontId="5" fillId="0" borderId="47" xfId="0" applyFont="1" applyBorder="1"/>
    <xf numFmtId="0" fontId="5" fillId="0" borderId="43" xfId="0" applyFont="1" applyBorder="1"/>
    <xf numFmtId="0" fontId="5" fillId="0" borderId="78" xfId="0" applyFont="1" applyBorder="1"/>
    <xf numFmtId="0" fontId="1" fillId="0" borderId="46" xfId="0" applyFont="1" applyBorder="1" applyAlignment="1">
      <alignment horizontal="center"/>
    </xf>
    <xf numFmtId="0" fontId="1" fillId="0" borderId="18" xfId="0" applyFont="1" applyBorder="1"/>
    <xf numFmtId="0" fontId="1" fillId="0" borderId="23" xfId="0" applyFont="1" applyBorder="1"/>
    <xf numFmtId="0" fontId="1" fillId="0" borderId="48" xfId="0" applyFont="1" applyBorder="1"/>
    <xf numFmtId="0" fontId="1" fillId="0" borderId="50" xfId="0" applyFont="1" applyBorder="1"/>
    <xf numFmtId="0" fontId="1" fillId="0" borderId="51" xfId="0" applyFont="1" applyBorder="1"/>
    <xf numFmtId="0" fontId="19" fillId="0" borderId="0" xfId="0" applyFont="1"/>
    <xf numFmtId="0" fontId="1" fillId="0" borderId="38" xfId="0" applyFont="1" applyBorder="1" applyAlignment="1">
      <alignment horizontal="left"/>
    </xf>
    <xf numFmtId="0" fontId="1" fillId="0" borderId="79" xfId="0" applyFont="1" applyBorder="1"/>
    <xf numFmtId="0" fontId="1" fillId="0" borderId="39" xfId="0" applyFont="1" applyBorder="1"/>
    <xf numFmtId="0" fontId="1" fillId="0" borderId="80" xfId="0" applyFont="1" applyBorder="1" applyAlignment="1">
      <alignment horizontal="left"/>
    </xf>
    <xf numFmtId="0" fontId="1" fillId="0" borderId="81" xfId="0" applyFont="1" applyBorder="1"/>
    <xf numFmtId="0" fontId="1" fillId="0" borderId="28" xfId="0" applyFont="1" applyBorder="1" applyAlignment="1">
      <alignment horizontal="left"/>
    </xf>
    <xf numFmtId="0" fontId="1" fillId="0" borderId="77" xfId="0" applyFont="1" applyBorder="1"/>
    <xf numFmtId="0" fontId="1" fillId="0" borderId="67" xfId="0" applyFont="1" applyBorder="1"/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/>
    </xf>
    <xf numFmtId="0" fontId="1" fillId="4" borderId="83" xfId="0" applyFont="1" applyFill="1" applyBorder="1" applyAlignment="1">
      <alignment horizontal="center"/>
    </xf>
    <xf numFmtId="0" fontId="1" fillId="4" borderId="8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4" borderId="84" xfId="0" applyFont="1" applyFill="1" applyBorder="1" applyAlignment="1">
      <alignment horizontal="center"/>
    </xf>
    <xf numFmtId="0" fontId="19" fillId="0" borderId="0" xfId="0" applyFont="1" applyAlignment="1"/>
    <xf numFmtId="0" fontId="1" fillId="0" borderId="85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4" borderId="83" xfId="0" applyFont="1" applyFill="1" applyBorder="1" applyAlignment="1">
      <alignment horizontal="center"/>
    </xf>
    <xf numFmtId="0" fontId="1" fillId="4" borderId="86" xfId="0" applyFont="1" applyFill="1" applyBorder="1" applyAlignment="1">
      <alignment horizontal="center"/>
    </xf>
    <xf numFmtId="0" fontId="1" fillId="4" borderId="8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4" borderId="88" xfId="0" applyFont="1" applyFill="1" applyBorder="1" applyAlignment="1">
      <alignment horizontal="center"/>
    </xf>
    <xf numFmtId="0" fontId="1" fillId="2" borderId="89" xfId="0" applyFont="1" applyFill="1" applyBorder="1"/>
    <xf numFmtId="0" fontId="1" fillId="2" borderId="25" xfId="0" applyFont="1" applyFill="1" applyBorder="1"/>
    <xf numFmtId="0" fontId="1" fillId="0" borderId="0" xfId="0" applyFont="1" applyAlignment="1">
      <alignment horizontal="center"/>
    </xf>
    <xf numFmtId="0" fontId="21" fillId="0" borderId="0" xfId="0" applyFont="1"/>
    <xf numFmtId="0" fontId="18" fillId="3" borderId="23" xfId="0" applyFont="1" applyFill="1" applyBorder="1" applyAlignment="1">
      <alignment horizontal="center" vertical="center"/>
    </xf>
    <xf numFmtId="0" fontId="18" fillId="3" borderId="65" xfId="0" applyFont="1" applyFill="1" applyBorder="1" applyAlignment="1">
      <alignment horizontal="center" vertical="center"/>
    </xf>
    <xf numFmtId="0" fontId="18" fillId="3" borderId="74" xfId="0" applyFont="1" applyFill="1" applyBorder="1" applyAlignment="1">
      <alignment horizontal="center" vertical="center"/>
    </xf>
    <xf numFmtId="0" fontId="1" fillId="0" borderId="66" xfId="0" applyFont="1" applyBorder="1"/>
    <xf numFmtId="0" fontId="1" fillId="0" borderId="67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0" borderId="31" xfId="0" applyFont="1" applyBorder="1"/>
    <xf numFmtId="0" fontId="1" fillId="0" borderId="34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1" fillId="0" borderId="46" xfId="0" applyFont="1" applyBorder="1"/>
    <xf numFmtId="0" fontId="1" fillId="0" borderId="45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1" fillId="0" borderId="62" xfId="0" applyFont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6" fillId="0" borderId="5" xfId="0" applyFont="1" applyBorder="1" applyAlignment="1">
      <alignment horizontal="center"/>
    </xf>
    <xf numFmtId="0" fontId="2" fillId="0" borderId="51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2" xfId="0" applyFont="1" applyBorder="1"/>
    <xf numFmtId="0" fontId="2" fillId="0" borderId="63" xfId="0" applyFont="1" applyBorder="1"/>
    <xf numFmtId="0" fontId="16" fillId="0" borderId="11" xfId="0" applyFont="1" applyBorder="1" applyAlignment="1">
      <alignment horizontal="center"/>
    </xf>
    <xf numFmtId="0" fontId="2" fillId="0" borderId="49" xfId="0" applyFont="1" applyBorder="1"/>
    <xf numFmtId="0" fontId="18" fillId="3" borderId="72" xfId="0" applyFont="1" applyFill="1" applyBorder="1" applyAlignment="1">
      <alignment horizontal="center" vertical="center"/>
    </xf>
    <xf numFmtId="0" fontId="2" fillId="0" borderId="73" xfId="0" applyFont="1" applyBorder="1"/>
    <xf numFmtId="0" fontId="2" fillId="0" borderId="50" xfId="0" applyFont="1" applyBorder="1"/>
    <xf numFmtId="0" fontId="6" fillId="3" borderId="5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/>
    </xf>
    <xf numFmtId="0" fontId="2" fillId="0" borderId="79" xfId="0" applyFont="1" applyBorder="1"/>
    <xf numFmtId="0" fontId="2" fillId="0" borderId="39" xfId="0" applyFont="1" applyBorder="1"/>
    <xf numFmtId="0" fontId="2" fillId="0" borderId="28" xfId="0" applyFont="1" applyBorder="1"/>
    <xf numFmtId="0" fontId="2" fillId="0" borderId="77" xfId="0" applyFont="1" applyBorder="1"/>
    <xf numFmtId="0" fontId="2" fillId="0" borderId="67" xfId="0" applyFont="1" applyBorder="1"/>
    <xf numFmtId="0" fontId="1" fillId="2" borderId="33" xfId="0" applyFont="1" applyFill="1" applyBorder="1" applyAlignment="1">
      <alignment horizontal="center"/>
    </xf>
    <xf numFmtId="0" fontId="2" fillId="0" borderId="34" xfId="0" applyFont="1" applyBorder="1"/>
    <xf numFmtId="14" fontId="1" fillId="2" borderId="33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1057275" cy="390525"/>
    <xdr:pic>
      <xdr:nvPicPr>
        <xdr:cNvPr id="2" name="image2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001"/>
  <sheetViews>
    <sheetView tabSelected="1" workbookViewId="0">
      <pane ySplit="7" topLeftCell="A14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6.8554687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</cols>
  <sheetData>
    <row r="1" spans="1:28" ht="15.75" customHeight="1">
      <c r="A1" s="259"/>
      <c r="B1" s="260"/>
      <c r="C1" s="261"/>
      <c r="D1" s="265" t="s">
        <v>0</v>
      </c>
      <c r="E1" s="260"/>
      <c r="F1" s="260"/>
      <c r="G1" s="260"/>
      <c r="H1" s="260"/>
      <c r="I1" s="260"/>
      <c r="J1" s="260"/>
      <c r="K1" s="260"/>
      <c r="L1" s="266"/>
      <c r="M1" s="270" t="s">
        <v>1</v>
      </c>
      <c r="N1" s="271"/>
      <c r="O1" s="272"/>
      <c r="P1" s="273" t="s">
        <v>2</v>
      </c>
      <c r="Q1" s="271"/>
      <c r="R1" s="271"/>
      <c r="S1" s="271"/>
      <c r="T1" s="271"/>
      <c r="U1" s="271"/>
      <c r="V1" s="271"/>
      <c r="W1" s="271"/>
      <c r="X1" s="271"/>
      <c r="Y1" s="271"/>
      <c r="Z1" s="272"/>
      <c r="AA1" s="1"/>
      <c r="AB1" s="1"/>
    </row>
    <row r="2" spans="1:28" ht="15.75" customHeight="1">
      <c r="A2" s="262"/>
      <c r="B2" s="263"/>
      <c r="C2" s="264"/>
      <c r="D2" s="267"/>
      <c r="E2" s="268"/>
      <c r="F2" s="268"/>
      <c r="G2" s="268"/>
      <c r="H2" s="268"/>
      <c r="I2" s="268"/>
      <c r="J2" s="268"/>
      <c r="K2" s="268"/>
      <c r="L2" s="269"/>
      <c r="M2" s="274" t="s">
        <v>3</v>
      </c>
      <c r="N2" s="271"/>
      <c r="O2" s="272"/>
      <c r="P2" s="275">
        <v>44455</v>
      </c>
      <c r="Q2" s="271"/>
      <c r="R2" s="271"/>
      <c r="S2" s="271"/>
      <c r="T2" s="271"/>
      <c r="U2" s="271"/>
      <c r="V2" s="271"/>
      <c r="W2" s="271"/>
      <c r="X2" s="271"/>
      <c r="Y2" s="271"/>
      <c r="Z2" s="272"/>
      <c r="AA2" s="1"/>
      <c r="AB2" s="1"/>
    </row>
    <row r="3" spans="1:28" ht="15.75" customHeight="1">
      <c r="A3" s="265" t="s">
        <v>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6"/>
      <c r="M3" s="274" t="s">
        <v>5</v>
      </c>
      <c r="N3" s="271"/>
      <c r="O3" s="272"/>
      <c r="P3" s="276" t="s">
        <v>6</v>
      </c>
      <c r="Q3" s="271"/>
      <c r="R3" s="271"/>
      <c r="S3" s="271"/>
      <c r="T3" s="271"/>
      <c r="U3" s="271"/>
      <c r="V3" s="271"/>
      <c r="W3" s="271"/>
      <c r="X3" s="271"/>
      <c r="Y3" s="271"/>
      <c r="Z3" s="272"/>
      <c r="AA3" s="1"/>
      <c r="AB3" s="1"/>
    </row>
    <row r="4" spans="1:28" ht="15.75" customHeight="1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9"/>
      <c r="M4" s="277" t="s">
        <v>7</v>
      </c>
      <c r="N4" s="255"/>
      <c r="O4" s="256"/>
      <c r="P4" s="278" t="s">
        <v>8</v>
      </c>
      <c r="Q4" s="255"/>
      <c r="R4" s="255"/>
      <c r="S4" s="255"/>
      <c r="T4" s="255"/>
      <c r="U4" s="255"/>
      <c r="V4" s="255"/>
      <c r="W4" s="255"/>
      <c r="X4" s="255"/>
      <c r="Y4" s="255"/>
      <c r="Z4" s="256"/>
      <c r="AA4" s="1"/>
      <c r="AB4" s="1"/>
    </row>
    <row r="5" spans="1:28" ht="15.75" customHeight="1">
      <c r="A5" s="279" t="s">
        <v>9</v>
      </c>
      <c r="B5" s="272"/>
      <c r="C5" s="280">
        <v>45226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2"/>
      <c r="AA5" s="1"/>
      <c r="AB5" s="1"/>
    </row>
    <row r="6" spans="1:28" ht="15.75" customHeight="1">
      <c r="A6" s="254" t="s">
        <v>10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6"/>
      <c r="AA6" s="1"/>
      <c r="AB6" s="1"/>
    </row>
    <row r="7" spans="1:28" ht="15.75" customHeight="1">
      <c r="A7" s="2" t="s">
        <v>11</v>
      </c>
      <c r="B7" s="2" t="s">
        <v>12</v>
      </c>
      <c r="C7" s="3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5" t="s">
        <v>18</v>
      </c>
      <c r="I7" s="3" t="s">
        <v>19</v>
      </c>
      <c r="J7" s="4" t="s">
        <v>20</v>
      </c>
      <c r="K7" s="6" t="s">
        <v>21</v>
      </c>
      <c r="L7" s="7" t="s">
        <v>22</v>
      </c>
      <c r="M7" s="4" t="s">
        <v>23</v>
      </c>
      <c r="N7" s="4" t="s">
        <v>24</v>
      </c>
      <c r="O7" s="4" t="s">
        <v>25</v>
      </c>
      <c r="P7" s="6" t="s">
        <v>26</v>
      </c>
      <c r="Q7" s="7" t="s">
        <v>27</v>
      </c>
      <c r="R7" s="7" t="s">
        <v>28</v>
      </c>
      <c r="S7" s="7" t="s">
        <v>29</v>
      </c>
      <c r="T7" s="7" t="s">
        <v>30</v>
      </c>
      <c r="U7" s="7" t="s">
        <v>31</v>
      </c>
      <c r="V7" s="7"/>
      <c r="W7" s="7"/>
      <c r="X7" s="7"/>
      <c r="Y7" s="4" t="s">
        <v>32</v>
      </c>
      <c r="Z7" s="6" t="s">
        <v>33</v>
      </c>
      <c r="AA7" s="8" t="s">
        <v>34</v>
      </c>
      <c r="AB7" s="9" t="s">
        <v>35</v>
      </c>
    </row>
    <row r="8" spans="1:28">
      <c r="A8" s="10" t="s">
        <v>36</v>
      </c>
      <c r="B8" s="11" t="s">
        <v>37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v>1</v>
      </c>
      <c r="Z8" s="14">
        <v>25032</v>
      </c>
      <c r="AA8" s="15" t="str">
        <f>IF(COUNTA(VERDURAS!C8:AA8),"VER","")</f>
        <v>VER</v>
      </c>
      <c r="AB8" s="16" t="str">
        <f>IF(COUNTA(DIETETICA!C8:U8),"VER","")</f>
        <v>VER</v>
      </c>
    </row>
    <row r="9" spans="1:28">
      <c r="A9" s="10" t="s">
        <v>38</v>
      </c>
      <c r="B9" s="11" t="s">
        <v>39</v>
      </c>
      <c r="C9" s="12"/>
      <c r="D9" s="12"/>
      <c r="E9" s="12"/>
      <c r="F9" s="12"/>
      <c r="G9" s="12"/>
      <c r="H9" s="12">
        <v>1</v>
      </c>
      <c r="I9" s="12"/>
      <c r="J9" s="12">
        <v>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v>1</v>
      </c>
      <c r="Z9" s="14">
        <v>25034</v>
      </c>
      <c r="AA9" s="17" t="str">
        <f>IF(COUNTA(VERDURAS!C9:AA9),"VER","")</f>
        <v>VER</v>
      </c>
      <c r="AB9" s="18" t="str">
        <f>IF(COUNTA(DIETETICA!C9:U9),"VER","")</f>
        <v/>
      </c>
    </row>
    <row r="10" spans="1:28">
      <c r="A10" s="10" t="s">
        <v>36</v>
      </c>
      <c r="B10" s="11" t="s">
        <v>40</v>
      </c>
      <c r="C10" s="12">
        <v>2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v>1</v>
      </c>
      <c r="Z10" s="14">
        <v>25033</v>
      </c>
      <c r="AA10" s="17" t="str">
        <f>IF(COUNTA(VERDURAS!C10:AA10),"VER","")</f>
        <v/>
      </c>
      <c r="AB10" s="18" t="str">
        <f>IF(COUNTA(DIETETICA!C10:U10),"VER","")</f>
        <v/>
      </c>
    </row>
    <row r="11" spans="1:28">
      <c r="A11" s="10">
        <v>3</v>
      </c>
      <c r="B11" s="11" t="s">
        <v>41</v>
      </c>
      <c r="C11" s="12"/>
      <c r="D11" s="12"/>
      <c r="E11" s="12"/>
      <c r="F11" s="12"/>
      <c r="G11" s="12"/>
      <c r="H11" s="12">
        <v>1</v>
      </c>
      <c r="I11" s="12"/>
      <c r="J11" s="12"/>
      <c r="K11" s="12"/>
      <c r="L11" s="12"/>
      <c r="M11" s="12"/>
      <c r="N11" s="12"/>
      <c r="O11" s="12">
        <v>4</v>
      </c>
      <c r="P11" s="12"/>
      <c r="Q11" s="12"/>
      <c r="R11" s="12"/>
      <c r="S11" s="12"/>
      <c r="T11" s="12"/>
      <c r="U11" s="12"/>
      <c r="V11" s="12"/>
      <c r="W11" s="12"/>
      <c r="X11" s="12"/>
      <c r="Y11" s="13">
        <v>1</v>
      </c>
      <c r="Z11" s="14">
        <v>25035</v>
      </c>
      <c r="AA11" s="17" t="str">
        <f>IF(COUNTA(VERDURAS!C11:AA11),"VER","")</f>
        <v>VER</v>
      </c>
      <c r="AB11" s="18" t="str">
        <f>IF(COUNTA(DIETETICA!C11:U11),"VER","")</f>
        <v>VER</v>
      </c>
    </row>
    <row r="12" spans="1:28">
      <c r="A12" s="10">
        <v>1</v>
      </c>
      <c r="B12" s="11" t="s">
        <v>42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>
        <v>1</v>
      </c>
      <c r="Z12" s="14">
        <v>25031</v>
      </c>
      <c r="AA12" s="17" t="str">
        <f>IF(COUNTA(VERDURAS!C12:AA12),"VER","")</f>
        <v>VER</v>
      </c>
      <c r="AB12" s="18" t="str">
        <f>IF(COUNTA(DIETETICA!C12:U12),"VER","")</f>
        <v/>
      </c>
    </row>
    <row r="13" spans="1:28">
      <c r="A13" s="10">
        <v>3</v>
      </c>
      <c r="B13" s="11" t="s">
        <v>43</v>
      </c>
      <c r="C13" s="12"/>
      <c r="D13" s="12"/>
      <c r="E13" s="12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v>1</v>
      </c>
      <c r="Z13" s="14">
        <v>25036</v>
      </c>
      <c r="AA13" s="17" t="str">
        <f>IF(COUNTA(VERDURAS!C13:AA13),"VER","")</f>
        <v/>
      </c>
      <c r="AB13" s="18" t="str">
        <f>IF(COUNTA(DIETETICA!C13:U13),"VER","")</f>
        <v>VER</v>
      </c>
    </row>
    <row r="14" spans="1:28">
      <c r="A14" s="19">
        <v>1</v>
      </c>
      <c r="B14" s="20" t="s">
        <v>44</v>
      </c>
      <c r="C14" s="21"/>
      <c r="D14" s="21"/>
      <c r="E14" s="21">
        <v>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>
        <v>1</v>
      </c>
      <c r="S14" s="21"/>
      <c r="T14" s="21"/>
      <c r="U14" s="21"/>
      <c r="V14" s="21"/>
      <c r="W14" s="21"/>
      <c r="X14" s="21"/>
      <c r="Y14" s="13">
        <v>1</v>
      </c>
      <c r="Z14" s="22"/>
      <c r="AA14" s="17" t="str">
        <f>IF(COUNTA(VERDURAS!C14:AA14),"VER","")</f>
        <v/>
      </c>
      <c r="AB14" s="18" t="str">
        <f>IF(COUNTA(DIETETICA!C14:U14),"VER","")</f>
        <v/>
      </c>
    </row>
    <row r="15" spans="1:28">
      <c r="A15" s="10">
        <v>1</v>
      </c>
      <c r="B15" s="11" t="s">
        <v>45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v>10</v>
      </c>
      <c r="P15" s="12"/>
      <c r="Q15" s="12"/>
      <c r="R15" s="12"/>
      <c r="S15" s="12"/>
      <c r="T15" s="12"/>
      <c r="U15" s="12"/>
      <c r="V15" s="12"/>
      <c r="W15" s="12"/>
      <c r="X15" s="12"/>
      <c r="Y15" s="13">
        <v>1</v>
      </c>
      <c r="Z15" s="14">
        <v>50221</v>
      </c>
      <c r="AA15" s="17" t="str">
        <f>IF(COUNTA(VERDURAS!C15:AA15),"VER","")</f>
        <v/>
      </c>
      <c r="AB15" s="18" t="str">
        <f>IF(COUNTA(DIETETICA!C15:U15),"VER","")</f>
        <v/>
      </c>
    </row>
    <row r="16" spans="1:28">
      <c r="A16" s="10">
        <v>3</v>
      </c>
      <c r="B16" s="11" t="s">
        <v>46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v>10</v>
      </c>
      <c r="P16" s="12"/>
      <c r="Q16" s="12"/>
      <c r="R16" s="12"/>
      <c r="S16" s="12"/>
      <c r="T16" s="12"/>
      <c r="U16" s="12"/>
      <c r="V16" s="12"/>
      <c r="W16" s="12"/>
      <c r="X16" s="12"/>
      <c r="Y16" s="13">
        <v>1</v>
      </c>
      <c r="Z16" s="14">
        <v>26887</v>
      </c>
      <c r="AA16" s="17" t="str">
        <f>IF(COUNTA(VERDURAS!C16:AA16),"VER","")</f>
        <v/>
      </c>
      <c r="AB16" s="18" t="str">
        <f>IF(COUNTA(DIETETICA!C16:U16),"VER","")</f>
        <v/>
      </c>
    </row>
    <row r="17" spans="1:28">
      <c r="A17" s="10">
        <v>1</v>
      </c>
      <c r="B17" s="11" t="s">
        <v>47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10</v>
      </c>
      <c r="P17" s="12"/>
      <c r="Q17" s="12"/>
      <c r="R17" s="12"/>
      <c r="S17" s="12"/>
      <c r="T17" s="12"/>
      <c r="U17" s="12"/>
      <c r="V17" s="12"/>
      <c r="W17" s="12"/>
      <c r="X17" s="12"/>
      <c r="Y17" s="13">
        <v>1</v>
      </c>
      <c r="Z17" s="14">
        <v>26877</v>
      </c>
      <c r="AA17" s="17" t="str">
        <f>IF(COUNTA(VERDURAS!C17:AA17),"VER","")</f>
        <v/>
      </c>
      <c r="AB17" s="18" t="str">
        <f>IF(COUNTA(DIETETICA!C17:U17),"VER","")</f>
        <v/>
      </c>
    </row>
    <row r="18" spans="1:28">
      <c r="A18" s="10">
        <v>3</v>
      </c>
      <c r="B18" s="11" t="s">
        <v>48</v>
      </c>
      <c r="C18" s="12"/>
      <c r="D18" s="12"/>
      <c r="E18" s="12"/>
      <c r="F18" s="12"/>
      <c r="G18" s="12"/>
      <c r="H18" s="12">
        <v>610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23" t="s">
        <v>49</v>
      </c>
      <c r="X18" s="12"/>
      <c r="Y18" s="13">
        <v>2.5</v>
      </c>
      <c r="Z18" s="14">
        <v>29212</v>
      </c>
      <c r="AA18" s="17" t="str">
        <f>IF(COUNTA(VERDURAS!C18:AA18),"VER","")</f>
        <v/>
      </c>
      <c r="AB18" s="18" t="str">
        <f>IF(COUNTA(DIETETICA!C18:U18),"VER","")</f>
        <v/>
      </c>
    </row>
    <row r="19" spans="1:28">
      <c r="A19" s="10">
        <v>7</v>
      </c>
      <c r="B19" s="11" t="s">
        <v>50</v>
      </c>
      <c r="C19" s="12"/>
      <c r="D19" s="12"/>
      <c r="E19" s="12"/>
      <c r="F19" s="12"/>
      <c r="G19" s="12"/>
      <c r="H19" s="12">
        <v>100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3" t="s">
        <v>51</v>
      </c>
      <c r="X19" s="12"/>
      <c r="Y19" s="13">
        <v>2.5</v>
      </c>
      <c r="Z19" s="14">
        <v>29211</v>
      </c>
      <c r="AA19" s="17" t="str">
        <f>IF(COUNTA(VERDURAS!C19:AA19),"VER","")</f>
        <v>VER</v>
      </c>
      <c r="AB19" s="18" t="str">
        <f>IF(COUNTA(DIETETICA!C19:U19),"VER","")</f>
        <v/>
      </c>
    </row>
    <row r="20" spans="1:28">
      <c r="A20" s="24"/>
      <c r="B20" s="2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3" t="s">
        <v>52</v>
      </c>
      <c r="X20" s="12"/>
      <c r="Y20" s="13">
        <v>1</v>
      </c>
      <c r="Z20" s="26">
        <v>29191</v>
      </c>
      <c r="AA20" s="17" t="str">
        <f>IF(COUNTA(VERDURAS!C20:AA20),"VER","")</f>
        <v/>
      </c>
      <c r="AB20" s="18" t="str">
        <f>IF(COUNTA(DIETETICA!C20:U20),"VER","")</f>
        <v/>
      </c>
    </row>
    <row r="21" spans="1:28" ht="15.75" customHeight="1">
      <c r="A21" s="10">
        <v>1</v>
      </c>
      <c r="B21" s="27" t="s">
        <v>53</v>
      </c>
      <c r="C21" s="28" t="s">
        <v>54</v>
      </c>
      <c r="D21" s="28"/>
      <c r="E21" s="28" t="s">
        <v>54</v>
      </c>
      <c r="F21" s="28">
        <v>5</v>
      </c>
      <c r="G21" s="28"/>
      <c r="H21" s="28" t="s">
        <v>54</v>
      </c>
      <c r="I21" s="28"/>
      <c r="J21" s="28"/>
      <c r="K21" s="28" t="s">
        <v>54</v>
      </c>
      <c r="L21" s="28" t="s">
        <v>54</v>
      </c>
      <c r="M21" s="28"/>
      <c r="N21" s="28" t="s">
        <v>54</v>
      </c>
      <c r="O21" s="28">
        <v>5</v>
      </c>
      <c r="P21" s="12"/>
      <c r="Q21" s="12"/>
      <c r="R21" s="12"/>
      <c r="S21" s="12"/>
      <c r="T21" s="12"/>
      <c r="U21" s="12"/>
      <c r="V21" s="12"/>
      <c r="W21" s="12"/>
      <c r="X21" s="12"/>
      <c r="Y21" s="13">
        <v>2.5</v>
      </c>
      <c r="Z21" s="14">
        <v>26878</v>
      </c>
      <c r="AA21" s="17" t="str">
        <f>IF(COUNTA(VERDURAS!C21:AA21),"VER","")</f>
        <v>VER</v>
      </c>
      <c r="AB21" s="18" t="str">
        <f>IF(COUNTA(DIETETICA!C21:U21),"VER","")</f>
        <v/>
      </c>
    </row>
    <row r="22" spans="1:28" ht="15.75" customHeight="1">
      <c r="A22" s="10" t="s">
        <v>55</v>
      </c>
      <c r="B22" s="29" t="s">
        <v>56</v>
      </c>
      <c r="C22" s="30"/>
      <c r="D22" s="30"/>
      <c r="E22" s="30"/>
      <c r="F22" s="30"/>
      <c r="G22" s="30"/>
      <c r="H22" s="30">
        <v>100</v>
      </c>
      <c r="I22" s="30"/>
      <c r="J22" s="30"/>
      <c r="K22" s="30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3" t="s">
        <v>57</v>
      </c>
      <c r="X22" s="12"/>
      <c r="Y22" s="13">
        <v>1</v>
      </c>
      <c r="Z22" s="14">
        <v>42107</v>
      </c>
      <c r="AA22" s="17" t="str">
        <f>IF(COUNTA(VERDURAS!C22:AA22),"VER","")</f>
        <v/>
      </c>
      <c r="AB22" s="18" t="str">
        <f>IF(COUNTA(DIETETICA!C22:U22),"VER","")</f>
        <v/>
      </c>
    </row>
    <row r="23" spans="1:28" ht="15.75" customHeight="1">
      <c r="A23" s="10">
        <v>3</v>
      </c>
      <c r="B23" s="11" t="s">
        <v>58</v>
      </c>
      <c r="C23" s="12"/>
      <c r="D23" s="12"/>
      <c r="E23" s="12"/>
      <c r="F23" s="12"/>
      <c r="G23" s="12"/>
      <c r="H23" s="12">
        <v>15</v>
      </c>
      <c r="I23" s="12">
        <v>7.5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>
        <v>2.5</v>
      </c>
      <c r="Z23" s="14">
        <v>42110</v>
      </c>
      <c r="AA23" s="17" t="str">
        <f>IF(COUNTA(VERDURAS!C23:AA23),"VER","")</f>
        <v/>
      </c>
      <c r="AB23" s="18" t="str">
        <f>IF(COUNTA(DIETETICA!C23:U23),"VER","")</f>
        <v/>
      </c>
    </row>
    <row r="24" spans="1:28" ht="15.75" customHeight="1">
      <c r="A24" s="10">
        <v>1</v>
      </c>
      <c r="B24" s="11" t="s">
        <v>59</v>
      </c>
      <c r="C24" s="12"/>
      <c r="D24" s="12"/>
      <c r="E24" s="12">
        <v>5</v>
      </c>
      <c r="F24" s="12"/>
      <c r="G24" s="12">
        <v>5</v>
      </c>
      <c r="H24" s="12"/>
      <c r="I24" s="12"/>
      <c r="J24" s="12"/>
      <c r="K24" s="12">
        <v>1</v>
      </c>
      <c r="L24" s="12"/>
      <c r="M24" s="12"/>
      <c r="N24" s="12"/>
      <c r="O24" s="12"/>
      <c r="P24" s="12"/>
      <c r="Q24" s="12"/>
      <c r="R24" s="12">
        <v>1</v>
      </c>
      <c r="S24" s="12"/>
      <c r="T24" s="12"/>
      <c r="U24" s="12"/>
      <c r="V24" s="12"/>
      <c r="W24" s="12"/>
      <c r="X24" s="12"/>
      <c r="Y24" s="13">
        <v>2.5</v>
      </c>
      <c r="Z24" s="14">
        <v>50222</v>
      </c>
      <c r="AA24" s="17" t="str">
        <f>IF(COUNTA(VERDURAS!C24:AA24),"VER","")</f>
        <v/>
      </c>
      <c r="AB24" s="18" t="str">
        <f>IF(COUNTA(DIETETICA!C24:U24),"VER","")</f>
        <v/>
      </c>
    </row>
    <row r="25" spans="1:28" ht="15.75" customHeight="1">
      <c r="A25" s="10">
        <v>2</v>
      </c>
      <c r="B25" s="11" t="s">
        <v>60</v>
      </c>
      <c r="C25" s="12"/>
      <c r="D25" s="12"/>
      <c r="E25" s="12"/>
      <c r="F25" s="12">
        <v>2.5</v>
      </c>
      <c r="G25" s="12"/>
      <c r="H25" s="12"/>
      <c r="I25" s="12"/>
      <c r="J25" s="12"/>
      <c r="K25" s="12"/>
      <c r="L25" s="12">
        <v>1</v>
      </c>
      <c r="M25" s="12"/>
      <c r="N25" s="12"/>
      <c r="O25" s="12">
        <v>2.5</v>
      </c>
      <c r="P25" s="12"/>
      <c r="Q25" s="12"/>
      <c r="R25" s="12"/>
      <c r="S25" s="12"/>
      <c r="T25" s="12"/>
      <c r="U25" s="12"/>
      <c r="V25" s="12"/>
      <c r="W25" s="12"/>
      <c r="X25" s="12"/>
      <c r="Y25" s="13">
        <v>2.5</v>
      </c>
      <c r="Z25" s="14">
        <v>50237</v>
      </c>
      <c r="AA25" s="17" t="str">
        <f>IF(COUNTA(VERDURAS!C25:AA25),"VER","")</f>
        <v/>
      </c>
      <c r="AB25" s="18" t="str">
        <f>IF(COUNTA(DIETETICA!C25:U25),"VER","")</f>
        <v>VER</v>
      </c>
    </row>
    <row r="26" spans="1:28" ht="15.75" customHeight="1">
      <c r="A26" s="10">
        <v>1</v>
      </c>
      <c r="B26" s="11" t="s">
        <v>61</v>
      </c>
      <c r="C26" s="28" t="s">
        <v>54</v>
      </c>
      <c r="D26" s="28"/>
      <c r="E26" s="28">
        <v>2.5</v>
      </c>
      <c r="F26" s="28">
        <v>5</v>
      </c>
      <c r="G26" s="28"/>
      <c r="H26" s="28" t="s">
        <v>54</v>
      </c>
      <c r="I26" s="28"/>
      <c r="J26" s="28"/>
      <c r="K26" s="28" t="s">
        <v>54</v>
      </c>
      <c r="L26" s="28" t="s">
        <v>54</v>
      </c>
      <c r="M26" s="28"/>
      <c r="N26" s="28" t="s">
        <v>54</v>
      </c>
      <c r="O26" s="28">
        <v>2.5</v>
      </c>
      <c r="P26" s="28"/>
      <c r="Q26" s="28"/>
      <c r="R26" s="12"/>
      <c r="S26" s="12"/>
      <c r="T26" s="12"/>
      <c r="U26" s="12"/>
      <c r="V26" s="12"/>
      <c r="W26" s="12"/>
      <c r="X26" s="12"/>
      <c r="Y26" s="13">
        <v>2.5</v>
      </c>
      <c r="Z26" s="14">
        <v>26879</v>
      </c>
      <c r="AA26" s="17" t="str">
        <f>IF(COUNTA(VERDURAS!C26:AA26),"VER","")</f>
        <v>VER</v>
      </c>
      <c r="AB26" s="18" t="str">
        <f>IF(COUNTA(DIETETICA!C26:U26),"VER","")</f>
        <v/>
      </c>
    </row>
    <row r="27" spans="1:28" ht="15.75" customHeight="1">
      <c r="A27" s="10">
        <v>1</v>
      </c>
      <c r="B27" s="11" t="s">
        <v>62</v>
      </c>
      <c r="C27" s="28" t="s">
        <v>54</v>
      </c>
      <c r="D27" s="28"/>
      <c r="E27" s="28" t="s">
        <v>54</v>
      </c>
      <c r="F27" s="28">
        <v>2.5</v>
      </c>
      <c r="G27" s="28"/>
      <c r="H27" s="28" t="s">
        <v>54</v>
      </c>
      <c r="I27" s="28"/>
      <c r="J27" s="28"/>
      <c r="K27" s="28" t="s">
        <v>54</v>
      </c>
      <c r="L27" s="28" t="s">
        <v>54</v>
      </c>
      <c r="M27" s="28"/>
      <c r="N27" s="28" t="s">
        <v>54</v>
      </c>
      <c r="O27" s="28">
        <v>2.5</v>
      </c>
      <c r="P27" s="28"/>
      <c r="Q27" s="28"/>
      <c r="R27" s="28" t="s">
        <v>54</v>
      </c>
      <c r="S27" s="28"/>
      <c r="T27" s="28"/>
      <c r="U27" s="12"/>
      <c r="V27" s="12"/>
      <c r="W27" s="12"/>
      <c r="X27" s="12"/>
      <c r="Y27" s="13">
        <v>2.5</v>
      </c>
      <c r="Z27" s="14">
        <v>50223</v>
      </c>
      <c r="AA27" s="17" t="str">
        <f>IF(COUNTA(VERDURAS!C27:AA27),"VER","")</f>
        <v/>
      </c>
      <c r="AB27" s="18" t="str">
        <f>IF(COUNTA(DIETETICA!C27:U27),"VER","")</f>
        <v>VER</v>
      </c>
    </row>
    <row r="28" spans="1:28" ht="15.75" customHeight="1">
      <c r="A28" s="10">
        <v>2</v>
      </c>
      <c r="B28" s="11" t="s">
        <v>63</v>
      </c>
      <c r="C28" s="12"/>
      <c r="D28" s="12"/>
      <c r="E28" s="12"/>
      <c r="F28" s="12"/>
      <c r="G28" s="12"/>
      <c r="H28" s="12">
        <v>10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>
        <v>2.5</v>
      </c>
      <c r="Z28" s="14">
        <v>26883</v>
      </c>
      <c r="AA28" s="17" t="str">
        <f>IF(COUNTA(VERDURAS!C28:AA28),"VER","")</f>
        <v/>
      </c>
      <c r="AB28" s="18" t="str">
        <f>IF(COUNTA(DIETETICA!C28:U28),"VER","")</f>
        <v/>
      </c>
    </row>
    <row r="29" spans="1:28" ht="15.75" customHeight="1">
      <c r="A29" s="10">
        <v>2</v>
      </c>
      <c r="B29" s="11" t="s">
        <v>64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v>50</v>
      </c>
      <c r="S29" s="12"/>
      <c r="T29" s="12"/>
      <c r="U29" s="12"/>
      <c r="V29" s="31"/>
      <c r="W29" s="32" t="s">
        <v>65</v>
      </c>
      <c r="X29" s="31"/>
      <c r="Y29" s="13"/>
      <c r="Z29" s="14">
        <v>26884</v>
      </c>
      <c r="AA29" s="17" t="str">
        <f>IF(COUNTA(VERDURAS!C29:AA29),"VER","")</f>
        <v/>
      </c>
      <c r="AB29" s="18" t="str">
        <f>IF(COUNTA(DIETETICA!C29:U29),"VER","")</f>
        <v/>
      </c>
    </row>
    <row r="30" spans="1:28" ht="15.75" customHeight="1">
      <c r="A30" s="10">
        <v>3</v>
      </c>
      <c r="B30" s="11" t="s">
        <v>66</v>
      </c>
      <c r="C30" s="28" t="s">
        <v>54</v>
      </c>
      <c r="D30" s="28"/>
      <c r="E30" s="28" t="s">
        <v>54</v>
      </c>
      <c r="F30" s="28">
        <v>10</v>
      </c>
      <c r="G30" s="28"/>
      <c r="H30" s="28">
        <v>5</v>
      </c>
      <c r="I30" s="28"/>
      <c r="J30" s="28"/>
      <c r="K30" s="28" t="s">
        <v>54</v>
      </c>
      <c r="L30" s="28">
        <v>2</v>
      </c>
      <c r="M30" s="28"/>
      <c r="N30" s="28" t="s">
        <v>54</v>
      </c>
      <c r="O30" s="28" t="s">
        <v>54</v>
      </c>
      <c r="P30" s="28"/>
      <c r="Q30" s="28"/>
      <c r="R30" s="28">
        <v>1</v>
      </c>
      <c r="S30" s="12"/>
      <c r="T30" s="12"/>
      <c r="U30" s="12"/>
      <c r="V30" s="12"/>
      <c r="W30" s="12"/>
      <c r="X30" s="12"/>
      <c r="Y30" s="13">
        <v>2.5</v>
      </c>
      <c r="Z30" s="14">
        <v>50245</v>
      </c>
      <c r="AA30" s="17" t="str">
        <f>IF(COUNTA(VERDURAS!C30:AA30),"VER","")</f>
        <v>VER</v>
      </c>
      <c r="AB30" s="18" t="str">
        <f>IF(COUNTA(DIETETICA!C30:U30),"VER","")</f>
        <v>VER</v>
      </c>
    </row>
    <row r="31" spans="1:28" ht="15.75" customHeight="1">
      <c r="A31" s="10">
        <v>2</v>
      </c>
      <c r="B31" s="11" t="s">
        <v>67</v>
      </c>
      <c r="C31" s="12"/>
      <c r="D31" s="12"/>
      <c r="E31" s="12"/>
      <c r="F31" s="12"/>
      <c r="G31" s="12"/>
      <c r="H31" s="12">
        <v>10</v>
      </c>
      <c r="I31" s="12"/>
      <c r="J31" s="12"/>
      <c r="K31" s="12">
        <v>1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>
        <v>2.5</v>
      </c>
      <c r="Z31" s="14">
        <v>42108</v>
      </c>
      <c r="AA31" s="17" t="str">
        <f>IF(COUNTA(VERDURAS!C31:AA31),"VER","")</f>
        <v/>
      </c>
      <c r="AB31" s="18" t="str">
        <f>IF(COUNTA(DIETETICA!C31:U31),"VER","")</f>
        <v/>
      </c>
    </row>
    <row r="32" spans="1:28" ht="15.75" customHeight="1">
      <c r="A32" s="10">
        <v>1</v>
      </c>
      <c r="B32" s="11" t="s">
        <v>68</v>
      </c>
      <c r="C32" s="12"/>
      <c r="D32" s="12"/>
      <c r="E32" s="12"/>
      <c r="F32" s="12"/>
      <c r="G32" s="12"/>
      <c r="H32" s="12">
        <v>15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>
        <v>2.5</v>
      </c>
      <c r="Z32" s="14">
        <v>42104</v>
      </c>
      <c r="AA32" s="17" t="str">
        <f>IF(COUNTA(VERDURAS!C32:AA32),"VER","")</f>
        <v/>
      </c>
      <c r="AB32" s="18" t="str">
        <f>IF(COUNTA(DIETETICA!C32:U32),"VER","")</f>
        <v/>
      </c>
    </row>
    <row r="33" spans="1:28" ht="15.75" customHeight="1">
      <c r="A33" s="10">
        <v>1</v>
      </c>
      <c r="B33" s="11" t="s">
        <v>69</v>
      </c>
      <c r="C33" s="12"/>
      <c r="D33" s="12"/>
      <c r="E33" s="12"/>
      <c r="F33" s="12"/>
      <c r="G33" s="12"/>
      <c r="H33" s="12">
        <v>2.5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>
        <v>2.5</v>
      </c>
      <c r="Z33" s="14">
        <v>50224</v>
      </c>
      <c r="AA33" s="17" t="str">
        <f>IF(COUNTA(VERDURAS!C33:AA33),"VER","")</f>
        <v>VER</v>
      </c>
      <c r="AB33" s="18" t="str">
        <f>IF(COUNTA(DIETETICA!C33:U33),"VER","")</f>
        <v/>
      </c>
    </row>
    <row r="34" spans="1:28" ht="15.75" customHeight="1">
      <c r="A34" s="10">
        <v>1</v>
      </c>
      <c r="B34" s="11" t="s">
        <v>70</v>
      </c>
      <c r="C34" s="12"/>
      <c r="D34" s="12"/>
      <c r="E34" s="12"/>
      <c r="F34" s="12">
        <v>5</v>
      </c>
      <c r="G34" s="12"/>
      <c r="H34" s="12">
        <v>2.5</v>
      </c>
      <c r="I34" s="12"/>
      <c r="J34" s="12"/>
      <c r="K34" s="12"/>
      <c r="L34" s="12"/>
      <c r="M34" s="12"/>
      <c r="N34" s="12"/>
      <c r="O34" s="12">
        <v>5</v>
      </c>
      <c r="P34" s="12"/>
      <c r="Q34" s="12"/>
      <c r="R34" s="12"/>
      <c r="S34" s="12"/>
      <c r="T34" s="12"/>
      <c r="U34" s="12"/>
      <c r="V34" s="12"/>
      <c r="W34" s="12"/>
      <c r="X34" s="12"/>
      <c r="Y34" s="13">
        <v>2.5</v>
      </c>
      <c r="Z34" s="14">
        <v>50225</v>
      </c>
      <c r="AA34" s="17" t="str">
        <f>IF(COUNTA(VERDURAS!C34:AA34),"VER","")</f>
        <v>VER</v>
      </c>
      <c r="AB34" s="18" t="str">
        <f>IF(COUNTA(DIETETICA!C34:U34),"VER","")</f>
        <v>VER</v>
      </c>
    </row>
    <row r="35" spans="1:28" ht="15.75" customHeight="1">
      <c r="A35" s="10">
        <v>1</v>
      </c>
      <c r="B35" s="11" t="s">
        <v>71</v>
      </c>
      <c r="C35" s="12"/>
      <c r="D35" s="12"/>
      <c r="E35" s="12">
        <v>2.5</v>
      </c>
      <c r="F35" s="12">
        <v>2.5</v>
      </c>
      <c r="G35" s="12"/>
      <c r="H35" s="12"/>
      <c r="I35" s="12"/>
      <c r="J35" s="12"/>
      <c r="K35" s="12"/>
      <c r="L35" s="12"/>
      <c r="M35" s="12"/>
      <c r="N35" s="12"/>
      <c r="O35" s="12">
        <v>2.5</v>
      </c>
      <c r="P35" s="12"/>
      <c r="Q35" s="12"/>
      <c r="R35" s="12"/>
      <c r="S35" s="12"/>
      <c r="T35" s="12"/>
      <c r="U35" s="12"/>
      <c r="V35" s="12"/>
      <c r="W35" s="12"/>
      <c r="X35" s="12"/>
      <c r="Y35" s="13">
        <v>2.5</v>
      </c>
      <c r="Z35" s="14">
        <v>50226</v>
      </c>
      <c r="AA35" s="17" t="str">
        <f>IF(COUNTA(VERDURAS!C35:AA35),"VER","")</f>
        <v>VER</v>
      </c>
      <c r="AB35" s="18" t="str">
        <f>IF(COUNTA(DIETETICA!C35:U35),"VER","")</f>
        <v/>
      </c>
    </row>
    <row r="36" spans="1:28" ht="15.75" customHeight="1">
      <c r="A36" s="10">
        <v>1</v>
      </c>
      <c r="B36" s="11" t="s">
        <v>72</v>
      </c>
      <c r="C36" s="12"/>
      <c r="D36" s="12"/>
      <c r="E36" s="12"/>
      <c r="F36" s="12">
        <v>5</v>
      </c>
      <c r="G36" s="12"/>
      <c r="H36" s="12">
        <v>5</v>
      </c>
      <c r="I36" s="12"/>
      <c r="J36" s="12"/>
      <c r="K36" s="12">
        <v>1</v>
      </c>
      <c r="L36" s="12"/>
      <c r="M36" s="12"/>
      <c r="N36" s="12"/>
      <c r="O36" s="12">
        <v>5</v>
      </c>
      <c r="P36" s="12"/>
      <c r="Q36" s="12"/>
      <c r="R36" s="12"/>
      <c r="S36" s="12"/>
      <c r="T36" s="12"/>
      <c r="U36" s="12"/>
      <c r="V36" s="12"/>
      <c r="W36" s="12"/>
      <c r="X36" s="12"/>
      <c r="Y36" s="13">
        <v>2.5</v>
      </c>
      <c r="Z36" s="14">
        <v>50227</v>
      </c>
      <c r="AA36" s="17" t="str">
        <f>IF(COUNTA(VERDURAS!C36:AA36),"VER","")</f>
        <v>VER</v>
      </c>
      <c r="AB36" s="18" t="str">
        <f>IF(COUNTA(DIETETICA!C36:U36),"VER","")</f>
        <v/>
      </c>
    </row>
    <row r="37" spans="1:28" ht="15.75" customHeight="1">
      <c r="A37" s="10">
        <v>1</v>
      </c>
      <c r="B37" s="11" t="s">
        <v>73</v>
      </c>
      <c r="C37" s="28" t="s">
        <v>54</v>
      </c>
      <c r="D37" s="28"/>
      <c r="E37" s="28" t="s">
        <v>54</v>
      </c>
      <c r="F37" s="28">
        <v>7.5</v>
      </c>
      <c r="G37" s="28"/>
      <c r="H37" s="28">
        <v>5</v>
      </c>
      <c r="I37" s="28"/>
      <c r="J37" s="28"/>
      <c r="K37" s="28" t="s">
        <v>54</v>
      </c>
      <c r="L37" s="28">
        <v>4</v>
      </c>
      <c r="M37" s="28"/>
      <c r="N37" s="28" t="s">
        <v>54</v>
      </c>
      <c r="O37" s="28" t="s">
        <v>54</v>
      </c>
      <c r="P37" s="28"/>
      <c r="Q37" s="28"/>
      <c r="R37" s="28">
        <v>1</v>
      </c>
      <c r="S37" s="28"/>
      <c r="T37" s="12"/>
      <c r="U37" s="12"/>
      <c r="V37" s="12"/>
      <c r="W37" s="12"/>
      <c r="X37" s="12"/>
      <c r="Y37" s="13">
        <v>2.5</v>
      </c>
      <c r="Z37" s="14">
        <v>50228</v>
      </c>
      <c r="AA37" s="17" t="str">
        <f>IF(COUNTA(VERDURAS!C37:AA37),"VER","")</f>
        <v/>
      </c>
      <c r="AB37" s="18" t="str">
        <f>IF(COUNTA(DIETETICA!C37:U37),"VER","")</f>
        <v>VER</v>
      </c>
    </row>
    <row r="38" spans="1:28" ht="15.75" customHeight="1">
      <c r="A38" s="10">
        <v>1</v>
      </c>
      <c r="B38" s="11" t="s">
        <v>74</v>
      </c>
      <c r="C38" s="28" t="s">
        <v>54</v>
      </c>
      <c r="D38" s="28"/>
      <c r="E38" s="28" t="s">
        <v>54</v>
      </c>
      <c r="F38" s="28">
        <v>5</v>
      </c>
      <c r="G38" s="28"/>
      <c r="H38" s="28">
        <v>2.5</v>
      </c>
      <c r="I38" s="28"/>
      <c r="J38" s="28"/>
      <c r="K38" s="28" t="s">
        <v>54</v>
      </c>
      <c r="L38" s="28">
        <v>2</v>
      </c>
      <c r="M38" s="28"/>
      <c r="N38" s="28"/>
      <c r="O38" s="33">
        <v>5</v>
      </c>
      <c r="P38" s="28"/>
      <c r="Q38" s="28"/>
      <c r="R38" s="28">
        <v>1</v>
      </c>
      <c r="S38" s="28"/>
      <c r="T38" s="28"/>
      <c r="U38" s="28"/>
      <c r="V38" s="12"/>
      <c r="W38" s="12"/>
      <c r="X38" s="12"/>
      <c r="Y38" s="13">
        <v>2.5</v>
      </c>
      <c r="Z38" s="14">
        <v>50229</v>
      </c>
      <c r="AA38" s="17" t="str">
        <f>IF(COUNTA(VERDURAS!C38:AA38),"VER","")</f>
        <v/>
      </c>
      <c r="AB38" s="18" t="str">
        <f>IF(COUNTA(DIETETICA!C38:U38),"VER","")</f>
        <v>VER</v>
      </c>
    </row>
    <row r="39" spans="1:28" ht="15.75" customHeight="1">
      <c r="A39" s="10">
        <v>1</v>
      </c>
      <c r="B39" s="27" t="s">
        <v>75</v>
      </c>
      <c r="C39" s="28" t="s">
        <v>54</v>
      </c>
      <c r="D39" s="28"/>
      <c r="E39" s="28" t="s">
        <v>54</v>
      </c>
      <c r="F39" s="28" t="s">
        <v>54</v>
      </c>
      <c r="G39" s="28"/>
      <c r="H39" s="28" t="s">
        <v>54</v>
      </c>
      <c r="I39" s="28"/>
      <c r="J39" s="28"/>
      <c r="K39" s="28" t="s">
        <v>54</v>
      </c>
      <c r="L39" s="28">
        <v>2</v>
      </c>
      <c r="M39" s="28"/>
      <c r="N39" s="28" t="s">
        <v>54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>
        <v>2.5</v>
      </c>
      <c r="Z39" s="14">
        <v>50230</v>
      </c>
      <c r="AA39" s="17" t="str">
        <f>IF(COUNTA(VERDURAS!C39:AA39),"VER","")</f>
        <v>VER</v>
      </c>
      <c r="AB39" s="18" t="str">
        <f>IF(COUNTA(DIETETICA!C39:U39),"VER","")</f>
        <v>VER</v>
      </c>
    </row>
    <row r="40" spans="1:28" ht="15.75" customHeight="1">
      <c r="A40" s="10">
        <v>2</v>
      </c>
      <c r="B40" s="27" t="s">
        <v>76</v>
      </c>
      <c r="C40" s="28" t="s">
        <v>54</v>
      </c>
      <c r="D40" s="28"/>
      <c r="E40" s="28" t="s">
        <v>54</v>
      </c>
      <c r="F40" s="28">
        <v>2.5</v>
      </c>
      <c r="G40" s="28"/>
      <c r="H40" s="28" t="s">
        <v>54</v>
      </c>
      <c r="I40" s="28"/>
      <c r="J40" s="28"/>
      <c r="K40" s="28" t="s">
        <v>54</v>
      </c>
      <c r="L40" s="28">
        <v>3</v>
      </c>
      <c r="M40" s="28"/>
      <c r="N40" s="28" t="s">
        <v>54</v>
      </c>
      <c r="O40" s="28">
        <v>2.5</v>
      </c>
      <c r="P40" s="28"/>
      <c r="Q40" s="28"/>
      <c r="R40" s="28">
        <v>1</v>
      </c>
      <c r="S40" s="28"/>
      <c r="T40" s="12"/>
      <c r="U40" s="12"/>
      <c r="V40" s="12"/>
      <c r="W40" s="12"/>
      <c r="X40" s="12"/>
      <c r="Y40" s="13">
        <v>2.5</v>
      </c>
      <c r="Z40" s="14">
        <v>50238</v>
      </c>
      <c r="AA40" s="17" t="str">
        <f>IF(COUNTA(VERDURAS!C40:AA40),"VER","")</f>
        <v>VER</v>
      </c>
      <c r="AB40" s="18" t="str">
        <f>IF(COUNTA(DIETETICA!C40:U40),"VER","")</f>
        <v>VER</v>
      </c>
    </row>
    <row r="41" spans="1:28" ht="15.75" customHeight="1">
      <c r="A41" s="10">
        <v>2</v>
      </c>
      <c r="B41" s="11" t="s">
        <v>77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>
        <v>2.5</v>
      </c>
      <c r="Z41" s="14">
        <v>50237</v>
      </c>
      <c r="AA41" s="17" t="str">
        <f>IF(COUNTA(VERDURAS!C41:AA41),"VER","")</f>
        <v>VER</v>
      </c>
      <c r="AB41" s="18" t="str">
        <f>IF(COUNTA(DIETETICA!C41:U41),"VER","")</f>
        <v/>
      </c>
    </row>
    <row r="42" spans="1:28" ht="15.75" customHeight="1">
      <c r="A42" s="10">
        <v>1</v>
      </c>
      <c r="B42" s="11" t="s">
        <v>78</v>
      </c>
      <c r="C42" s="12"/>
      <c r="D42" s="12"/>
      <c r="E42" s="12"/>
      <c r="F42" s="12">
        <v>5</v>
      </c>
      <c r="G42" s="12"/>
      <c r="H42" s="12">
        <v>5</v>
      </c>
      <c r="I42" s="12"/>
      <c r="J42" s="12"/>
      <c r="K42" s="12"/>
      <c r="L42" s="12"/>
      <c r="M42" s="12"/>
      <c r="N42" s="12"/>
      <c r="O42" s="12">
        <v>2.5</v>
      </c>
      <c r="P42" s="12"/>
      <c r="Q42" s="12"/>
      <c r="R42" s="12">
        <v>1</v>
      </c>
      <c r="S42" s="12"/>
      <c r="T42" s="12"/>
      <c r="U42" s="12"/>
      <c r="V42" s="12"/>
      <c r="W42" s="12"/>
      <c r="X42" s="12"/>
      <c r="Y42" s="13">
        <v>2.5</v>
      </c>
      <c r="Z42" s="14">
        <v>50231</v>
      </c>
      <c r="AA42" s="17" t="str">
        <f>IF(COUNTA(VERDURAS!C42:AA42),"VER","")</f>
        <v/>
      </c>
      <c r="AB42" s="18" t="str">
        <f>IF(COUNTA(DIETETICA!C42:U42),"VER","")</f>
        <v/>
      </c>
    </row>
    <row r="43" spans="1:28" ht="15.75" customHeight="1">
      <c r="A43" s="10">
        <v>7</v>
      </c>
      <c r="B43" s="11" t="s">
        <v>79</v>
      </c>
      <c r="C43" s="12"/>
      <c r="D43" s="12"/>
      <c r="E43" s="12"/>
      <c r="F43" s="12"/>
      <c r="G43" s="12">
        <v>80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>
        <v>10</v>
      </c>
      <c r="T43" s="12"/>
      <c r="U43" s="12"/>
      <c r="V43" s="12"/>
      <c r="W43" s="12"/>
      <c r="X43" s="12"/>
      <c r="Y43" s="13">
        <v>2.5</v>
      </c>
      <c r="Z43" s="14">
        <v>50241</v>
      </c>
      <c r="AA43" s="17" t="str">
        <f>IF(COUNTA(VERDURAS!C43:AA43),"VER","")</f>
        <v/>
      </c>
      <c r="AB43" s="18" t="str">
        <f>IF(COUNTA(DIETETICA!C43:U43),"VER","")</f>
        <v/>
      </c>
    </row>
    <row r="44" spans="1:28" ht="15.75" customHeight="1">
      <c r="A44" s="10">
        <v>2</v>
      </c>
      <c r="B44" s="11" t="s">
        <v>80</v>
      </c>
      <c r="C44" s="28" t="s">
        <v>54</v>
      </c>
      <c r="D44" s="28"/>
      <c r="E44" s="28">
        <v>7.5</v>
      </c>
      <c r="F44" s="28">
        <v>10</v>
      </c>
      <c r="G44" s="28"/>
      <c r="H44" s="28" t="s">
        <v>54</v>
      </c>
      <c r="I44" s="28"/>
      <c r="J44" s="28"/>
      <c r="K44" s="28" t="s">
        <v>54</v>
      </c>
      <c r="L44" s="28" t="s">
        <v>54</v>
      </c>
      <c r="M44" s="28"/>
      <c r="N44" s="28" t="s">
        <v>54</v>
      </c>
      <c r="O44" s="28">
        <v>7.5</v>
      </c>
      <c r="P44" s="28"/>
      <c r="Q44" s="28"/>
      <c r="R44" s="12"/>
      <c r="S44" s="12"/>
      <c r="T44" s="12"/>
      <c r="U44" s="12"/>
      <c r="V44" s="12"/>
      <c r="W44" s="12"/>
      <c r="X44" s="12"/>
      <c r="Y44" s="13">
        <v>2.5</v>
      </c>
      <c r="Z44" s="14">
        <v>26885</v>
      </c>
      <c r="AA44" s="17" t="str">
        <f>IF(COUNTA(VERDURAS!C44:AA44),"VER","")</f>
        <v>VER</v>
      </c>
      <c r="AB44" s="18" t="str">
        <f>IF(COUNTA(DIETETICA!C44:U44),"VER","")</f>
        <v/>
      </c>
    </row>
    <row r="45" spans="1:28" ht="15.75" customHeight="1">
      <c r="A45" s="10">
        <v>1</v>
      </c>
      <c r="B45" s="11" t="s">
        <v>81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34" t="s">
        <v>82</v>
      </c>
      <c r="W45" s="12"/>
      <c r="X45" s="12"/>
      <c r="Y45" s="13">
        <v>1</v>
      </c>
      <c r="Z45" s="14">
        <v>42105</v>
      </c>
      <c r="AA45" s="17" t="str">
        <f>IF(COUNTA(VERDURAS!C45:AA45),"VER","")</f>
        <v>VER</v>
      </c>
      <c r="AB45" s="18" t="str">
        <f>IF(COUNTA(DIETETICA!C45:U45),"VER","")</f>
        <v/>
      </c>
    </row>
    <row r="46" spans="1:28" ht="15.75" customHeight="1">
      <c r="A46" s="10" t="s">
        <v>55</v>
      </c>
      <c r="B46" s="11" t="s">
        <v>83</v>
      </c>
      <c r="C46" s="12"/>
      <c r="D46" s="12"/>
      <c r="E46" s="12"/>
      <c r="F46" s="12"/>
      <c r="G46" s="12"/>
      <c r="H46" s="12"/>
      <c r="I46" s="12">
        <v>13.6</v>
      </c>
      <c r="J46" s="12"/>
      <c r="K46" s="12"/>
      <c r="L46" s="12">
        <v>16</v>
      </c>
      <c r="M46" s="12"/>
      <c r="N46" s="12"/>
      <c r="O46" s="12"/>
      <c r="P46" s="12"/>
      <c r="Q46" s="12">
        <v>13.6</v>
      </c>
      <c r="R46" s="12"/>
      <c r="S46" s="12"/>
      <c r="T46" s="12"/>
      <c r="U46" s="12"/>
      <c r="V46" s="12"/>
      <c r="W46" s="23"/>
      <c r="X46" s="12"/>
      <c r="Y46" s="13" t="s">
        <v>84</v>
      </c>
      <c r="Z46" s="14">
        <v>50218</v>
      </c>
      <c r="AA46" s="17" t="str">
        <f>IF(COUNTA(VERDURAS!C46:AA46),"VER","")</f>
        <v>VER</v>
      </c>
      <c r="AB46" s="18" t="str">
        <f>IF(COUNTA(DIETETICA!C46:U46),"VER","")</f>
        <v/>
      </c>
    </row>
    <row r="47" spans="1:28" ht="15.75" customHeight="1">
      <c r="A47" s="10">
        <v>1</v>
      </c>
      <c r="B47" s="11" t="s">
        <v>85</v>
      </c>
      <c r="C47" s="12"/>
      <c r="D47" s="12"/>
      <c r="E47" s="12"/>
      <c r="F47" s="12"/>
      <c r="G47" s="12"/>
      <c r="H47" s="12">
        <v>10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>
        <v>2.5</v>
      </c>
      <c r="Z47" s="14">
        <v>50232</v>
      </c>
      <c r="AA47" s="17" t="str">
        <f>IF(COUNTA(VERDURAS!C47:AA47),"VER","")</f>
        <v/>
      </c>
      <c r="AB47" s="18" t="str">
        <f>IF(COUNTA(DIETETICA!C47:U47),"VER","")</f>
        <v/>
      </c>
    </row>
    <row r="48" spans="1:28" ht="15.75" customHeight="1">
      <c r="A48" s="10">
        <v>1</v>
      </c>
      <c r="B48" s="11" t="s">
        <v>86</v>
      </c>
      <c r="C48" s="12"/>
      <c r="D48" s="12">
        <v>5</v>
      </c>
      <c r="E48" s="12">
        <v>7.5</v>
      </c>
      <c r="F48" s="12"/>
      <c r="G48" s="12"/>
      <c r="H48" s="12"/>
      <c r="I48" s="12"/>
      <c r="J48" s="12"/>
      <c r="K48" s="12">
        <v>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>
        <v>2.5</v>
      </c>
      <c r="Z48" s="14">
        <v>50233</v>
      </c>
      <c r="AA48" s="17" t="str">
        <f>IF(COUNTA(VERDURAS!C48:AA48),"VER","")</f>
        <v/>
      </c>
      <c r="AB48" s="18" t="str">
        <f>IF(COUNTA(DIETETICA!C48:U48),"VER","")</f>
        <v/>
      </c>
    </row>
    <row r="49" spans="1:28" ht="15.75" customHeight="1">
      <c r="A49" s="10">
        <v>1</v>
      </c>
      <c r="B49" s="11" t="s">
        <v>87</v>
      </c>
      <c r="C49" s="12"/>
      <c r="D49" s="12"/>
      <c r="E49" s="12"/>
      <c r="F49" s="12">
        <v>2.5</v>
      </c>
      <c r="G49" s="12"/>
      <c r="H49" s="12">
        <v>2.5</v>
      </c>
      <c r="I49" s="12"/>
      <c r="J49" s="12"/>
      <c r="K49" s="12"/>
      <c r="L49" s="12"/>
      <c r="M49" s="12"/>
      <c r="N49" s="12"/>
      <c r="O49" s="12">
        <v>2.5</v>
      </c>
      <c r="P49" s="12"/>
      <c r="Q49" s="12"/>
      <c r="R49" s="12"/>
      <c r="S49" s="12"/>
      <c r="T49" s="12"/>
      <c r="U49" s="12"/>
      <c r="V49" s="12"/>
      <c r="W49" s="12"/>
      <c r="X49" s="12"/>
      <c r="Y49" s="13">
        <v>2.5</v>
      </c>
      <c r="Z49" s="14">
        <v>50234</v>
      </c>
      <c r="AA49" s="17" t="str">
        <f>IF(COUNTA(VERDURAS!C49:AA49),"VER","")</f>
        <v/>
      </c>
      <c r="AB49" s="18" t="str">
        <f>IF(COUNTA(DIETETICA!C49:U49),"VER","")</f>
        <v>VER</v>
      </c>
    </row>
    <row r="50" spans="1:28" ht="15.75" customHeight="1">
      <c r="A50" s="10" t="s">
        <v>55</v>
      </c>
      <c r="B50" s="11" t="s">
        <v>88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27.2</v>
      </c>
      <c r="R50" s="12"/>
      <c r="S50" s="12"/>
      <c r="T50" s="12"/>
      <c r="U50" s="12"/>
      <c r="V50" s="12"/>
      <c r="W50" s="12"/>
      <c r="X50" s="12"/>
      <c r="Y50" s="13" t="s">
        <v>84</v>
      </c>
      <c r="Z50" s="14"/>
      <c r="AA50" s="17" t="str">
        <f>IF(COUNTA(VERDURAS!C50:AA50),"VER","")</f>
        <v/>
      </c>
      <c r="AB50" s="18" t="str">
        <f>IF(COUNTA(DIETETICA!C50:U50),"VER","")</f>
        <v/>
      </c>
    </row>
    <row r="51" spans="1:28" ht="15.75" customHeight="1">
      <c r="A51" s="10">
        <v>2</v>
      </c>
      <c r="B51" s="11" t="s">
        <v>89</v>
      </c>
      <c r="C51" s="12"/>
      <c r="D51" s="12"/>
      <c r="E51" s="12">
        <v>1</v>
      </c>
      <c r="F51" s="12"/>
      <c r="G51" s="12"/>
      <c r="H51" s="12">
        <v>2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>
        <v>1</v>
      </c>
      <c r="Z51" s="14">
        <v>42109</v>
      </c>
      <c r="AA51" s="17" t="str">
        <f>IF(COUNTA(VERDURAS!C51:AA51),"VER","")</f>
        <v>VER</v>
      </c>
      <c r="AB51" s="18" t="str">
        <f>IF(COUNTA(DIETETICA!C51:U51),"VER","")</f>
        <v/>
      </c>
    </row>
    <row r="52" spans="1:28" ht="15.75" customHeight="1">
      <c r="A52" s="10">
        <v>3</v>
      </c>
      <c r="B52" s="11" t="s">
        <v>90</v>
      </c>
      <c r="C52" s="12"/>
      <c r="D52" s="12"/>
      <c r="E52" s="12">
        <v>8</v>
      </c>
      <c r="F52" s="12"/>
      <c r="G52" s="12"/>
      <c r="H52" s="12">
        <v>8</v>
      </c>
      <c r="I52" s="12"/>
      <c r="J52" s="12">
        <v>3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>
        <v>1</v>
      </c>
      <c r="Z52" s="14">
        <v>50243</v>
      </c>
      <c r="AA52" s="17" t="str">
        <f>IF(COUNTA(VERDURAS!C52:AA52),"VER","")</f>
        <v>VER</v>
      </c>
      <c r="AB52" s="18" t="str">
        <f>IF(COUNTA(DIETETICA!C52:U52),"VER","")</f>
        <v/>
      </c>
    </row>
    <row r="53" spans="1:28" ht="15.75" customHeight="1">
      <c r="A53" s="10">
        <v>1</v>
      </c>
      <c r="B53" s="11" t="s">
        <v>91</v>
      </c>
      <c r="C53" s="12"/>
      <c r="D53" s="12"/>
      <c r="E53" s="12"/>
      <c r="F53" s="12">
        <v>20</v>
      </c>
      <c r="G53" s="12"/>
      <c r="H53" s="12">
        <v>20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>
        <v>2.5</v>
      </c>
      <c r="Z53" s="14">
        <v>50235</v>
      </c>
      <c r="AA53" s="17" t="str">
        <f>IF(COUNTA(VERDURAS!C53:AA53),"VER","")</f>
        <v/>
      </c>
      <c r="AB53" s="18" t="str">
        <f>IF(COUNTA(DIETETICA!C53:U53),"VER","")</f>
        <v/>
      </c>
    </row>
    <row r="54" spans="1:28" ht="15.75" customHeight="1">
      <c r="A54" s="10">
        <v>1</v>
      </c>
      <c r="B54" s="11" t="s">
        <v>92</v>
      </c>
      <c r="C54" s="12"/>
      <c r="D54" s="12"/>
      <c r="E54" s="12"/>
      <c r="F54" s="12">
        <v>5</v>
      </c>
      <c r="G54" s="12"/>
      <c r="H54" s="12">
        <v>5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>
        <v>2.5</v>
      </c>
      <c r="Z54" s="14">
        <v>26680</v>
      </c>
      <c r="AA54" s="17" t="str">
        <f>IF(COUNTA(VERDURAS!C54:AA54),"VER","")</f>
        <v/>
      </c>
      <c r="AB54" s="18" t="str">
        <f>IF(COUNTA(DIETETICA!C54:U54),"VER","")</f>
        <v/>
      </c>
    </row>
    <row r="55" spans="1:28" ht="15.75" customHeight="1">
      <c r="A55" s="10" t="s">
        <v>55</v>
      </c>
      <c r="B55" s="11" t="s">
        <v>93</v>
      </c>
      <c r="C55" s="12"/>
      <c r="D55" s="12"/>
      <c r="E55" s="12"/>
      <c r="F55" s="12"/>
      <c r="G55" s="12"/>
      <c r="H55" s="12"/>
      <c r="I55" s="12"/>
      <c r="J55" s="12">
        <v>3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>
        <v>1</v>
      </c>
      <c r="Z55" s="14">
        <v>26886</v>
      </c>
      <c r="AA55" s="17" t="str">
        <f>IF(COUNTA(VERDURAS!C55:AA55),"VER","")</f>
        <v>VER</v>
      </c>
      <c r="AB55" s="18" t="str">
        <f>IF(COUNTA(DIETETICA!C55:U55),"VER","")</f>
        <v/>
      </c>
    </row>
    <row r="56" spans="1:28" ht="15.75" customHeight="1">
      <c r="A56" s="10" t="s">
        <v>55</v>
      </c>
      <c r="B56" s="11" t="s">
        <v>94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>
        <v>60</v>
      </c>
      <c r="P56" s="12"/>
      <c r="Q56" s="12"/>
      <c r="R56" s="12"/>
      <c r="S56" s="12"/>
      <c r="T56" s="12"/>
      <c r="U56" s="12"/>
      <c r="V56" s="12"/>
      <c r="W56" s="23" t="s">
        <v>95</v>
      </c>
      <c r="X56" s="12"/>
      <c r="Y56" s="13">
        <v>1</v>
      </c>
      <c r="Z56" s="26"/>
      <c r="AA56" s="17" t="str">
        <f>IF(COUNTA(VERDURAS!C56:AA56),"VER","")</f>
        <v/>
      </c>
      <c r="AB56" s="18" t="str">
        <f>IF(COUNTA(DIETETICA!C56:U56),"VER","")</f>
        <v/>
      </c>
    </row>
    <row r="57" spans="1:28" ht="15.75" customHeight="1">
      <c r="A57" s="35">
        <v>1</v>
      </c>
      <c r="B57" s="11" t="s">
        <v>96</v>
      </c>
      <c r="C57" s="30"/>
      <c r="D57" s="30"/>
      <c r="E57" s="30"/>
      <c r="F57" s="36"/>
      <c r="G57" s="30"/>
      <c r="H57" s="30"/>
      <c r="I57" s="30"/>
      <c r="J57" s="37"/>
      <c r="K57" s="30"/>
      <c r="L57" s="38"/>
      <c r="M57" s="30"/>
      <c r="N57" s="30"/>
      <c r="O57" s="37"/>
      <c r="P57" s="30"/>
      <c r="Q57" s="38"/>
      <c r="R57" s="38"/>
      <c r="S57" s="38"/>
      <c r="T57" s="38"/>
      <c r="U57" s="38"/>
      <c r="V57" s="38"/>
      <c r="W57" s="39" t="s">
        <v>97</v>
      </c>
      <c r="X57" s="38"/>
      <c r="Y57" s="40" t="s">
        <v>98</v>
      </c>
      <c r="Z57" s="41">
        <v>29210</v>
      </c>
      <c r="AA57" s="17" t="str">
        <f>IF(COUNTA(VERDURAS!C57:AA57),"VER","")</f>
        <v/>
      </c>
      <c r="AB57" s="18" t="str">
        <f>IF(COUNTA(DIETETICA!C57:U57),"VER","")</f>
        <v>VER</v>
      </c>
    </row>
    <row r="58" spans="1:28" ht="15.75" customHeight="1">
      <c r="A58" s="42" t="s">
        <v>99</v>
      </c>
      <c r="B58" s="43" t="s">
        <v>100</v>
      </c>
      <c r="C58" s="44">
        <v>10</v>
      </c>
      <c r="D58" s="45"/>
      <c r="E58" s="44">
        <v>54.4</v>
      </c>
      <c r="F58" s="46"/>
      <c r="G58" s="45"/>
      <c r="H58" s="45"/>
      <c r="I58" s="45"/>
      <c r="J58" s="45"/>
      <c r="K58" s="45"/>
      <c r="L58" s="47"/>
      <c r="M58" s="45"/>
      <c r="N58" s="45"/>
      <c r="O58" s="45"/>
      <c r="P58" s="45"/>
      <c r="Q58" s="47"/>
      <c r="R58" s="47"/>
      <c r="S58" s="47"/>
      <c r="T58" s="47"/>
      <c r="U58" s="47"/>
      <c r="V58" s="48"/>
      <c r="W58" s="49" t="s">
        <v>57</v>
      </c>
      <c r="X58" s="47"/>
      <c r="Y58" s="50"/>
      <c r="Z58" s="51">
        <v>26876</v>
      </c>
      <c r="AA58" s="17" t="str">
        <f>IF(COUNTA(VERDURAS!C58:AA58),"VER","")</f>
        <v/>
      </c>
      <c r="AB58" s="18" t="str">
        <f>IF(COUNTA(DIETETICA!C58:U58),"VER","")</f>
        <v/>
      </c>
    </row>
    <row r="59" spans="1:28" ht="15.75" customHeight="1">
      <c r="A59" s="35" t="s">
        <v>99</v>
      </c>
      <c r="B59" s="52" t="s">
        <v>101</v>
      </c>
      <c r="C59" s="53"/>
      <c r="D59" s="53"/>
      <c r="E59" s="53"/>
      <c r="F59" s="54"/>
      <c r="G59" s="53"/>
      <c r="H59" s="53"/>
      <c r="I59" s="55"/>
      <c r="J59" s="56"/>
      <c r="K59" s="57"/>
      <c r="L59" s="58"/>
      <c r="M59" s="53"/>
      <c r="N59" s="53"/>
      <c r="O59" s="56"/>
      <c r="P59" s="57"/>
      <c r="Q59" s="58"/>
      <c r="R59" s="58"/>
      <c r="S59" s="58"/>
      <c r="T59" s="58"/>
      <c r="U59" s="58"/>
      <c r="V59" s="58"/>
      <c r="W59" s="58"/>
      <c r="X59" s="58"/>
      <c r="Y59" s="59"/>
      <c r="Z59" s="55"/>
      <c r="AA59" s="17" t="str">
        <f>IF(COUNTA(VERDURAS!C59:AA59),"VER","")</f>
        <v>VER</v>
      </c>
      <c r="AB59" s="18" t="str">
        <f>IF(COUNTA(DIETETICA!C59:U59),"VER","")</f>
        <v/>
      </c>
    </row>
    <row r="60" spans="1:28" ht="15.75" customHeight="1">
      <c r="A60" s="35" t="s">
        <v>99</v>
      </c>
      <c r="B60" s="60" t="s">
        <v>102</v>
      </c>
      <c r="C60" s="53"/>
      <c r="D60" s="53"/>
      <c r="E60" s="61">
        <v>3</v>
      </c>
      <c r="F60" s="54"/>
      <c r="G60" s="53"/>
      <c r="H60" s="61">
        <v>3</v>
      </c>
      <c r="I60" s="55"/>
      <c r="J60" s="30"/>
      <c r="K60" s="57"/>
      <c r="L60" s="58"/>
      <c r="M60" s="53"/>
      <c r="N60" s="53"/>
      <c r="O60" s="30"/>
      <c r="P60" s="57"/>
      <c r="Q60" s="58"/>
      <c r="R60" s="58"/>
      <c r="S60" s="58"/>
      <c r="T60" s="58"/>
      <c r="U60" s="58"/>
      <c r="V60" s="58"/>
      <c r="W60" s="62" t="s">
        <v>103</v>
      </c>
      <c r="X60" s="58"/>
      <c r="Y60" s="59"/>
      <c r="Z60" s="63">
        <v>42106</v>
      </c>
      <c r="AA60" s="17" t="str">
        <f>IF(COUNTA(VERDURAS!C60:AA60),"VER","")</f>
        <v/>
      </c>
      <c r="AB60" s="18" t="str">
        <f>IF(COUNTA(DIETETICA!C60:U60),"VER","")</f>
        <v/>
      </c>
    </row>
    <row r="61" spans="1:28" ht="16.5" customHeight="1">
      <c r="A61" s="64" t="s">
        <v>99</v>
      </c>
      <c r="B61" s="65" t="s">
        <v>104</v>
      </c>
      <c r="C61" s="66"/>
      <c r="D61" s="66"/>
      <c r="E61" s="67"/>
      <c r="F61" s="68"/>
      <c r="G61" s="67"/>
      <c r="H61" s="67"/>
      <c r="I61" s="69"/>
      <c r="J61" s="70"/>
      <c r="K61" s="71"/>
      <c r="L61" s="72"/>
      <c r="M61" s="67"/>
      <c r="N61" s="67"/>
      <c r="O61" s="70"/>
      <c r="P61" s="71"/>
      <c r="Q61" s="73">
        <v>1</v>
      </c>
      <c r="R61" s="72"/>
      <c r="S61" s="72"/>
      <c r="T61" s="72"/>
      <c r="U61" s="72"/>
      <c r="V61" s="72"/>
      <c r="W61" s="62"/>
      <c r="X61" s="72"/>
      <c r="Y61" s="74"/>
      <c r="Z61" s="75"/>
      <c r="AA61" s="76"/>
      <c r="AB61" s="77"/>
    </row>
    <row r="62" spans="1:28" ht="16.5" customHeight="1">
      <c r="A62" s="78" t="s">
        <v>99</v>
      </c>
      <c r="B62" s="79" t="s">
        <v>105</v>
      </c>
      <c r="C62" s="80">
        <v>35</v>
      </c>
      <c r="D62" s="80" t="s">
        <v>106</v>
      </c>
      <c r="E62" s="81"/>
      <c r="F62" s="82"/>
      <c r="G62" s="81"/>
      <c r="H62" s="81"/>
      <c r="I62" s="83"/>
      <c r="J62" s="84"/>
      <c r="K62" s="85"/>
      <c r="L62" s="86"/>
      <c r="M62" s="81"/>
      <c r="N62" s="81"/>
      <c r="O62" s="84"/>
      <c r="P62" s="85"/>
      <c r="Q62" s="86"/>
      <c r="R62" s="86"/>
      <c r="S62" s="86"/>
      <c r="T62" s="86"/>
      <c r="U62" s="86"/>
      <c r="V62" s="86"/>
      <c r="W62" s="62" t="s">
        <v>103</v>
      </c>
      <c r="X62" s="86"/>
      <c r="Y62" s="87"/>
      <c r="Z62" s="88">
        <v>26881</v>
      </c>
      <c r="AA62" s="89" t="str">
        <f>IF(COUNTA(VERDURAS!C62:AA62),"VER","")</f>
        <v/>
      </c>
      <c r="AB62" s="90" t="str">
        <f>IF(COUNTA(DIETETICA!C61:U61),"VER","")</f>
        <v/>
      </c>
    </row>
    <row r="63" spans="1:28" ht="21" customHeight="1">
      <c r="A63" s="91" t="s">
        <v>107</v>
      </c>
      <c r="B63" s="92"/>
      <c r="C63" s="93">
        <f t="shared" ref="C63:X63" si="0">IF(SUMIF($A$8:$A$62,"ret",C8:C62)=0,"",SUMIF($A$8:$A$62,"ret",C8:C62))</f>
        <v>45</v>
      </c>
      <c r="D63" s="93" t="str">
        <f t="shared" si="0"/>
        <v/>
      </c>
      <c r="E63" s="93">
        <f t="shared" si="0"/>
        <v>57.4</v>
      </c>
      <c r="F63" s="93" t="str">
        <f t="shared" si="0"/>
        <v/>
      </c>
      <c r="G63" s="93" t="str">
        <f t="shared" si="0"/>
        <v/>
      </c>
      <c r="H63" s="93">
        <f t="shared" si="0"/>
        <v>3</v>
      </c>
      <c r="I63" s="93" t="str">
        <f t="shared" si="0"/>
        <v/>
      </c>
      <c r="J63" s="93" t="str">
        <f t="shared" si="0"/>
        <v/>
      </c>
      <c r="K63" s="93" t="str">
        <f t="shared" si="0"/>
        <v/>
      </c>
      <c r="L63" s="93" t="str">
        <f t="shared" si="0"/>
        <v/>
      </c>
      <c r="M63" s="93" t="str">
        <f t="shared" si="0"/>
        <v/>
      </c>
      <c r="N63" s="93" t="str">
        <f t="shared" si="0"/>
        <v/>
      </c>
      <c r="O63" s="93" t="str">
        <f t="shared" si="0"/>
        <v/>
      </c>
      <c r="P63" s="93" t="str">
        <f t="shared" si="0"/>
        <v/>
      </c>
      <c r="Q63" s="93">
        <f t="shared" si="0"/>
        <v>1</v>
      </c>
      <c r="R63" s="93" t="str">
        <f t="shared" si="0"/>
        <v/>
      </c>
      <c r="S63" s="93" t="str">
        <f t="shared" si="0"/>
        <v/>
      </c>
      <c r="T63" s="93" t="str">
        <f t="shared" si="0"/>
        <v/>
      </c>
      <c r="U63" s="93" t="str">
        <f t="shared" si="0"/>
        <v/>
      </c>
      <c r="V63" s="93" t="str">
        <f t="shared" si="0"/>
        <v/>
      </c>
      <c r="W63" s="93" t="str">
        <f t="shared" si="0"/>
        <v/>
      </c>
      <c r="X63" s="94" t="str">
        <f t="shared" si="0"/>
        <v/>
      </c>
      <c r="Y63" s="1"/>
      <c r="Z63" s="1"/>
      <c r="AA63" s="1"/>
      <c r="AB63" s="1"/>
    </row>
    <row r="64" spans="1:28" ht="21" customHeight="1">
      <c r="A64" s="91" t="s">
        <v>108</v>
      </c>
      <c r="B64" s="92"/>
      <c r="C64" s="93">
        <f t="shared" ref="C64:X64" si="1">IF(SUMIF($A$8:$A$62,"&lt;&gt;ret",C8:C62)=0,"",SUMIF($A$8:$A$62,"&lt;&gt;ret",C8:C62))</f>
        <v>2</v>
      </c>
      <c r="D64" s="93">
        <f t="shared" si="1"/>
        <v>5</v>
      </c>
      <c r="E64" s="93">
        <f t="shared" si="1"/>
        <v>38</v>
      </c>
      <c r="F64" s="93">
        <f t="shared" si="1"/>
        <v>95</v>
      </c>
      <c r="G64" s="93">
        <f t="shared" si="1"/>
        <v>85</v>
      </c>
      <c r="H64" s="93">
        <f t="shared" si="1"/>
        <v>937</v>
      </c>
      <c r="I64" s="93">
        <f t="shared" si="1"/>
        <v>21.1</v>
      </c>
      <c r="J64" s="93">
        <f t="shared" si="1"/>
        <v>7</v>
      </c>
      <c r="K64" s="93">
        <f t="shared" si="1"/>
        <v>5</v>
      </c>
      <c r="L64" s="93">
        <f t="shared" si="1"/>
        <v>30</v>
      </c>
      <c r="M64" s="93" t="str">
        <f t="shared" si="1"/>
        <v/>
      </c>
      <c r="N64" s="93" t="str">
        <f t="shared" si="1"/>
        <v/>
      </c>
      <c r="O64" s="93">
        <f t="shared" si="1"/>
        <v>139</v>
      </c>
      <c r="P64" s="93" t="str">
        <f t="shared" si="1"/>
        <v/>
      </c>
      <c r="Q64" s="93">
        <f t="shared" si="1"/>
        <v>40.799999999999997</v>
      </c>
      <c r="R64" s="93">
        <f t="shared" si="1"/>
        <v>57</v>
      </c>
      <c r="S64" s="93">
        <f t="shared" si="1"/>
        <v>10</v>
      </c>
      <c r="T64" s="93" t="str">
        <f t="shared" si="1"/>
        <v/>
      </c>
      <c r="U64" s="93" t="str">
        <f t="shared" si="1"/>
        <v/>
      </c>
      <c r="V64" s="93" t="str">
        <f t="shared" si="1"/>
        <v/>
      </c>
      <c r="W64" s="93" t="str">
        <f t="shared" si="1"/>
        <v/>
      </c>
      <c r="X64" s="94" t="str">
        <f t="shared" si="1"/>
        <v/>
      </c>
      <c r="Y64" s="1"/>
      <c r="Z64" s="1"/>
      <c r="AA64" s="1"/>
      <c r="AB64" s="1"/>
    </row>
    <row r="65" spans="1:2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1" customHeight="1">
      <c r="A66" s="257" t="s">
        <v>109</v>
      </c>
      <c r="B66" s="258"/>
      <c r="C66" s="95">
        <f t="shared" ref="C66:X66" si="2">IF(SUM(C63:C64)=0,"",SUM(C63:C64))</f>
        <v>47</v>
      </c>
      <c r="D66" s="96">
        <f t="shared" si="2"/>
        <v>5</v>
      </c>
      <c r="E66" s="96">
        <f t="shared" si="2"/>
        <v>95.4</v>
      </c>
      <c r="F66" s="96">
        <f t="shared" si="2"/>
        <v>95</v>
      </c>
      <c r="G66" s="96">
        <f t="shared" si="2"/>
        <v>85</v>
      </c>
      <c r="H66" s="96">
        <f t="shared" si="2"/>
        <v>940</v>
      </c>
      <c r="I66" s="96">
        <f t="shared" si="2"/>
        <v>21.1</v>
      </c>
      <c r="J66" s="96">
        <f t="shared" si="2"/>
        <v>7</v>
      </c>
      <c r="K66" s="96">
        <f t="shared" si="2"/>
        <v>5</v>
      </c>
      <c r="L66" s="96">
        <f t="shared" si="2"/>
        <v>30</v>
      </c>
      <c r="M66" s="96" t="str">
        <f t="shared" si="2"/>
        <v/>
      </c>
      <c r="N66" s="96" t="str">
        <f t="shared" si="2"/>
        <v/>
      </c>
      <c r="O66" s="96">
        <f t="shared" si="2"/>
        <v>139</v>
      </c>
      <c r="P66" s="96" t="str">
        <f t="shared" si="2"/>
        <v/>
      </c>
      <c r="Q66" s="96">
        <f t="shared" si="2"/>
        <v>41.8</v>
      </c>
      <c r="R66" s="96">
        <f t="shared" si="2"/>
        <v>57</v>
      </c>
      <c r="S66" s="96">
        <f t="shared" si="2"/>
        <v>10</v>
      </c>
      <c r="T66" s="96" t="str">
        <f t="shared" si="2"/>
        <v/>
      </c>
      <c r="U66" s="96" t="str">
        <f t="shared" si="2"/>
        <v/>
      </c>
      <c r="V66" s="96" t="str">
        <f t="shared" si="2"/>
        <v/>
      </c>
      <c r="W66" s="96" t="str">
        <f t="shared" si="2"/>
        <v/>
      </c>
      <c r="X66" s="97" t="str">
        <f t="shared" si="2"/>
        <v/>
      </c>
      <c r="Y66" s="1"/>
      <c r="Z66" s="1"/>
      <c r="AA66" s="1"/>
      <c r="AB66" s="1"/>
    </row>
    <row r="67" spans="1:2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hidden="1" customHeight="1">
      <c r="A71" s="98" t="s">
        <v>11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98" t="s">
        <v>109</v>
      </c>
      <c r="Z71" s="1"/>
      <c r="AA71" s="1"/>
      <c r="AB71" s="1"/>
    </row>
    <row r="72" spans="1:28" ht="15.75" hidden="1" customHeight="1">
      <c r="A72" s="98">
        <v>1</v>
      </c>
      <c r="B72" s="99"/>
      <c r="C72" s="99" t="str">
        <f t="shared" ref="C72:X72" si="3">IF(SUMIF($A$8:$A$62,$A$72,C8:C62)=0,"",SUMIF($A$8:$A$62,$A$72,C8:C62))</f>
        <v/>
      </c>
      <c r="D72" s="99">
        <f t="shared" si="3"/>
        <v>5</v>
      </c>
      <c r="E72" s="99">
        <f t="shared" si="3"/>
        <v>18.5</v>
      </c>
      <c r="F72" s="99">
        <f t="shared" si="3"/>
        <v>70</v>
      </c>
      <c r="G72" s="99">
        <f t="shared" si="3"/>
        <v>5</v>
      </c>
      <c r="H72" s="99">
        <f t="shared" si="3"/>
        <v>75</v>
      </c>
      <c r="I72" s="99" t="str">
        <f t="shared" si="3"/>
        <v/>
      </c>
      <c r="J72" s="99" t="str">
        <f t="shared" si="3"/>
        <v/>
      </c>
      <c r="K72" s="99">
        <f t="shared" si="3"/>
        <v>4</v>
      </c>
      <c r="L72" s="99">
        <f t="shared" si="3"/>
        <v>8</v>
      </c>
      <c r="M72" s="99" t="str">
        <f t="shared" si="3"/>
        <v/>
      </c>
      <c r="N72" s="99" t="str">
        <f t="shared" si="3"/>
        <v/>
      </c>
      <c r="O72" s="99">
        <f t="shared" si="3"/>
        <v>52.5</v>
      </c>
      <c r="P72" s="99" t="str">
        <f t="shared" si="3"/>
        <v/>
      </c>
      <c r="Q72" s="99" t="str">
        <f t="shared" si="3"/>
        <v/>
      </c>
      <c r="R72" s="99">
        <f t="shared" si="3"/>
        <v>5</v>
      </c>
      <c r="S72" s="99" t="str">
        <f t="shared" si="3"/>
        <v/>
      </c>
      <c r="T72" s="99" t="str">
        <f t="shared" si="3"/>
        <v/>
      </c>
      <c r="U72" s="99" t="str">
        <f t="shared" si="3"/>
        <v/>
      </c>
      <c r="V72" s="99" t="str">
        <f t="shared" si="3"/>
        <v/>
      </c>
      <c r="W72" s="99" t="str">
        <f t="shared" si="3"/>
        <v/>
      </c>
      <c r="X72" s="100" t="str">
        <f t="shared" si="3"/>
        <v/>
      </c>
      <c r="Y72" s="101">
        <f t="shared" ref="Y72:Y86" si="4">SUM(C72:X72)</f>
        <v>243</v>
      </c>
      <c r="Z72" s="1"/>
      <c r="AA72" s="1"/>
      <c r="AB72" s="1"/>
    </row>
    <row r="73" spans="1:28" ht="15.75" hidden="1" customHeight="1">
      <c r="A73" s="98">
        <v>2</v>
      </c>
      <c r="B73" s="99"/>
      <c r="C73" s="99">
        <f t="shared" ref="C73:X73" si="5">IF(SUMIF($A$8:$A$62,$A$73,C8:C62)=0,"",SUMIF($A$8:$A$62,$A$73,C8:C62))</f>
        <v>2</v>
      </c>
      <c r="D73" s="99" t="str">
        <f t="shared" si="5"/>
        <v/>
      </c>
      <c r="E73" s="99">
        <f t="shared" si="5"/>
        <v>9.5</v>
      </c>
      <c r="F73" s="99">
        <f t="shared" si="5"/>
        <v>15</v>
      </c>
      <c r="G73" s="99" t="str">
        <f t="shared" si="5"/>
        <v/>
      </c>
      <c r="H73" s="99">
        <f t="shared" si="5"/>
        <v>22</v>
      </c>
      <c r="I73" s="99" t="str">
        <f t="shared" si="5"/>
        <v/>
      </c>
      <c r="J73" s="99" t="str">
        <f t="shared" si="5"/>
        <v/>
      </c>
      <c r="K73" s="99">
        <f t="shared" si="5"/>
        <v>1</v>
      </c>
      <c r="L73" s="99">
        <f t="shared" si="5"/>
        <v>4</v>
      </c>
      <c r="M73" s="99" t="str">
        <f t="shared" si="5"/>
        <v/>
      </c>
      <c r="N73" s="99" t="str">
        <f t="shared" si="5"/>
        <v/>
      </c>
      <c r="O73" s="99">
        <f t="shared" si="5"/>
        <v>12.5</v>
      </c>
      <c r="P73" s="99" t="str">
        <f t="shared" si="5"/>
        <v/>
      </c>
      <c r="Q73" s="99" t="str">
        <f t="shared" si="5"/>
        <v/>
      </c>
      <c r="R73" s="99">
        <f t="shared" si="5"/>
        <v>51</v>
      </c>
      <c r="S73" s="99" t="str">
        <f t="shared" si="5"/>
        <v/>
      </c>
      <c r="T73" s="99" t="str">
        <f t="shared" si="5"/>
        <v/>
      </c>
      <c r="U73" s="99" t="str">
        <f t="shared" si="5"/>
        <v/>
      </c>
      <c r="V73" s="99" t="str">
        <f t="shared" si="5"/>
        <v/>
      </c>
      <c r="W73" s="99" t="str">
        <f t="shared" si="5"/>
        <v/>
      </c>
      <c r="X73" s="100" t="str">
        <f t="shared" si="5"/>
        <v/>
      </c>
      <c r="Y73" s="101">
        <f t="shared" si="4"/>
        <v>117</v>
      </c>
      <c r="Z73" s="1"/>
      <c r="AA73" s="1"/>
      <c r="AB73" s="1"/>
    </row>
    <row r="74" spans="1:28" ht="15.75" hidden="1" customHeight="1">
      <c r="A74" s="98">
        <v>3</v>
      </c>
      <c r="B74" s="99"/>
      <c r="C74" s="99" t="str">
        <f t="shared" ref="C74:X74" si="6">IF(SUMIF($A$8:$A$62,$A$74,C8:C62)=0,"",SUMIF($A$8:$A$62,$A$74,C8:C62))</f>
        <v/>
      </c>
      <c r="D74" s="99" t="str">
        <f t="shared" si="6"/>
        <v/>
      </c>
      <c r="E74" s="99">
        <f t="shared" si="6"/>
        <v>10</v>
      </c>
      <c r="F74" s="99">
        <f t="shared" si="6"/>
        <v>10</v>
      </c>
      <c r="G74" s="99" t="str">
        <f t="shared" si="6"/>
        <v/>
      </c>
      <c r="H74" s="99">
        <f t="shared" si="6"/>
        <v>640</v>
      </c>
      <c r="I74" s="99">
        <f t="shared" si="6"/>
        <v>7.5</v>
      </c>
      <c r="J74" s="99">
        <f t="shared" si="6"/>
        <v>4</v>
      </c>
      <c r="K74" s="99" t="str">
        <f t="shared" si="6"/>
        <v/>
      </c>
      <c r="L74" s="99">
        <f t="shared" si="6"/>
        <v>2</v>
      </c>
      <c r="M74" s="99" t="str">
        <f t="shared" si="6"/>
        <v/>
      </c>
      <c r="N74" s="99" t="str">
        <f t="shared" si="6"/>
        <v/>
      </c>
      <c r="O74" s="99">
        <f t="shared" si="6"/>
        <v>14</v>
      </c>
      <c r="P74" s="99" t="str">
        <f t="shared" si="6"/>
        <v/>
      </c>
      <c r="Q74" s="99" t="str">
        <f t="shared" si="6"/>
        <v/>
      </c>
      <c r="R74" s="99">
        <f t="shared" si="6"/>
        <v>1</v>
      </c>
      <c r="S74" s="99" t="str">
        <f t="shared" si="6"/>
        <v/>
      </c>
      <c r="T74" s="99" t="str">
        <f t="shared" si="6"/>
        <v/>
      </c>
      <c r="U74" s="99" t="str">
        <f t="shared" si="6"/>
        <v/>
      </c>
      <c r="V74" s="99" t="str">
        <f t="shared" si="6"/>
        <v/>
      </c>
      <c r="W74" s="99" t="str">
        <f t="shared" si="6"/>
        <v/>
      </c>
      <c r="X74" s="100" t="str">
        <f t="shared" si="6"/>
        <v/>
      </c>
      <c r="Y74" s="101">
        <f t="shared" si="4"/>
        <v>688.5</v>
      </c>
      <c r="Z74" s="1"/>
      <c r="AA74" s="1"/>
      <c r="AB74" s="1"/>
    </row>
    <row r="75" spans="1:28" ht="15.75" hidden="1" customHeight="1">
      <c r="A75" s="98">
        <v>4</v>
      </c>
      <c r="B75" s="99"/>
      <c r="C75" s="99" t="str">
        <f t="shared" ref="C75:X75" si="7">IF(SUMIF($A$8:$A$62,$A$75,C8:C62)=0,"",SUMIF($A$8:$A$62,$A$75,C8:C62))</f>
        <v/>
      </c>
      <c r="D75" s="99" t="str">
        <f t="shared" si="7"/>
        <v/>
      </c>
      <c r="E75" s="99" t="str">
        <f t="shared" si="7"/>
        <v/>
      </c>
      <c r="F75" s="99" t="str">
        <f t="shared" si="7"/>
        <v/>
      </c>
      <c r="G75" s="99" t="str">
        <f t="shared" si="7"/>
        <v/>
      </c>
      <c r="H75" s="99" t="str">
        <f t="shared" si="7"/>
        <v/>
      </c>
      <c r="I75" s="99" t="str">
        <f t="shared" si="7"/>
        <v/>
      </c>
      <c r="J75" s="99" t="str">
        <f t="shared" si="7"/>
        <v/>
      </c>
      <c r="K75" s="99" t="str">
        <f t="shared" si="7"/>
        <v/>
      </c>
      <c r="L75" s="99" t="str">
        <f t="shared" si="7"/>
        <v/>
      </c>
      <c r="M75" s="99" t="str">
        <f t="shared" si="7"/>
        <v/>
      </c>
      <c r="N75" s="99" t="str">
        <f t="shared" si="7"/>
        <v/>
      </c>
      <c r="O75" s="99" t="str">
        <f t="shared" si="7"/>
        <v/>
      </c>
      <c r="P75" s="99" t="str">
        <f t="shared" si="7"/>
        <v/>
      </c>
      <c r="Q75" s="99" t="str">
        <f t="shared" si="7"/>
        <v/>
      </c>
      <c r="R75" s="99" t="str">
        <f t="shared" si="7"/>
        <v/>
      </c>
      <c r="S75" s="99" t="str">
        <f t="shared" si="7"/>
        <v/>
      </c>
      <c r="T75" s="99" t="str">
        <f t="shared" si="7"/>
        <v/>
      </c>
      <c r="U75" s="99" t="str">
        <f t="shared" si="7"/>
        <v/>
      </c>
      <c r="V75" s="99" t="str">
        <f t="shared" si="7"/>
        <v/>
      </c>
      <c r="W75" s="99" t="str">
        <f t="shared" si="7"/>
        <v/>
      </c>
      <c r="X75" s="100" t="str">
        <f t="shared" si="7"/>
        <v/>
      </c>
      <c r="Y75" s="101">
        <f t="shared" si="4"/>
        <v>0</v>
      </c>
      <c r="Z75" s="1"/>
      <c r="AA75" s="1"/>
      <c r="AB75" s="1"/>
    </row>
    <row r="76" spans="1:28" ht="15.75" hidden="1" customHeight="1">
      <c r="A76" s="98">
        <v>5</v>
      </c>
      <c r="B76" s="99"/>
      <c r="C76" s="99" t="str">
        <f t="shared" ref="C76:X76" si="8">IF(SUMIF($A$8:$A$62,$A$76,C8:C62)=0,"",SUMIF($A$8:$A$62,$A$76,C8:C62))</f>
        <v/>
      </c>
      <c r="D76" s="99" t="str">
        <f t="shared" si="8"/>
        <v/>
      </c>
      <c r="E76" s="99" t="str">
        <f t="shared" si="8"/>
        <v/>
      </c>
      <c r="F76" s="99" t="str">
        <f t="shared" si="8"/>
        <v/>
      </c>
      <c r="G76" s="99" t="str">
        <f t="shared" si="8"/>
        <v/>
      </c>
      <c r="H76" s="99" t="str">
        <f t="shared" si="8"/>
        <v/>
      </c>
      <c r="I76" s="99" t="str">
        <f t="shared" si="8"/>
        <v/>
      </c>
      <c r="J76" s="99" t="str">
        <f t="shared" si="8"/>
        <v/>
      </c>
      <c r="K76" s="99" t="str">
        <f t="shared" si="8"/>
        <v/>
      </c>
      <c r="L76" s="99" t="str">
        <f t="shared" si="8"/>
        <v/>
      </c>
      <c r="M76" s="99" t="str">
        <f t="shared" si="8"/>
        <v/>
      </c>
      <c r="N76" s="99" t="str">
        <f t="shared" si="8"/>
        <v/>
      </c>
      <c r="O76" s="99" t="str">
        <f t="shared" si="8"/>
        <v/>
      </c>
      <c r="P76" s="99" t="str">
        <f t="shared" si="8"/>
        <v/>
      </c>
      <c r="Q76" s="99" t="str">
        <f t="shared" si="8"/>
        <v/>
      </c>
      <c r="R76" s="99" t="str">
        <f t="shared" si="8"/>
        <v/>
      </c>
      <c r="S76" s="99" t="str">
        <f t="shared" si="8"/>
        <v/>
      </c>
      <c r="T76" s="99" t="str">
        <f t="shared" si="8"/>
        <v/>
      </c>
      <c r="U76" s="99" t="str">
        <f t="shared" si="8"/>
        <v/>
      </c>
      <c r="V76" s="99" t="str">
        <f t="shared" si="8"/>
        <v/>
      </c>
      <c r="W76" s="99" t="str">
        <f t="shared" si="8"/>
        <v/>
      </c>
      <c r="X76" s="100" t="str">
        <f t="shared" si="8"/>
        <v/>
      </c>
      <c r="Y76" s="101">
        <f t="shared" si="4"/>
        <v>0</v>
      </c>
      <c r="Z76" s="1"/>
      <c r="AA76" s="1"/>
      <c r="AB76" s="1"/>
    </row>
    <row r="77" spans="1:28" ht="15.75" hidden="1" customHeight="1">
      <c r="A77" s="98">
        <v>6</v>
      </c>
      <c r="B77" s="99"/>
      <c r="C77" s="99" t="str">
        <f t="shared" ref="C77:X77" si="9">IF(SUMIF($A$8:$A$62,$A$77,C8:C62)=0,"",SUMIF($A$8:$A$62,$A$77,C8:C62))</f>
        <v/>
      </c>
      <c r="D77" s="99" t="str">
        <f t="shared" si="9"/>
        <v/>
      </c>
      <c r="E77" s="99" t="str">
        <f t="shared" si="9"/>
        <v/>
      </c>
      <c r="F77" s="99" t="str">
        <f t="shared" si="9"/>
        <v/>
      </c>
      <c r="G77" s="99" t="str">
        <f t="shared" si="9"/>
        <v/>
      </c>
      <c r="H77" s="99" t="str">
        <f t="shared" si="9"/>
        <v/>
      </c>
      <c r="I77" s="99" t="str">
        <f t="shared" si="9"/>
        <v/>
      </c>
      <c r="J77" s="99" t="str">
        <f t="shared" si="9"/>
        <v/>
      </c>
      <c r="K77" s="99" t="str">
        <f t="shared" si="9"/>
        <v/>
      </c>
      <c r="L77" s="99" t="str">
        <f t="shared" si="9"/>
        <v/>
      </c>
      <c r="M77" s="99" t="str">
        <f t="shared" si="9"/>
        <v/>
      </c>
      <c r="N77" s="99" t="str">
        <f t="shared" si="9"/>
        <v/>
      </c>
      <c r="O77" s="99" t="str">
        <f t="shared" si="9"/>
        <v/>
      </c>
      <c r="P77" s="99" t="str">
        <f t="shared" si="9"/>
        <v/>
      </c>
      <c r="Q77" s="99" t="str">
        <f t="shared" si="9"/>
        <v/>
      </c>
      <c r="R77" s="99" t="str">
        <f t="shared" si="9"/>
        <v/>
      </c>
      <c r="S77" s="99" t="str">
        <f t="shared" si="9"/>
        <v/>
      </c>
      <c r="T77" s="99" t="str">
        <f t="shared" si="9"/>
        <v/>
      </c>
      <c r="U77" s="99" t="str">
        <f t="shared" si="9"/>
        <v/>
      </c>
      <c r="V77" s="99" t="str">
        <f t="shared" si="9"/>
        <v/>
      </c>
      <c r="W77" s="99" t="str">
        <f t="shared" si="9"/>
        <v/>
      </c>
      <c r="X77" s="100" t="str">
        <f t="shared" si="9"/>
        <v/>
      </c>
      <c r="Y77" s="101">
        <f t="shared" si="4"/>
        <v>0</v>
      </c>
      <c r="Z77" s="1"/>
      <c r="AA77" s="1"/>
      <c r="AB77" s="1"/>
    </row>
    <row r="78" spans="1:28" ht="15.75" hidden="1" customHeight="1">
      <c r="A78" s="98">
        <v>7</v>
      </c>
      <c r="B78" s="99"/>
      <c r="C78" s="99" t="str">
        <f t="shared" ref="C78:X78" si="10">IF(SUMIF($A$8:$A$62,$A$78,C8:C62)=0,"",SUMIF($A$8:$A$62,$A$78,C8:C62))</f>
        <v/>
      </c>
      <c r="D78" s="99" t="str">
        <f t="shared" si="10"/>
        <v/>
      </c>
      <c r="E78" s="99" t="str">
        <f t="shared" si="10"/>
        <v/>
      </c>
      <c r="F78" s="99" t="str">
        <f t="shared" si="10"/>
        <v/>
      </c>
      <c r="G78" s="99">
        <f t="shared" si="10"/>
        <v>80</v>
      </c>
      <c r="H78" s="99">
        <f t="shared" si="10"/>
        <v>100</v>
      </c>
      <c r="I78" s="99" t="str">
        <f t="shared" si="10"/>
        <v/>
      </c>
      <c r="J78" s="99" t="str">
        <f t="shared" si="10"/>
        <v/>
      </c>
      <c r="K78" s="99" t="str">
        <f t="shared" si="10"/>
        <v/>
      </c>
      <c r="L78" s="99" t="str">
        <f t="shared" si="10"/>
        <v/>
      </c>
      <c r="M78" s="99" t="str">
        <f t="shared" si="10"/>
        <v/>
      </c>
      <c r="N78" s="99" t="str">
        <f t="shared" si="10"/>
        <v/>
      </c>
      <c r="O78" s="99" t="str">
        <f t="shared" si="10"/>
        <v/>
      </c>
      <c r="P78" s="99" t="str">
        <f t="shared" si="10"/>
        <v/>
      </c>
      <c r="Q78" s="99" t="str">
        <f t="shared" si="10"/>
        <v/>
      </c>
      <c r="R78" s="99" t="str">
        <f t="shared" si="10"/>
        <v/>
      </c>
      <c r="S78" s="99">
        <f t="shared" si="10"/>
        <v>10</v>
      </c>
      <c r="T78" s="99" t="str">
        <f t="shared" si="10"/>
        <v/>
      </c>
      <c r="U78" s="99" t="str">
        <f t="shared" si="10"/>
        <v/>
      </c>
      <c r="V78" s="99" t="str">
        <f t="shared" si="10"/>
        <v/>
      </c>
      <c r="W78" s="99" t="str">
        <f t="shared" si="10"/>
        <v/>
      </c>
      <c r="X78" s="100" t="str">
        <f t="shared" si="10"/>
        <v/>
      </c>
      <c r="Y78" s="101">
        <f t="shared" si="4"/>
        <v>190</v>
      </c>
      <c r="Z78" s="1"/>
      <c r="AA78" s="1"/>
      <c r="AB78" s="1"/>
    </row>
    <row r="79" spans="1:28" ht="15.75" hidden="1" customHeight="1">
      <c r="A79" s="98">
        <v>8</v>
      </c>
      <c r="B79" s="99"/>
      <c r="C79" s="99" t="str">
        <f t="shared" ref="C79:X79" si="11">IF(SUMIF($A$8:$A$62,$A$79,C8:C62)=0,"",SUMIF($A$8:$A$62,$A$79,C8:C62))</f>
        <v/>
      </c>
      <c r="D79" s="99" t="str">
        <f t="shared" si="11"/>
        <v/>
      </c>
      <c r="E79" s="99" t="str">
        <f t="shared" si="11"/>
        <v/>
      </c>
      <c r="F79" s="99" t="str">
        <f t="shared" si="11"/>
        <v/>
      </c>
      <c r="G79" s="99" t="str">
        <f t="shared" si="11"/>
        <v/>
      </c>
      <c r="H79" s="99" t="str">
        <f t="shared" si="11"/>
        <v/>
      </c>
      <c r="I79" s="99" t="str">
        <f t="shared" si="11"/>
        <v/>
      </c>
      <c r="J79" s="99" t="str">
        <f t="shared" si="11"/>
        <v/>
      </c>
      <c r="K79" s="99" t="str">
        <f t="shared" si="11"/>
        <v/>
      </c>
      <c r="L79" s="99" t="str">
        <f t="shared" si="11"/>
        <v/>
      </c>
      <c r="M79" s="99" t="str">
        <f t="shared" si="11"/>
        <v/>
      </c>
      <c r="N79" s="99" t="str">
        <f t="shared" si="11"/>
        <v/>
      </c>
      <c r="O79" s="99" t="str">
        <f t="shared" si="11"/>
        <v/>
      </c>
      <c r="P79" s="99" t="str">
        <f t="shared" si="11"/>
        <v/>
      </c>
      <c r="Q79" s="99" t="str">
        <f t="shared" si="11"/>
        <v/>
      </c>
      <c r="R79" s="99" t="str">
        <f t="shared" si="11"/>
        <v/>
      </c>
      <c r="S79" s="99" t="str">
        <f t="shared" si="11"/>
        <v/>
      </c>
      <c r="T79" s="99" t="str">
        <f t="shared" si="11"/>
        <v/>
      </c>
      <c r="U79" s="99" t="str">
        <f t="shared" si="11"/>
        <v/>
      </c>
      <c r="V79" s="99" t="str">
        <f t="shared" si="11"/>
        <v/>
      </c>
      <c r="W79" s="99" t="str">
        <f t="shared" si="11"/>
        <v/>
      </c>
      <c r="X79" s="100" t="str">
        <f t="shared" si="11"/>
        <v/>
      </c>
      <c r="Y79" s="101">
        <f t="shared" si="4"/>
        <v>0</v>
      </c>
      <c r="Z79" s="1"/>
      <c r="AA79" s="1"/>
      <c r="AB79" s="1"/>
    </row>
    <row r="80" spans="1:28" ht="15.75" hidden="1" customHeight="1">
      <c r="A80" s="98">
        <v>9</v>
      </c>
      <c r="B80" s="99"/>
      <c r="C80" s="99" t="str">
        <f t="shared" ref="C80:X80" si="12">IF(SUMIF($A$8:$A$62,$A$80,C8:C62)=0,"",SUMIF($A$8:$A$62,$A$80,C8:C62))</f>
        <v/>
      </c>
      <c r="D80" s="99" t="str">
        <f t="shared" si="12"/>
        <v/>
      </c>
      <c r="E80" s="99" t="str">
        <f t="shared" si="12"/>
        <v/>
      </c>
      <c r="F80" s="99" t="str">
        <f t="shared" si="12"/>
        <v/>
      </c>
      <c r="G80" s="99" t="str">
        <f t="shared" si="12"/>
        <v/>
      </c>
      <c r="H80" s="99" t="str">
        <f t="shared" si="12"/>
        <v/>
      </c>
      <c r="I80" s="99" t="str">
        <f t="shared" si="12"/>
        <v/>
      </c>
      <c r="J80" s="99" t="str">
        <f t="shared" si="12"/>
        <v/>
      </c>
      <c r="K80" s="99" t="str">
        <f t="shared" si="12"/>
        <v/>
      </c>
      <c r="L80" s="99" t="str">
        <f t="shared" si="12"/>
        <v/>
      </c>
      <c r="M80" s="99" t="str">
        <f t="shared" si="12"/>
        <v/>
      </c>
      <c r="N80" s="99" t="str">
        <f t="shared" si="12"/>
        <v/>
      </c>
      <c r="O80" s="99" t="str">
        <f t="shared" si="12"/>
        <v/>
      </c>
      <c r="P80" s="99" t="str">
        <f t="shared" si="12"/>
        <v/>
      </c>
      <c r="Q80" s="99" t="str">
        <f t="shared" si="12"/>
        <v/>
      </c>
      <c r="R80" s="99" t="str">
        <f t="shared" si="12"/>
        <v/>
      </c>
      <c r="S80" s="99" t="str">
        <f t="shared" si="12"/>
        <v/>
      </c>
      <c r="T80" s="99" t="str">
        <f t="shared" si="12"/>
        <v/>
      </c>
      <c r="U80" s="99" t="str">
        <f t="shared" si="12"/>
        <v/>
      </c>
      <c r="V80" s="99" t="str">
        <f t="shared" si="12"/>
        <v/>
      </c>
      <c r="W80" s="99" t="str">
        <f t="shared" si="12"/>
        <v/>
      </c>
      <c r="X80" s="100" t="str">
        <f t="shared" si="12"/>
        <v/>
      </c>
      <c r="Y80" s="101">
        <f t="shared" si="4"/>
        <v>0</v>
      </c>
      <c r="Z80" s="1"/>
      <c r="AA80" s="1"/>
      <c r="AB80" s="1"/>
    </row>
    <row r="81" spans="1:28" ht="15.75" hidden="1" customHeight="1">
      <c r="A81" s="98">
        <v>10</v>
      </c>
      <c r="B81" s="99"/>
      <c r="C81" s="99" t="str">
        <f t="shared" ref="C81:X81" si="13">IF(SUMIF($A$8:$A$62,$A$81,C8:C62)=0,"",SUMIF($A$8:$A$62,$A$81,C8:C62))</f>
        <v/>
      </c>
      <c r="D81" s="99" t="str">
        <f t="shared" si="13"/>
        <v/>
      </c>
      <c r="E81" s="99" t="str">
        <f t="shared" si="13"/>
        <v/>
      </c>
      <c r="F81" s="99" t="str">
        <f t="shared" si="13"/>
        <v/>
      </c>
      <c r="G81" s="99" t="str">
        <f t="shared" si="13"/>
        <v/>
      </c>
      <c r="H81" s="99" t="str">
        <f t="shared" si="13"/>
        <v/>
      </c>
      <c r="I81" s="99" t="str">
        <f t="shared" si="13"/>
        <v/>
      </c>
      <c r="J81" s="99" t="str">
        <f t="shared" si="13"/>
        <v/>
      </c>
      <c r="K81" s="99" t="str">
        <f t="shared" si="13"/>
        <v/>
      </c>
      <c r="L81" s="99" t="str">
        <f t="shared" si="13"/>
        <v/>
      </c>
      <c r="M81" s="99" t="str">
        <f t="shared" si="13"/>
        <v/>
      </c>
      <c r="N81" s="99" t="str">
        <f t="shared" si="13"/>
        <v/>
      </c>
      <c r="O81" s="99" t="str">
        <f t="shared" si="13"/>
        <v/>
      </c>
      <c r="P81" s="99" t="str">
        <f t="shared" si="13"/>
        <v/>
      </c>
      <c r="Q81" s="99" t="str">
        <f t="shared" si="13"/>
        <v/>
      </c>
      <c r="R81" s="99" t="str">
        <f t="shared" si="13"/>
        <v/>
      </c>
      <c r="S81" s="99" t="str">
        <f t="shared" si="13"/>
        <v/>
      </c>
      <c r="T81" s="99" t="str">
        <f t="shared" si="13"/>
        <v/>
      </c>
      <c r="U81" s="99" t="str">
        <f t="shared" si="13"/>
        <v/>
      </c>
      <c r="V81" s="99" t="str">
        <f t="shared" si="13"/>
        <v/>
      </c>
      <c r="W81" s="99" t="str">
        <f t="shared" si="13"/>
        <v/>
      </c>
      <c r="X81" s="100" t="str">
        <f t="shared" si="13"/>
        <v/>
      </c>
      <c r="Y81" s="101">
        <f t="shared" si="4"/>
        <v>0</v>
      </c>
      <c r="Z81" s="1"/>
      <c r="AA81" s="1"/>
      <c r="AB81" s="1"/>
    </row>
    <row r="82" spans="1:28" ht="15.75" hidden="1" customHeight="1">
      <c r="A82" s="98">
        <v>11</v>
      </c>
      <c r="B82" s="99"/>
      <c r="C82" s="99" t="str">
        <f t="shared" ref="C82:X82" si="14">IF(SUMIF($A$8:$A$62,$A$82,C8:C62)=0,"",SUMIF($A$8:$A$62,$A$82,C8:C62))</f>
        <v/>
      </c>
      <c r="D82" s="99" t="str">
        <f t="shared" si="14"/>
        <v/>
      </c>
      <c r="E82" s="99" t="str">
        <f t="shared" si="14"/>
        <v/>
      </c>
      <c r="F82" s="99" t="str">
        <f t="shared" si="14"/>
        <v/>
      </c>
      <c r="G82" s="99" t="str">
        <f t="shared" si="14"/>
        <v/>
      </c>
      <c r="H82" s="99" t="str">
        <f t="shared" si="14"/>
        <v/>
      </c>
      <c r="I82" s="99" t="str">
        <f t="shared" si="14"/>
        <v/>
      </c>
      <c r="J82" s="99" t="str">
        <f t="shared" si="14"/>
        <v/>
      </c>
      <c r="K82" s="99" t="str">
        <f t="shared" si="14"/>
        <v/>
      </c>
      <c r="L82" s="99" t="str">
        <f t="shared" si="14"/>
        <v/>
      </c>
      <c r="M82" s="99" t="str">
        <f t="shared" si="14"/>
        <v/>
      </c>
      <c r="N82" s="99" t="str">
        <f t="shared" si="14"/>
        <v/>
      </c>
      <c r="O82" s="99" t="str">
        <f t="shared" si="14"/>
        <v/>
      </c>
      <c r="P82" s="99" t="str">
        <f t="shared" si="14"/>
        <v/>
      </c>
      <c r="Q82" s="99" t="str">
        <f t="shared" si="14"/>
        <v/>
      </c>
      <c r="R82" s="99" t="str">
        <f t="shared" si="14"/>
        <v/>
      </c>
      <c r="S82" s="99" t="str">
        <f t="shared" si="14"/>
        <v/>
      </c>
      <c r="T82" s="99" t="str">
        <f t="shared" si="14"/>
        <v/>
      </c>
      <c r="U82" s="99" t="str">
        <f t="shared" si="14"/>
        <v/>
      </c>
      <c r="V82" s="99" t="str">
        <f t="shared" si="14"/>
        <v/>
      </c>
      <c r="W82" s="99" t="str">
        <f t="shared" si="14"/>
        <v/>
      </c>
      <c r="X82" s="100" t="str">
        <f t="shared" si="14"/>
        <v/>
      </c>
      <c r="Y82" s="101">
        <f t="shared" si="4"/>
        <v>0</v>
      </c>
      <c r="Z82" s="1"/>
      <c r="AA82" s="1"/>
      <c r="AB82" s="1"/>
    </row>
    <row r="83" spans="1:28" ht="15.75" hidden="1" customHeight="1">
      <c r="A83" s="98">
        <v>12</v>
      </c>
      <c r="B83" s="99"/>
      <c r="C83" s="99" t="str">
        <f t="shared" ref="C83:X83" si="15">IF(SUMIF($A$8:$A$62,$A$83,C8:C62)=0,"",SUMIF($A$8:$A$62,$A$83,C8:C62))</f>
        <v/>
      </c>
      <c r="D83" s="99" t="str">
        <f t="shared" si="15"/>
        <v/>
      </c>
      <c r="E83" s="99" t="str">
        <f t="shared" si="15"/>
        <v/>
      </c>
      <c r="F83" s="99" t="str">
        <f t="shared" si="15"/>
        <v/>
      </c>
      <c r="G83" s="99" t="str">
        <f t="shared" si="15"/>
        <v/>
      </c>
      <c r="H83" s="99" t="str">
        <f t="shared" si="15"/>
        <v/>
      </c>
      <c r="I83" s="99" t="str">
        <f t="shared" si="15"/>
        <v/>
      </c>
      <c r="J83" s="99" t="str">
        <f t="shared" si="15"/>
        <v/>
      </c>
      <c r="K83" s="99" t="str">
        <f t="shared" si="15"/>
        <v/>
      </c>
      <c r="L83" s="99" t="str">
        <f t="shared" si="15"/>
        <v/>
      </c>
      <c r="M83" s="99" t="str">
        <f t="shared" si="15"/>
        <v/>
      </c>
      <c r="N83" s="99" t="str">
        <f t="shared" si="15"/>
        <v/>
      </c>
      <c r="O83" s="99" t="str">
        <f t="shared" si="15"/>
        <v/>
      </c>
      <c r="P83" s="99" t="str">
        <f t="shared" si="15"/>
        <v/>
      </c>
      <c r="Q83" s="99" t="str">
        <f t="shared" si="15"/>
        <v/>
      </c>
      <c r="R83" s="99" t="str">
        <f t="shared" si="15"/>
        <v/>
      </c>
      <c r="S83" s="99" t="str">
        <f t="shared" si="15"/>
        <v/>
      </c>
      <c r="T83" s="99" t="str">
        <f t="shared" si="15"/>
        <v/>
      </c>
      <c r="U83" s="99" t="str">
        <f t="shared" si="15"/>
        <v/>
      </c>
      <c r="V83" s="99" t="str">
        <f t="shared" si="15"/>
        <v/>
      </c>
      <c r="W83" s="99" t="str">
        <f t="shared" si="15"/>
        <v/>
      </c>
      <c r="X83" s="100" t="str">
        <f t="shared" si="15"/>
        <v/>
      </c>
      <c r="Y83" s="101">
        <f t="shared" si="4"/>
        <v>0</v>
      </c>
      <c r="Z83" s="1"/>
      <c r="AA83" s="1"/>
      <c r="AB83" s="1"/>
    </row>
    <row r="84" spans="1:28" ht="15.75" hidden="1" customHeight="1">
      <c r="A84" s="98">
        <v>13</v>
      </c>
      <c r="B84" s="99"/>
      <c r="C84" s="99" t="str">
        <f t="shared" ref="C84:X84" si="16">IF(SUMIF($A$8:$A$62,$A$84,C8:C62)=0,"",SUMIF($A$8:$A$62,$A$84,C8:C62))</f>
        <v/>
      </c>
      <c r="D84" s="99" t="str">
        <f t="shared" si="16"/>
        <v/>
      </c>
      <c r="E84" s="99" t="str">
        <f t="shared" si="16"/>
        <v/>
      </c>
      <c r="F84" s="99" t="str">
        <f t="shared" si="16"/>
        <v/>
      </c>
      <c r="G84" s="99" t="str">
        <f t="shared" si="16"/>
        <v/>
      </c>
      <c r="H84" s="99" t="str">
        <f t="shared" si="16"/>
        <v/>
      </c>
      <c r="I84" s="99" t="str">
        <f t="shared" si="16"/>
        <v/>
      </c>
      <c r="J84" s="99" t="str">
        <f t="shared" si="16"/>
        <v/>
      </c>
      <c r="K84" s="99" t="str">
        <f t="shared" si="16"/>
        <v/>
      </c>
      <c r="L84" s="99" t="str">
        <f t="shared" si="16"/>
        <v/>
      </c>
      <c r="M84" s="99" t="str">
        <f t="shared" si="16"/>
        <v/>
      </c>
      <c r="N84" s="99" t="str">
        <f t="shared" si="16"/>
        <v/>
      </c>
      <c r="O84" s="99" t="str">
        <f t="shared" si="16"/>
        <v/>
      </c>
      <c r="P84" s="99" t="str">
        <f t="shared" si="16"/>
        <v/>
      </c>
      <c r="Q84" s="99" t="str">
        <f t="shared" si="16"/>
        <v/>
      </c>
      <c r="R84" s="99" t="str">
        <f t="shared" si="16"/>
        <v/>
      </c>
      <c r="S84" s="99" t="str">
        <f t="shared" si="16"/>
        <v/>
      </c>
      <c r="T84" s="99" t="str">
        <f t="shared" si="16"/>
        <v/>
      </c>
      <c r="U84" s="99" t="str">
        <f t="shared" si="16"/>
        <v/>
      </c>
      <c r="V84" s="99" t="str">
        <f t="shared" si="16"/>
        <v/>
      </c>
      <c r="W84" s="99" t="str">
        <f t="shared" si="16"/>
        <v/>
      </c>
      <c r="X84" s="100" t="str">
        <f t="shared" si="16"/>
        <v/>
      </c>
      <c r="Y84" s="101">
        <f t="shared" si="4"/>
        <v>0</v>
      </c>
      <c r="Z84" s="1"/>
      <c r="AA84" s="1"/>
      <c r="AB84" s="1"/>
    </row>
    <row r="85" spans="1:28" ht="15.75" hidden="1" customHeight="1">
      <c r="A85" s="98">
        <v>14</v>
      </c>
      <c r="B85" s="99"/>
      <c r="C85" s="99" t="str">
        <f t="shared" ref="C85:X85" si="17">IF(SUMIF($A$8:$A$62,$A$85,C8:C62)=0,"",SUMIF($A$8:$A$62,$A$85,C8:C62))</f>
        <v/>
      </c>
      <c r="D85" s="99" t="str">
        <f t="shared" si="17"/>
        <v/>
      </c>
      <c r="E85" s="99" t="str">
        <f t="shared" si="17"/>
        <v/>
      </c>
      <c r="F85" s="99" t="str">
        <f t="shared" si="17"/>
        <v/>
      </c>
      <c r="G85" s="99" t="str">
        <f t="shared" si="17"/>
        <v/>
      </c>
      <c r="H85" s="99" t="str">
        <f t="shared" si="17"/>
        <v/>
      </c>
      <c r="I85" s="99" t="str">
        <f t="shared" si="17"/>
        <v/>
      </c>
      <c r="J85" s="99" t="str">
        <f t="shared" si="17"/>
        <v/>
      </c>
      <c r="K85" s="99" t="str">
        <f t="shared" si="17"/>
        <v/>
      </c>
      <c r="L85" s="99" t="str">
        <f t="shared" si="17"/>
        <v/>
      </c>
      <c r="M85" s="99" t="str">
        <f t="shared" si="17"/>
        <v/>
      </c>
      <c r="N85" s="99" t="str">
        <f t="shared" si="17"/>
        <v/>
      </c>
      <c r="O85" s="99" t="str">
        <f t="shared" si="17"/>
        <v/>
      </c>
      <c r="P85" s="99" t="str">
        <f t="shared" si="17"/>
        <v/>
      </c>
      <c r="Q85" s="99" t="str">
        <f t="shared" si="17"/>
        <v/>
      </c>
      <c r="R85" s="99" t="str">
        <f t="shared" si="17"/>
        <v/>
      </c>
      <c r="S85" s="99" t="str">
        <f t="shared" si="17"/>
        <v/>
      </c>
      <c r="T85" s="99" t="str">
        <f t="shared" si="17"/>
        <v/>
      </c>
      <c r="U85" s="99" t="str">
        <f t="shared" si="17"/>
        <v/>
      </c>
      <c r="V85" s="99" t="str">
        <f t="shared" si="17"/>
        <v/>
      </c>
      <c r="W85" s="99" t="str">
        <f t="shared" si="17"/>
        <v/>
      </c>
      <c r="X85" s="100" t="str">
        <f t="shared" si="17"/>
        <v/>
      </c>
      <c r="Y85" s="101">
        <f t="shared" si="4"/>
        <v>0</v>
      </c>
      <c r="Z85" s="1"/>
      <c r="AA85" s="1"/>
      <c r="AB85" s="1"/>
    </row>
    <row r="86" spans="1:28" ht="15.75" hidden="1" customHeight="1">
      <c r="A86" s="98">
        <v>15</v>
      </c>
      <c r="B86" s="99"/>
      <c r="C86" s="99" t="str">
        <f t="shared" ref="C86:X86" si="18">IF(SUMIF($A$8:$A$62,$A$86,C8:C62)=0,"",SUMIF($A$8:$A$62,$A$86,C8:C62))</f>
        <v/>
      </c>
      <c r="D86" s="99" t="str">
        <f t="shared" si="18"/>
        <v/>
      </c>
      <c r="E86" s="99" t="str">
        <f t="shared" si="18"/>
        <v/>
      </c>
      <c r="F86" s="99" t="str">
        <f t="shared" si="18"/>
        <v/>
      </c>
      <c r="G86" s="99" t="str">
        <f t="shared" si="18"/>
        <v/>
      </c>
      <c r="H86" s="99" t="str">
        <f t="shared" si="18"/>
        <v/>
      </c>
      <c r="I86" s="99" t="str">
        <f t="shared" si="18"/>
        <v/>
      </c>
      <c r="J86" s="99" t="str">
        <f t="shared" si="18"/>
        <v/>
      </c>
      <c r="K86" s="99" t="str">
        <f t="shared" si="18"/>
        <v/>
      </c>
      <c r="L86" s="99" t="str">
        <f t="shared" si="18"/>
        <v/>
      </c>
      <c r="M86" s="99" t="str">
        <f t="shared" si="18"/>
        <v/>
      </c>
      <c r="N86" s="99" t="str">
        <f t="shared" si="18"/>
        <v/>
      </c>
      <c r="O86" s="99" t="str">
        <f t="shared" si="18"/>
        <v/>
      </c>
      <c r="P86" s="99" t="str">
        <f t="shared" si="18"/>
        <v/>
      </c>
      <c r="Q86" s="99" t="str">
        <f t="shared" si="18"/>
        <v/>
      </c>
      <c r="R86" s="99" t="str">
        <f t="shared" si="18"/>
        <v/>
      </c>
      <c r="S86" s="99" t="str">
        <f t="shared" si="18"/>
        <v/>
      </c>
      <c r="T86" s="99" t="str">
        <f t="shared" si="18"/>
        <v/>
      </c>
      <c r="U86" s="99" t="str">
        <f t="shared" si="18"/>
        <v/>
      </c>
      <c r="V86" s="99" t="str">
        <f t="shared" si="18"/>
        <v/>
      </c>
      <c r="W86" s="99" t="str">
        <f t="shared" si="18"/>
        <v/>
      </c>
      <c r="X86" s="100" t="str">
        <f t="shared" si="18"/>
        <v/>
      </c>
      <c r="Y86" s="101">
        <f t="shared" si="4"/>
        <v>0</v>
      </c>
      <c r="Z86" s="1"/>
      <c r="AA86" s="1"/>
      <c r="AB86" s="1"/>
    </row>
    <row r="87" spans="1:2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autoFilter ref="A7:A64"/>
  <mergeCells count="15">
    <mergeCell ref="A6:Z6"/>
    <mergeCell ref="A66:B66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3622047244094491" right="0.23622047244094491" top="0.74803149606299213" bottom="0.74803149606299213" header="0" footer="0"/>
  <pageSetup paperSize="9" fitToHeight="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001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9" width="5.28515625" customWidth="1"/>
    <col min="10" max="10" width="5.140625" customWidth="1"/>
    <col min="11" max="12" width="6" customWidth="1"/>
    <col min="13" max="13" width="5.2851562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ht="15.75" customHeight="1">
      <c r="A1" s="282"/>
      <c r="B1" s="260"/>
      <c r="C1" s="266"/>
      <c r="D1" s="265" t="s">
        <v>0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1"/>
      <c r="Q1" s="270" t="s">
        <v>1</v>
      </c>
      <c r="R1" s="271"/>
      <c r="S1" s="272"/>
      <c r="T1" s="273" t="s">
        <v>2</v>
      </c>
      <c r="U1" s="271"/>
      <c r="V1" s="271"/>
      <c r="W1" s="271"/>
      <c r="X1" s="271"/>
      <c r="Y1" s="271"/>
      <c r="Z1" s="271"/>
      <c r="AA1" s="271"/>
      <c r="AB1" s="271"/>
      <c r="AC1" s="272"/>
    </row>
    <row r="2" spans="1:29" ht="15.75" customHeight="1">
      <c r="A2" s="267"/>
      <c r="B2" s="268"/>
      <c r="C2" s="269"/>
      <c r="D2" s="267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83"/>
      <c r="Q2" s="274" t="s">
        <v>3</v>
      </c>
      <c r="R2" s="271"/>
      <c r="S2" s="272"/>
      <c r="T2" s="275">
        <v>44455</v>
      </c>
      <c r="U2" s="271"/>
      <c r="V2" s="271"/>
      <c r="W2" s="271"/>
      <c r="X2" s="271"/>
      <c r="Y2" s="271"/>
      <c r="Z2" s="271"/>
      <c r="AA2" s="271"/>
      <c r="AB2" s="271"/>
      <c r="AC2" s="272"/>
    </row>
    <row r="3" spans="1:29" ht="15.75" customHeight="1">
      <c r="A3" s="265" t="s">
        <v>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  <c r="Q3" s="274" t="s">
        <v>5</v>
      </c>
      <c r="R3" s="271"/>
      <c r="S3" s="272"/>
      <c r="T3" s="276" t="s">
        <v>6</v>
      </c>
      <c r="U3" s="271"/>
      <c r="V3" s="271"/>
      <c r="W3" s="271"/>
      <c r="X3" s="271"/>
      <c r="Y3" s="271"/>
      <c r="Z3" s="271"/>
      <c r="AA3" s="271"/>
      <c r="AB3" s="271"/>
      <c r="AC3" s="272"/>
    </row>
    <row r="4" spans="1:29" ht="15.75" customHeight="1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83"/>
      <c r="Q4" s="277" t="s">
        <v>7</v>
      </c>
      <c r="R4" s="255"/>
      <c r="S4" s="256"/>
      <c r="T4" s="278" t="s">
        <v>8</v>
      </c>
      <c r="U4" s="255"/>
      <c r="V4" s="255"/>
      <c r="W4" s="255"/>
      <c r="X4" s="255"/>
      <c r="Y4" s="255"/>
      <c r="Z4" s="255"/>
      <c r="AA4" s="255"/>
      <c r="AB4" s="255"/>
      <c r="AC4" s="256"/>
    </row>
    <row r="5" spans="1:29" ht="15.75" customHeight="1">
      <c r="A5" s="279" t="s">
        <v>9</v>
      </c>
      <c r="B5" s="272"/>
      <c r="C5" s="280">
        <v>45226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2"/>
    </row>
    <row r="6" spans="1:29" ht="15.75" customHeight="1">
      <c r="A6" s="281" t="s">
        <v>34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2"/>
    </row>
    <row r="7" spans="1:29">
      <c r="A7" s="2" t="s">
        <v>11</v>
      </c>
      <c r="B7" s="2" t="s">
        <v>12</v>
      </c>
      <c r="C7" s="102" t="s">
        <v>110</v>
      </c>
      <c r="D7" s="103" t="s">
        <v>111</v>
      </c>
      <c r="E7" s="104" t="s">
        <v>112</v>
      </c>
      <c r="F7" s="104" t="s">
        <v>113</v>
      </c>
      <c r="G7" s="104" t="s">
        <v>114</v>
      </c>
      <c r="H7" s="105" t="s">
        <v>115</v>
      </c>
      <c r="I7" s="8" t="s">
        <v>116</v>
      </c>
      <c r="J7" s="8" t="s">
        <v>117</v>
      </c>
      <c r="K7" s="8" t="s">
        <v>118</v>
      </c>
      <c r="L7" s="8" t="s">
        <v>119</v>
      </c>
      <c r="M7" s="8" t="s">
        <v>120</v>
      </c>
      <c r="N7" s="8" t="s">
        <v>121</v>
      </c>
      <c r="O7" s="8" t="s">
        <v>122</v>
      </c>
      <c r="P7" s="8" t="s">
        <v>123</v>
      </c>
      <c r="Q7" s="8" t="s">
        <v>124</v>
      </c>
      <c r="R7" s="8" t="s">
        <v>125</v>
      </c>
      <c r="S7" s="8" t="s">
        <v>126</v>
      </c>
      <c r="T7" s="8" t="s">
        <v>127</v>
      </c>
      <c r="U7" s="8" t="s">
        <v>128</v>
      </c>
      <c r="V7" s="8" t="s">
        <v>129</v>
      </c>
      <c r="W7" s="8" t="s">
        <v>130</v>
      </c>
      <c r="X7" s="8"/>
      <c r="Y7" s="8"/>
      <c r="Z7" s="8"/>
      <c r="AA7" s="8"/>
      <c r="AB7" s="8" t="s">
        <v>32</v>
      </c>
      <c r="AC7" s="8" t="s">
        <v>33</v>
      </c>
    </row>
    <row r="8" spans="1:29" hidden="1">
      <c r="A8" s="10" t="str">
        <f>IF(FRUTAS!A8=0,"",FRUTAS!A8)</f>
        <v>2</v>
      </c>
      <c r="B8" s="11" t="str">
        <f>IF(FRUTAS!B8=0,"",FRUTAS!B8)</f>
        <v>maria lavallen</v>
      </c>
      <c r="C8" s="30">
        <v>1</v>
      </c>
      <c r="D8" s="30"/>
      <c r="E8" s="30"/>
      <c r="F8" s="30"/>
      <c r="G8" s="30"/>
      <c r="H8" s="30"/>
      <c r="I8" s="30">
        <v>1</v>
      </c>
      <c r="J8" s="30">
        <v>1</v>
      </c>
      <c r="K8" s="30">
        <v>1</v>
      </c>
      <c r="L8" s="30"/>
      <c r="M8" s="106"/>
      <c r="N8" s="56">
        <v>1</v>
      </c>
      <c r="O8" s="56"/>
      <c r="P8" s="56"/>
      <c r="Q8" s="56"/>
      <c r="R8" s="56"/>
      <c r="S8" s="56"/>
      <c r="T8" s="56"/>
      <c r="U8" s="56"/>
      <c r="V8" s="56"/>
      <c r="W8" s="107"/>
      <c r="X8" s="107"/>
      <c r="Y8" s="107"/>
      <c r="Z8" s="107"/>
      <c r="AA8" s="107"/>
      <c r="AB8" s="108">
        <f>IF(FRUTAS!Y8=0,"",FRUTAS!Y8)</f>
        <v>1</v>
      </c>
      <c r="AC8" s="109">
        <f>IF(FRUTAS!Z8=0,"",FRUTAS!Z8)</f>
        <v>25032</v>
      </c>
    </row>
    <row r="9" spans="1:29">
      <c r="A9" s="10" t="str">
        <f>IF(FRUTAS!A9=0,"",FRUTAS!A9)</f>
        <v>3</v>
      </c>
      <c r="B9" s="11" t="str">
        <f>IF(FRUTAS!B9=0,"",FRUTAS!B9)</f>
        <v>natalia quadro</v>
      </c>
      <c r="C9" s="30"/>
      <c r="D9" s="30"/>
      <c r="E9" s="30"/>
      <c r="F9" s="30"/>
      <c r="G9" s="30"/>
      <c r="H9" s="30"/>
      <c r="I9" s="30"/>
      <c r="J9" s="30">
        <v>1</v>
      </c>
      <c r="K9" s="30">
        <v>1</v>
      </c>
      <c r="L9" s="30">
        <v>1</v>
      </c>
      <c r="M9" s="106"/>
      <c r="N9" s="56">
        <v>1</v>
      </c>
      <c r="O9" s="56"/>
      <c r="P9" s="56"/>
      <c r="Q9" s="56"/>
      <c r="R9" s="56"/>
      <c r="S9" s="56"/>
      <c r="T9" s="56"/>
      <c r="U9" s="56"/>
      <c r="V9" s="56"/>
      <c r="W9" s="107"/>
      <c r="X9" s="107"/>
      <c r="Y9" s="107"/>
      <c r="Z9" s="107"/>
      <c r="AA9" s="107"/>
      <c r="AB9" s="108">
        <f>IF(FRUTAS!Y9=0,"",FRUTAS!Y9)</f>
        <v>1</v>
      </c>
      <c r="AC9" s="109">
        <f>IF(FRUTAS!Z9=0,"",FRUTAS!Z9)</f>
        <v>25034</v>
      </c>
    </row>
    <row r="10" spans="1:29" hidden="1">
      <c r="A10" s="10" t="str">
        <f>IF(FRUTAS!A10=0,"",FRUTAS!A10)</f>
        <v>2</v>
      </c>
      <c r="B10" s="11" t="str">
        <f>IF(FRUTAS!B10=0,"",FRUTAS!B10)</f>
        <v>santiago bo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06"/>
      <c r="N10" s="56"/>
      <c r="O10" s="56"/>
      <c r="P10" s="56"/>
      <c r="Q10" s="56"/>
      <c r="R10" s="56"/>
      <c r="S10" s="56"/>
      <c r="T10" s="56"/>
      <c r="U10" s="56"/>
      <c r="V10" s="56"/>
      <c r="W10" s="107"/>
      <c r="X10" s="107"/>
      <c r="Y10" s="107"/>
      <c r="Z10" s="107"/>
      <c r="AA10" s="107"/>
      <c r="AB10" s="108">
        <f>IF(FRUTAS!Y10=0,"",FRUTAS!Y10)</f>
        <v>1</v>
      </c>
      <c r="AC10" s="109">
        <f>IF(FRUTAS!Z10=0,"",FRUTAS!Z10)</f>
        <v>25033</v>
      </c>
    </row>
    <row r="11" spans="1:29">
      <c r="A11" s="10">
        <f>IF(FRUTAS!A11=0,"",FRUTAS!A11)</f>
        <v>3</v>
      </c>
      <c r="B11" s="11" t="str">
        <f>IF(FRUTAS!B11=0,"",FRUTAS!B11)</f>
        <v>blanca sosa</v>
      </c>
      <c r="C11" s="30"/>
      <c r="D11" s="30"/>
      <c r="E11" s="30"/>
      <c r="F11" s="30"/>
      <c r="G11" s="30"/>
      <c r="H11" s="30"/>
      <c r="I11" s="30"/>
      <c r="J11" s="30"/>
      <c r="K11" s="30">
        <v>2</v>
      </c>
      <c r="L11" s="30"/>
      <c r="M11" s="106"/>
      <c r="N11" s="56"/>
      <c r="O11" s="56"/>
      <c r="P11" s="56"/>
      <c r="Q11" s="56"/>
      <c r="R11" s="56"/>
      <c r="S11" s="56"/>
      <c r="T11" s="56"/>
      <c r="U11" s="56"/>
      <c r="V11" s="56"/>
      <c r="W11" s="107"/>
      <c r="X11" s="107"/>
      <c r="Y11" s="107"/>
      <c r="Z11" s="107"/>
      <c r="AA11" s="107"/>
      <c r="AB11" s="108">
        <f>IF(FRUTAS!Y11=0,"",FRUTAS!Y11)</f>
        <v>1</v>
      </c>
      <c r="AC11" s="109">
        <f>IF(FRUTAS!Z11=0,"",FRUTAS!Z11)</f>
        <v>25035</v>
      </c>
    </row>
    <row r="12" spans="1:29" hidden="1">
      <c r="A12" s="10">
        <f>IF(FRUTAS!A12=0,"",FRUTAS!A12)</f>
        <v>1</v>
      </c>
      <c r="B12" s="11" t="str">
        <f>IF(FRUTAS!B12=0,"",FRUTAS!B12)</f>
        <v>carina zaccone</v>
      </c>
      <c r="C12" s="30"/>
      <c r="D12" s="30"/>
      <c r="E12" s="30">
        <v>4</v>
      </c>
      <c r="F12" s="30"/>
      <c r="G12" s="30"/>
      <c r="H12" s="30"/>
      <c r="I12" s="30">
        <v>4</v>
      </c>
      <c r="J12" s="30">
        <v>4</v>
      </c>
      <c r="K12" s="30"/>
      <c r="L12" s="30"/>
      <c r="M12" s="106"/>
      <c r="N12" s="56">
        <v>4</v>
      </c>
      <c r="O12" s="56"/>
      <c r="P12" s="56"/>
      <c r="Q12" s="56"/>
      <c r="R12" s="56"/>
      <c r="S12" s="56"/>
      <c r="T12" s="56"/>
      <c r="U12" s="56"/>
      <c r="V12" s="56"/>
      <c r="W12" s="107"/>
      <c r="X12" s="107"/>
      <c r="Y12" s="107"/>
      <c r="Z12" s="107"/>
      <c r="AA12" s="107"/>
      <c r="AB12" s="108">
        <f>IF(FRUTAS!Y12=0,"",FRUTAS!Y12)</f>
        <v>1</v>
      </c>
      <c r="AC12" s="109">
        <f>IF(FRUTAS!Z12=0,"",FRUTAS!Z12)</f>
        <v>25031</v>
      </c>
    </row>
    <row r="13" spans="1:29">
      <c r="A13" s="10">
        <f>IF(FRUTAS!A13=0,"",FRUTAS!A13)</f>
        <v>3</v>
      </c>
      <c r="B13" s="11" t="str">
        <f>IF(FRUTAS!B13=0,"",FRUTAS!B13)</f>
        <v>vero meyer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06"/>
      <c r="N13" s="56"/>
      <c r="O13" s="56"/>
      <c r="P13" s="56"/>
      <c r="Q13" s="56"/>
      <c r="R13" s="56"/>
      <c r="S13" s="56"/>
      <c r="T13" s="56"/>
      <c r="U13" s="56"/>
      <c r="V13" s="56"/>
      <c r="W13" s="107"/>
      <c r="X13" s="107"/>
      <c r="Y13" s="107"/>
      <c r="Z13" s="107"/>
      <c r="AA13" s="107"/>
      <c r="AB13" s="108">
        <f>IF(FRUTAS!Y13=0,"",FRUTAS!Y13)</f>
        <v>1</v>
      </c>
      <c r="AC13" s="109">
        <f>IF(FRUTAS!Z13=0,"",FRUTAS!Z13)</f>
        <v>25036</v>
      </c>
    </row>
    <row r="14" spans="1:29" hidden="1">
      <c r="A14" s="19">
        <f>IF(FRUTAS!A14=0,"",FRUTAS!A14)</f>
        <v>1</v>
      </c>
      <c r="B14" s="20" t="str">
        <f>IF(FRUTAS!B14=0,"",FRUTAS!B14)</f>
        <v>muriel alvarez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1"/>
      <c r="N14" s="112"/>
      <c r="O14" s="112"/>
      <c r="P14" s="112"/>
      <c r="Q14" s="112"/>
      <c r="R14" s="112"/>
      <c r="S14" s="112"/>
      <c r="T14" s="112"/>
      <c r="U14" s="112"/>
      <c r="V14" s="112"/>
      <c r="W14" s="113"/>
      <c r="X14" s="113"/>
      <c r="Y14" s="113"/>
      <c r="Z14" s="113"/>
      <c r="AA14" s="113"/>
      <c r="AB14" s="114">
        <f>IF(FRUTAS!Y14=0,"",FRUTAS!Y14)</f>
        <v>1</v>
      </c>
      <c r="AC14" s="109" t="str">
        <f>IF(FRUTAS!Z14=0,"",FRUTAS!Z14)</f>
        <v/>
      </c>
    </row>
    <row r="15" spans="1:29" hidden="1">
      <c r="A15" s="10">
        <f>IF(FRUTAS!A15=0,"",FRUTAS!A15)</f>
        <v>1</v>
      </c>
      <c r="B15" s="11" t="str">
        <f>IF(FRUTAS!B15=0,"",FRUTAS!B15)</f>
        <v>Café urbano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106"/>
      <c r="N15" s="56"/>
      <c r="O15" s="56"/>
      <c r="P15" s="56"/>
      <c r="Q15" s="56"/>
      <c r="R15" s="56"/>
      <c r="S15" s="56"/>
      <c r="T15" s="56"/>
      <c r="U15" s="56"/>
      <c r="V15" s="56"/>
      <c r="W15" s="107"/>
      <c r="X15" s="107"/>
      <c r="Y15" s="107"/>
      <c r="Z15" s="107"/>
      <c r="AA15" s="107"/>
      <c r="AB15" s="108">
        <f>IF(FRUTAS!Y15=0,"",FRUTAS!Y15)</f>
        <v>1</v>
      </c>
      <c r="AC15" s="109">
        <f>IF(FRUTAS!Z15=0,"",FRUTAS!Z15)</f>
        <v>50221</v>
      </c>
    </row>
    <row r="16" spans="1:29">
      <c r="A16" s="10">
        <f>IF(FRUTAS!A16=0,"",FRUTAS!A16)</f>
        <v>3</v>
      </c>
      <c r="B16" s="11" t="str">
        <f>IF(FRUTAS!B16=0,"",FRUTAS!B16)</f>
        <v>Tostado Nordelta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106"/>
      <c r="N16" s="56"/>
      <c r="O16" s="56"/>
      <c r="P16" s="56"/>
      <c r="Q16" s="56"/>
      <c r="R16" s="56"/>
      <c r="S16" s="56"/>
      <c r="T16" s="56"/>
      <c r="U16" s="56"/>
      <c r="V16" s="56"/>
      <c r="W16" s="107"/>
      <c r="X16" s="107"/>
      <c r="Y16" s="107"/>
      <c r="Z16" s="107"/>
      <c r="AA16" s="107"/>
      <c r="AB16" s="108">
        <f>IF(FRUTAS!Y16=0,"",FRUTAS!Y16)</f>
        <v>1</v>
      </c>
      <c r="AC16" s="109">
        <f>IF(FRUTAS!Z16=0,"",FRUTAS!Z16)</f>
        <v>26887</v>
      </c>
    </row>
    <row r="17" spans="1:29" hidden="1">
      <c r="A17" s="10">
        <f>IF(FRUTAS!A17=0,"",FRUTAS!A17)</f>
        <v>1</v>
      </c>
      <c r="B17" s="11" t="str">
        <f>IF(FRUTAS!B17=0,"",FRUTAS!B17)</f>
        <v>Tostado juramento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06"/>
      <c r="N17" s="56"/>
      <c r="O17" s="56"/>
      <c r="P17" s="56"/>
      <c r="Q17" s="56"/>
      <c r="R17" s="56"/>
      <c r="S17" s="56"/>
      <c r="T17" s="56"/>
      <c r="U17" s="56"/>
      <c r="V17" s="56"/>
      <c r="W17" s="107"/>
      <c r="X17" s="107"/>
      <c r="Y17" s="107"/>
      <c r="Z17" s="107"/>
      <c r="AA17" s="107"/>
      <c r="AB17" s="108">
        <f>IF(FRUTAS!Y17=0,"",FRUTAS!Y17)</f>
        <v>1</v>
      </c>
      <c r="AC17" s="109">
        <f>IF(FRUTAS!Z17=0,"",FRUTAS!Z17)</f>
        <v>26877</v>
      </c>
    </row>
    <row r="18" spans="1:29">
      <c r="A18" s="10">
        <f>IF(FRUTAS!A18=0,"",FRUTAS!A18)</f>
        <v>3</v>
      </c>
      <c r="B18" s="11" t="str">
        <f>IF(FRUTAS!B18=0,"",FRUTAS!B18)</f>
        <v>Frio concordia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06"/>
      <c r="N18" s="56"/>
      <c r="O18" s="56"/>
      <c r="P18" s="56"/>
      <c r="Q18" s="56"/>
      <c r="R18" s="56"/>
      <c r="S18" s="56"/>
      <c r="T18" s="56"/>
      <c r="U18" s="56"/>
      <c r="V18" s="56"/>
      <c r="W18" s="107"/>
      <c r="X18" s="107"/>
      <c r="Y18" s="107"/>
      <c r="Z18" s="107"/>
      <c r="AA18" s="107"/>
      <c r="AB18" s="108">
        <f>IF(FRUTAS!Y18=0,"",FRUTAS!Y18)</f>
        <v>2.5</v>
      </c>
      <c r="AC18" s="109">
        <f>IF(FRUTAS!Z18=0,"",FRUTAS!Z18)</f>
        <v>29212</v>
      </c>
    </row>
    <row r="19" spans="1:29" hidden="1">
      <c r="A19" s="10">
        <f>IF(FRUTAS!A19=0,"",FRUTAS!A19)</f>
        <v>7</v>
      </c>
      <c r="B19" s="11" t="str">
        <f>IF(FRUTAS!B19=0,"",FRUTAS!B19)</f>
        <v>Soria Carlos</v>
      </c>
      <c r="C19" s="30"/>
      <c r="D19" s="30"/>
      <c r="E19" s="30"/>
      <c r="F19" s="30"/>
      <c r="G19" s="30"/>
      <c r="H19" s="30"/>
      <c r="I19" s="30"/>
      <c r="J19" s="30"/>
      <c r="K19" s="30">
        <v>150</v>
      </c>
      <c r="L19" s="30">
        <v>200</v>
      </c>
      <c r="M19" s="106"/>
      <c r="N19" s="56">
        <v>60</v>
      </c>
      <c r="O19" s="56"/>
      <c r="P19" s="56"/>
      <c r="Q19" s="56"/>
      <c r="R19" s="56"/>
      <c r="S19" s="56"/>
      <c r="T19" s="56"/>
      <c r="U19" s="56"/>
      <c r="V19" s="56"/>
      <c r="W19" s="107"/>
      <c r="X19" s="107"/>
      <c r="Y19" s="107"/>
      <c r="Z19" s="107"/>
      <c r="AA19" s="107"/>
      <c r="AB19" s="108">
        <f>IF(FRUTAS!Y19=0,"",FRUTAS!Y19)</f>
        <v>2.5</v>
      </c>
      <c r="AC19" s="109">
        <f>IF(FRUTAS!Z19=0,"",FRUTAS!Z19)</f>
        <v>29211</v>
      </c>
    </row>
    <row r="20" spans="1:29" hidden="1">
      <c r="A20" s="24" t="str">
        <f>IF(FRUTAS!A20=0,"",FRUTAS!A20)</f>
        <v/>
      </c>
      <c r="B20" s="25" t="str">
        <f>IF(FRUTAS!B20=0,"",FRUTAS!B20)</f>
        <v/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6"/>
      <c r="N20" s="56"/>
      <c r="O20" s="56"/>
      <c r="P20" s="56"/>
      <c r="Q20" s="56"/>
      <c r="R20" s="56"/>
      <c r="S20" s="56"/>
      <c r="T20" s="56"/>
      <c r="U20" s="56"/>
      <c r="V20" s="56"/>
      <c r="W20" s="107"/>
      <c r="X20" s="107"/>
      <c r="Y20" s="107"/>
      <c r="Z20" s="107"/>
      <c r="AA20" s="107"/>
      <c r="AB20" s="108">
        <f>IF(FRUTAS!Y20=0,"",FRUTAS!Y20)</f>
        <v>1</v>
      </c>
      <c r="AC20" s="109">
        <f>IF(FRUTAS!Z20=0,"",FRUTAS!Z20)</f>
        <v>29191</v>
      </c>
    </row>
    <row r="21" spans="1:29" ht="15.75" hidden="1" customHeight="1">
      <c r="A21" s="10">
        <f>IF(FRUTAS!A21=0,"",FRUTAS!A21)</f>
        <v>1</v>
      </c>
      <c r="B21" s="115" t="str">
        <f>IF(FRUTAS!B21=0,"",FRUTAS!B21)</f>
        <v>Green Pueyrredon</v>
      </c>
      <c r="C21" s="11"/>
      <c r="D21" s="11"/>
      <c r="E21" s="11"/>
      <c r="F21" s="11"/>
      <c r="G21" s="11"/>
      <c r="H21" s="11"/>
      <c r="I21" s="11" t="s">
        <v>54</v>
      </c>
      <c r="J21" s="11">
        <v>17.5</v>
      </c>
      <c r="K21" s="11" t="s">
        <v>54</v>
      </c>
      <c r="L21" s="11" t="s">
        <v>54</v>
      </c>
      <c r="M21" s="116"/>
      <c r="N21" s="11">
        <v>2.5</v>
      </c>
      <c r="O21" s="56"/>
      <c r="P21" s="56"/>
      <c r="Q21" s="56"/>
      <c r="R21" s="56"/>
      <c r="S21" s="56"/>
      <c r="T21" s="56"/>
      <c r="U21" s="56"/>
      <c r="V21" s="56"/>
      <c r="W21" s="107"/>
      <c r="X21" s="107"/>
      <c r="Y21" s="107"/>
      <c r="Z21" s="107"/>
      <c r="AA21" s="107"/>
      <c r="AB21" s="108">
        <f>IF(FRUTAS!Y21=0,"",FRUTAS!Y21)</f>
        <v>2.5</v>
      </c>
      <c r="AC21" s="109">
        <f>IF(FRUTAS!Z21=0,"",FRUTAS!Z21)</f>
        <v>26878</v>
      </c>
    </row>
    <row r="22" spans="1:29" ht="15.75" hidden="1" customHeight="1">
      <c r="A22" s="10" t="str">
        <f>IF(FRUTAS!A22=0,"",FRUTAS!A22)</f>
        <v xml:space="preserve">ret </v>
      </c>
      <c r="B22" s="11" t="str">
        <f>IF(FRUTAS!B22=0,"",FRUTAS!B22)</f>
        <v>Mundo vegetal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06"/>
      <c r="N22" s="56"/>
      <c r="O22" s="56"/>
      <c r="P22" s="56"/>
      <c r="Q22" s="56"/>
      <c r="R22" s="56"/>
      <c r="S22" s="56"/>
      <c r="T22" s="56"/>
      <c r="U22" s="56"/>
      <c r="V22" s="56"/>
      <c r="W22" s="107"/>
      <c r="X22" s="107"/>
      <c r="Y22" s="107"/>
      <c r="Z22" s="107"/>
      <c r="AA22" s="107"/>
      <c r="AB22" s="108">
        <f>IF(FRUTAS!Y22=0,"",FRUTAS!Y22)</f>
        <v>1</v>
      </c>
      <c r="AC22" s="109">
        <f>IF(FRUTAS!Z22=0,"",FRUTAS!Z22)</f>
        <v>42107</v>
      </c>
    </row>
    <row r="23" spans="1:29" ht="15.75" customHeight="1">
      <c r="A23" s="10">
        <f>IF(FRUTAS!A23=0,"",FRUTAS!A23)</f>
        <v>3</v>
      </c>
      <c r="B23" s="11" t="str">
        <f>IF(FRUTAS!B23=0,"",FRUTAS!B23)</f>
        <v>Sweet pepper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106"/>
      <c r="N23" s="56"/>
      <c r="O23" s="56"/>
      <c r="P23" s="56"/>
      <c r="Q23" s="56"/>
      <c r="R23" s="56"/>
      <c r="S23" s="56"/>
      <c r="T23" s="56"/>
      <c r="U23" s="56"/>
      <c r="V23" s="56"/>
      <c r="W23" s="107"/>
      <c r="X23" s="107"/>
      <c r="Y23" s="107"/>
      <c r="Z23" s="107"/>
      <c r="AA23" s="107"/>
      <c r="AB23" s="108">
        <f>IF(FRUTAS!Y23=0,"",FRUTAS!Y23)</f>
        <v>2.5</v>
      </c>
      <c r="AC23" s="109">
        <f>IF(FRUTAS!Z23=0,"",FRUTAS!Z23)</f>
        <v>42110</v>
      </c>
    </row>
    <row r="24" spans="1:29" ht="15.75" hidden="1" customHeight="1">
      <c r="A24" s="10">
        <f>IF(FRUTAS!A24=0,"",FRUTAS!A24)</f>
        <v>1</v>
      </c>
      <c r="B24" s="11" t="str">
        <f>IF(FRUTAS!B24=0,"",FRUTAS!B24)</f>
        <v>Parrila BESARES-PEDRAZA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106"/>
      <c r="N24" s="56"/>
      <c r="O24" s="56"/>
      <c r="P24" s="56"/>
      <c r="Q24" s="56"/>
      <c r="R24" s="56"/>
      <c r="S24" s="56"/>
      <c r="T24" s="56"/>
      <c r="U24" s="56"/>
      <c r="V24" s="56"/>
      <c r="W24" s="107"/>
      <c r="X24" s="107"/>
      <c r="Y24" s="107"/>
      <c r="Z24" s="107"/>
      <c r="AA24" s="107"/>
      <c r="AB24" s="108">
        <f>IF(FRUTAS!Y24=0,"",FRUTAS!Y24)</f>
        <v>2.5</v>
      </c>
      <c r="AC24" s="109">
        <f>IF(FRUTAS!Z24=0,"",FRUTAS!Z24)</f>
        <v>50222</v>
      </c>
    </row>
    <row r="25" spans="1:29" ht="15.75" hidden="1" customHeight="1">
      <c r="A25" s="10">
        <f>IF(FRUTAS!A25=0,"",FRUTAS!A25)</f>
        <v>2</v>
      </c>
      <c r="B25" s="11" t="str">
        <f>IF(FRUTAS!B25=0,"",FRUTAS!B25)</f>
        <v>Tea paunero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06"/>
      <c r="N25" s="56"/>
      <c r="O25" s="56"/>
      <c r="P25" s="56"/>
      <c r="Q25" s="56"/>
      <c r="R25" s="56"/>
      <c r="S25" s="56"/>
      <c r="T25" s="56"/>
      <c r="U25" s="56"/>
      <c r="V25" s="56"/>
      <c r="W25" s="107"/>
      <c r="X25" s="107"/>
      <c r="Y25" s="107"/>
      <c r="Z25" s="107"/>
      <c r="AA25" s="107"/>
      <c r="AB25" s="108">
        <f>IF(FRUTAS!Y25=0,"",FRUTAS!Y25)</f>
        <v>2.5</v>
      </c>
      <c r="AC25" s="109">
        <f>IF(FRUTAS!Z25=0,"",FRUTAS!Z25)</f>
        <v>50237</v>
      </c>
    </row>
    <row r="26" spans="1:29" ht="15.75" hidden="1" customHeight="1">
      <c r="A26" s="10">
        <f>IF(FRUTAS!A26=0,"",FRUTAS!A26)</f>
        <v>1</v>
      </c>
      <c r="B26" s="11" t="str">
        <f>IF(FRUTAS!B26=0,"",FRUTAS!B26)</f>
        <v>Green cabildo</v>
      </c>
      <c r="C26" s="11"/>
      <c r="D26" s="11"/>
      <c r="E26" s="11"/>
      <c r="F26" s="11"/>
      <c r="G26" s="11"/>
      <c r="H26" s="11"/>
      <c r="I26" s="11">
        <v>5</v>
      </c>
      <c r="J26" s="11">
        <v>17.5</v>
      </c>
      <c r="K26" s="11">
        <v>2.5</v>
      </c>
      <c r="L26" s="11">
        <v>5</v>
      </c>
      <c r="M26" s="116"/>
      <c r="N26" s="11">
        <v>2.5</v>
      </c>
      <c r="O26" s="11"/>
      <c r="P26" s="11"/>
      <c r="Q26" s="11"/>
      <c r="R26" s="11"/>
      <c r="S26" s="56"/>
      <c r="T26" s="56"/>
      <c r="U26" s="56"/>
      <c r="V26" s="56"/>
      <c r="W26" s="107"/>
      <c r="X26" s="107"/>
      <c r="Y26" s="107"/>
      <c r="Z26" s="107"/>
      <c r="AA26" s="107"/>
      <c r="AB26" s="108">
        <f>IF(FRUTAS!Y26=0,"",FRUTAS!Y26)</f>
        <v>2.5</v>
      </c>
      <c r="AC26" s="117">
        <v>26879</v>
      </c>
    </row>
    <row r="27" spans="1:29" ht="15.75" hidden="1" customHeight="1">
      <c r="A27" s="10">
        <f>IF(FRUTAS!A27=0,"",FRUTAS!A27)</f>
        <v>1</v>
      </c>
      <c r="B27" s="11" t="str">
        <f>IF(FRUTAS!B27=0,"",FRUTAS!B27)</f>
        <v>Tea uriburu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106"/>
      <c r="N27" s="56"/>
      <c r="O27" s="56"/>
      <c r="P27" s="56"/>
      <c r="Q27" s="56"/>
      <c r="R27" s="56"/>
      <c r="S27" s="56"/>
      <c r="T27" s="56"/>
      <c r="U27" s="56"/>
      <c r="V27" s="56"/>
      <c r="W27" s="107"/>
      <c r="X27" s="107"/>
      <c r="Y27" s="107"/>
      <c r="Z27" s="107"/>
      <c r="AA27" s="107"/>
      <c r="AB27" s="108">
        <f>IF(FRUTAS!Y27=0,"",FRUTAS!Y27)</f>
        <v>2.5</v>
      </c>
      <c r="AC27" s="109">
        <f>IF(FRUTAS!Z27=0,"",FRUTAS!Z27)</f>
        <v>50223</v>
      </c>
    </row>
    <row r="28" spans="1:29" ht="15.75" hidden="1" customHeight="1">
      <c r="A28" s="10">
        <f>IF(FRUTAS!A28=0,"",FRUTAS!A28)</f>
        <v>2</v>
      </c>
      <c r="B28" s="11" t="str">
        <f>IF(FRUTAS!B28=0,"",FRUTAS!B28)</f>
        <v>Tostado uniceter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06"/>
      <c r="N28" s="56"/>
      <c r="O28" s="56"/>
      <c r="P28" s="56"/>
      <c r="Q28" s="56"/>
      <c r="R28" s="56"/>
      <c r="S28" s="56"/>
      <c r="T28" s="56"/>
      <c r="U28" s="56"/>
      <c r="V28" s="56"/>
      <c r="W28" s="107"/>
      <c r="X28" s="107"/>
      <c r="Y28" s="107"/>
      <c r="Z28" s="107"/>
      <c r="AA28" s="107"/>
      <c r="AB28" s="108">
        <f>IF(FRUTAS!Y28=0,"",FRUTAS!Y28)</f>
        <v>2.5</v>
      </c>
      <c r="AC28" s="109">
        <f>IF(FRUTAS!Z28=0,"",FRUTAS!Z28)</f>
        <v>26883</v>
      </c>
    </row>
    <row r="29" spans="1:29" ht="15.75" hidden="1" customHeight="1">
      <c r="A29" s="10">
        <f>IF(FRUTAS!A29=0,"",FRUTAS!A29)</f>
        <v>2</v>
      </c>
      <c r="B29" s="11" t="str">
        <f>IF(FRUTAS!B29=0,"",FRUTAS!B29)</f>
        <v>Fresh straw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106"/>
      <c r="N29" s="56"/>
      <c r="O29" s="56"/>
      <c r="P29" s="56"/>
      <c r="Q29" s="56"/>
      <c r="R29" s="56"/>
      <c r="S29" s="56"/>
      <c r="T29" s="56"/>
      <c r="U29" s="56"/>
      <c r="V29" s="56"/>
      <c r="W29" s="107"/>
      <c r="X29" s="107"/>
      <c r="Y29" s="107"/>
      <c r="Z29" s="107"/>
      <c r="AA29" s="107"/>
      <c r="AB29" s="118" t="str">
        <f>IF(FRUTAS!Y29=0,"",FRUTAS!Y29)</f>
        <v/>
      </c>
      <c r="AC29" s="109">
        <f>IF(FRUTAS!Z29=0,"",FRUTAS!Z29)</f>
        <v>26884</v>
      </c>
    </row>
    <row r="30" spans="1:29" ht="15.75" customHeight="1">
      <c r="A30" s="10">
        <f>IF(FRUTAS!A30=0,"",FRUTAS!A30)</f>
        <v>3</v>
      </c>
      <c r="B30" s="11" t="str">
        <f>IF(FRUTAS!B30=0,"",FRUTAS!B30)</f>
        <v>Tea Nordelta</v>
      </c>
      <c r="C30" s="11"/>
      <c r="D30" s="11"/>
      <c r="E30" s="11"/>
      <c r="F30" s="11"/>
      <c r="G30" s="11"/>
      <c r="H30" s="11"/>
      <c r="I30" s="11">
        <v>5</v>
      </c>
      <c r="J30" s="11" t="s">
        <v>54</v>
      </c>
      <c r="K30" s="30"/>
      <c r="L30" s="30"/>
      <c r="M30" s="106"/>
      <c r="N30" s="56"/>
      <c r="O30" s="56"/>
      <c r="P30" s="56"/>
      <c r="Q30" s="56"/>
      <c r="R30" s="56"/>
      <c r="S30" s="56"/>
      <c r="T30" s="56"/>
      <c r="U30" s="56"/>
      <c r="V30" s="56"/>
      <c r="W30" s="107"/>
      <c r="X30" s="107"/>
      <c r="Y30" s="107"/>
      <c r="Z30" s="107"/>
      <c r="AA30" s="107"/>
      <c r="AB30" s="108">
        <f>IF(FRUTAS!Y30=0,"",FRUTAS!Y30)</f>
        <v>2.5</v>
      </c>
      <c r="AC30" s="109">
        <f>IF(FRUTAS!Z30=0,"",FRUTAS!Z30)</f>
        <v>50245</v>
      </c>
    </row>
    <row r="31" spans="1:29" ht="15.75" hidden="1" customHeight="1">
      <c r="A31" s="10">
        <f>IF(FRUTAS!A31=0,"",FRUTAS!A31)</f>
        <v>2</v>
      </c>
      <c r="B31" s="11" t="str">
        <f>IF(FRUTAS!B31=0,"",FRUTAS!B31)</f>
        <v>Claudia Baracat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106"/>
      <c r="N31" s="56"/>
      <c r="O31" s="56"/>
      <c r="P31" s="56"/>
      <c r="Q31" s="56"/>
      <c r="R31" s="56"/>
      <c r="S31" s="56"/>
      <c r="T31" s="56"/>
      <c r="U31" s="56"/>
      <c r="V31" s="56"/>
      <c r="W31" s="107"/>
      <c r="X31" s="107"/>
      <c r="Y31" s="107"/>
      <c r="Z31" s="107"/>
      <c r="AA31" s="107"/>
      <c r="AB31" s="108">
        <f>IF(FRUTAS!Y31=0,"",FRUTAS!Y31)</f>
        <v>2.5</v>
      </c>
      <c r="AC31" s="109">
        <f>IF(FRUTAS!Z31=0,"",FRUTAS!Z31)</f>
        <v>42108</v>
      </c>
    </row>
    <row r="32" spans="1:29" ht="15.75" hidden="1" customHeight="1">
      <c r="A32" s="10">
        <f>IF(FRUTAS!A32=0,"",FRUTAS!A32)</f>
        <v>1</v>
      </c>
      <c r="B32" s="11" t="str">
        <f>IF(FRUTAS!B32=0,"",FRUTAS!B32)</f>
        <v>El peñon del aguila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106"/>
      <c r="N32" s="56"/>
      <c r="O32" s="56"/>
      <c r="P32" s="56"/>
      <c r="Q32" s="56"/>
      <c r="R32" s="56"/>
      <c r="S32" s="56"/>
      <c r="T32" s="56"/>
      <c r="U32" s="56"/>
      <c r="V32" s="56"/>
      <c r="W32" s="107"/>
      <c r="X32" s="107"/>
      <c r="Y32" s="107"/>
      <c r="Z32" s="107"/>
      <c r="AA32" s="107"/>
      <c r="AB32" s="108">
        <f>IF(FRUTAS!Y32=0,"",FRUTAS!Y32)</f>
        <v>2.5</v>
      </c>
      <c r="AC32" s="109">
        <f>IF(FRUTAS!Z32=0,"",FRUTAS!Z32)</f>
        <v>42104</v>
      </c>
    </row>
    <row r="33" spans="1:29" ht="15.75" hidden="1" customHeight="1">
      <c r="A33" s="10">
        <f>IF(FRUTAS!A33=0,"",FRUTAS!A33)</f>
        <v>1</v>
      </c>
      <c r="B33" s="11" t="str">
        <f>IF(FRUTAS!B33=0,"",FRUTAS!B33)</f>
        <v>Tea gorostiaga</v>
      </c>
      <c r="C33" s="30"/>
      <c r="D33" s="30"/>
      <c r="E33" s="30"/>
      <c r="F33" s="30"/>
      <c r="G33" s="30"/>
      <c r="H33" s="30"/>
      <c r="I33" s="30">
        <v>5</v>
      </c>
      <c r="J33" s="30"/>
      <c r="K33" s="30"/>
      <c r="L33" s="30"/>
      <c r="M33" s="106"/>
      <c r="N33" s="56"/>
      <c r="O33" s="56"/>
      <c r="P33" s="56"/>
      <c r="Q33" s="56"/>
      <c r="R33" s="56"/>
      <c r="S33" s="56"/>
      <c r="T33" s="56"/>
      <c r="U33" s="56"/>
      <c r="V33" s="56"/>
      <c r="W33" s="107"/>
      <c r="X33" s="107"/>
      <c r="Y33" s="107"/>
      <c r="Z33" s="107"/>
      <c r="AA33" s="107"/>
      <c r="AB33" s="108">
        <f>IF(FRUTAS!Y33=0,"",FRUTAS!Y33)</f>
        <v>2.5</v>
      </c>
      <c r="AC33" s="109">
        <f>IF(FRUTAS!Z33=0,"",FRUTAS!Z33)</f>
        <v>50224</v>
      </c>
    </row>
    <row r="34" spans="1:29" ht="15.75" hidden="1" customHeight="1">
      <c r="A34" s="10">
        <f>IF(FRUTAS!A34=0,"",FRUTAS!A34)</f>
        <v>1</v>
      </c>
      <c r="B34" s="11" t="str">
        <f>IF(FRUTAS!B34=0,"",FRUTAS!B34)</f>
        <v>Tea montevideo</v>
      </c>
      <c r="C34" s="30"/>
      <c r="D34" s="30"/>
      <c r="E34" s="30"/>
      <c r="F34" s="30"/>
      <c r="G34" s="30"/>
      <c r="H34" s="30"/>
      <c r="I34" s="30">
        <v>2.5</v>
      </c>
      <c r="J34" s="30"/>
      <c r="K34" s="30"/>
      <c r="L34" s="30"/>
      <c r="M34" s="106"/>
      <c r="N34" s="56"/>
      <c r="O34" s="56"/>
      <c r="P34" s="56"/>
      <c r="Q34" s="56"/>
      <c r="R34" s="56"/>
      <c r="S34" s="56"/>
      <c r="T34" s="56"/>
      <c r="U34" s="56"/>
      <c r="V34" s="56"/>
      <c r="W34" s="107"/>
      <c r="X34" s="107"/>
      <c r="Y34" s="107"/>
      <c r="Z34" s="107"/>
      <c r="AA34" s="107"/>
      <c r="AB34" s="108">
        <f>IF(FRUTAS!Y34=0,"",FRUTAS!Y34)</f>
        <v>2.5</v>
      </c>
      <c r="AC34" s="109">
        <f>IF(FRUTAS!Z34=0,"",FRUTAS!Z34)</f>
        <v>50225</v>
      </c>
    </row>
    <row r="35" spans="1:29" ht="15.75" hidden="1" customHeight="1">
      <c r="A35" s="10">
        <f>IF(FRUTAS!A35=0,"",FRUTAS!A35)</f>
        <v>1</v>
      </c>
      <c r="B35" s="11" t="str">
        <f>IF(FRUTAS!B35=0,"",FRUTAS!B35)</f>
        <v>Tea devoto</v>
      </c>
      <c r="C35" s="30"/>
      <c r="D35" s="30"/>
      <c r="E35" s="30"/>
      <c r="F35" s="30"/>
      <c r="G35" s="30"/>
      <c r="H35" s="30"/>
      <c r="I35" s="30">
        <v>2.5</v>
      </c>
      <c r="J35" s="30"/>
      <c r="K35" s="30"/>
      <c r="L35" s="30"/>
      <c r="M35" s="106"/>
      <c r="N35" s="56"/>
      <c r="O35" s="56"/>
      <c r="P35" s="56"/>
      <c r="Q35" s="56"/>
      <c r="R35" s="56"/>
      <c r="S35" s="56"/>
      <c r="T35" s="56"/>
      <c r="U35" s="56"/>
      <c r="V35" s="56"/>
      <c r="W35" s="107"/>
      <c r="X35" s="107"/>
      <c r="Y35" s="107"/>
      <c r="Z35" s="107"/>
      <c r="AA35" s="107"/>
      <c r="AB35" s="108">
        <f>IF(FRUTAS!Y35=0,"",FRUTAS!Y35)</f>
        <v>2.5</v>
      </c>
      <c r="AC35" s="109">
        <f>IF(FRUTAS!Z35=0,"",FRUTAS!Z35)</f>
        <v>50226</v>
      </c>
    </row>
    <row r="36" spans="1:29" ht="15.75" hidden="1" customHeight="1">
      <c r="A36" s="10">
        <f>IF(FRUTAS!A36=0,"",FRUTAS!A36)</f>
        <v>1</v>
      </c>
      <c r="B36" s="11" t="str">
        <f>IF(FRUTAS!B36=0,"",FRUTAS!B36)</f>
        <v>Tea obligado</v>
      </c>
      <c r="C36" s="30"/>
      <c r="D36" s="30"/>
      <c r="E36" s="30"/>
      <c r="F36" s="30"/>
      <c r="G36" s="30"/>
      <c r="H36" s="30"/>
      <c r="I36" s="30"/>
      <c r="J36" s="30"/>
      <c r="K36" s="30">
        <v>2.5</v>
      </c>
      <c r="L36" s="30"/>
      <c r="M36" s="106"/>
      <c r="N36" s="56"/>
      <c r="O36" s="56"/>
      <c r="P36" s="56"/>
      <c r="Q36" s="56"/>
      <c r="R36" s="56"/>
      <c r="S36" s="56"/>
      <c r="T36" s="56"/>
      <c r="U36" s="56"/>
      <c r="V36" s="56"/>
      <c r="W36" s="107"/>
      <c r="X36" s="107"/>
      <c r="Y36" s="107"/>
      <c r="Z36" s="107"/>
      <c r="AA36" s="107"/>
      <c r="AB36" s="108">
        <f>IF(FRUTAS!Y36=0,"",FRUTAS!Y36)</f>
        <v>2.5</v>
      </c>
      <c r="AC36" s="109">
        <f>IF(FRUTAS!Z36=0,"",FRUTAS!Z36)</f>
        <v>50227</v>
      </c>
    </row>
    <row r="37" spans="1:29" ht="15.75" hidden="1" customHeight="1">
      <c r="A37" s="10">
        <f>IF(FRUTAS!A37=0,"",FRUTAS!A37)</f>
        <v>1</v>
      </c>
      <c r="B37" s="11" t="str">
        <f>IF(FRUTAS!B37=0,"",FRUTAS!B37)</f>
        <v>Tea conde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106"/>
      <c r="N37" s="56"/>
      <c r="O37" s="56"/>
      <c r="P37" s="56"/>
      <c r="Q37" s="56"/>
      <c r="R37" s="56"/>
      <c r="S37" s="56"/>
      <c r="T37" s="56"/>
      <c r="U37" s="56"/>
      <c r="V37" s="56"/>
      <c r="W37" s="107"/>
      <c r="X37" s="107"/>
      <c r="Y37" s="107"/>
      <c r="Z37" s="107"/>
      <c r="AA37" s="107"/>
      <c r="AB37" s="108">
        <f>IF(FRUTAS!Y37=0,"",FRUTAS!Y37)</f>
        <v>2.5</v>
      </c>
      <c r="AC37" s="109">
        <f>IF(FRUTAS!Z37=0,"",FRUTAS!Z37)</f>
        <v>50228</v>
      </c>
    </row>
    <row r="38" spans="1:29" ht="15.75" hidden="1" customHeight="1">
      <c r="A38" s="10">
        <f>IF(FRUTAS!A38=0,"",FRUTAS!A38)</f>
        <v>1</v>
      </c>
      <c r="B38" s="11" t="str">
        <f>IF(FRUTAS!B38=0,"",FRUTAS!B38)</f>
        <v>Tea sinclair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106"/>
      <c r="N38" s="56"/>
      <c r="O38" s="56"/>
      <c r="P38" s="56"/>
      <c r="Q38" s="56"/>
      <c r="R38" s="56"/>
      <c r="S38" s="56"/>
      <c r="T38" s="56"/>
      <c r="U38" s="56"/>
      <c r="V38" s="56"/>
      <c r="W38" s="107"/>
      <c r="X38" s="107"/>
      <c r="Y38" s="107"/>
      <c r="Z38" s="107"/>
      <c r="AA38" s="107"/>
      <c r="AB38" s="108">
        <f>IF(FRUTAS!Y38=0,"",FRUTAS!Y38)</f>
        <v>2.5</v>
      </c>
      <c r="AC38" s="109">
        <f>IF(FRUTAS!Z38=0,"",FRUTAS!Z38)</f>
        <v>50229</v>
      </c>
    </row>
    <row r="39" spans="1:29" ht="15.75" hidden="1" customHeight="1">
      <c r="A39" s="10">
        <f>IF(FRUTAS!A39=0,"",FRUTAS!A39)</f>
        <v>1</v>
      </c>
      <c r="B39" s="115" t="str">
        <f>IF(FRUTAS!B39=0,"",FRUTAS!B39)</f>
        <v>Tea Libertador</v>
      </c>
      <c r="C39" s="11"/>
      <c r="D39" s="11"/>
      <c r="E39" s="11"/>
      <c r="F39" s="11"/>
      <c r="G39" s="11"/>
      <c r="H39" s="11"/>
      <c r="I39" s="11" t="s">
        <v>54</v>
      </c>
      <c r="J39" s="11" t="s">
        <v>54</v>
      </c>
      <c r="K39" s="11">
        <v>2.5</v>
      </c>
      <c r="L39" s="11" t="s">
        <v>54</v>
      </c>
      <c r="M39" s="116"/>
      <c r="N39" s="11" t="s">
        <v>54</v>
      </c>
      <c r="O39" s="11"/>
      <c r="P39" s="11"/>
      <c r="Q39" s="56"/>
      <c r="R39" s="56"/>
      <c r="S39" s="56"/>
      <c r="T39" s="56"/>
      <c r="U39" s="56"/>
      <c r="V39" s="56"/>
      <c r="W39" s="107"/>
      <c r="X39" s="107"/>
      <c r="Y39" s="107"/>
      <c r="Z39" s="107"/>
      <c r="AA39" s="107"/>
      <c r="AB39" s="108">
        <f>IF(FRUTAS!Y39=0,"",FRUTAS!Y39)</f>
        <v>2.5</v>
      </c>
      <c r="AC39" s="109">
        <f>IF(FRUTAS!Z39=0,"",FRUTAS!Z39)</f>
        <v>50230</v>
      </c>
    </row>
    <row r="40" spans="1:29" ht="15.75" hidden="1" customHeight="1">
      <c r="A40" s="10">
        <f>IF(FRUTAS!A40=0,"",FRUTAS!A40)</f>
        <v>2</v>
      </c>
      <c r="B40" s="115" t="str">
        <f>IF(FRUTAS!B40=0,"",FRUTAS!B40)</f>
        <v>Tea unicenter</v>
      </c>
      <c r="C40" s="11"/>
      <c r="D40" s="11"/>
      <c r="E40" s="11"/>
      <c r="F40" s="11"/>
      <c r="G40" s="11"/>
      <c r="H40" s="11"/>
      <c r="I40" s="11">
        <v>5</v>
      </c>
      <c r="J40" s="11" t="s">
        <v>54</v>
      </c>
      <c r="K40" s="11" t="s">
        <v>54</v>
      </c>
      <c r="L40" s="11" t="s">
        <v>54</v>
      </c>
      <c r="M40" s="116"/>
      <c r="N40" s="11" t="s">
        <v>54</v>
      </c>
      <c r="O40" s="11"/>
      <c r="P40" s="11"/>
      <c r="Q40" s="11"/>
      <c r="R40" s="56"/>
      <c r="S40" s="56"/>
      <c r="T40" s="56"/>
      <c r="U40" s="56"/>
      <c r="V40" s="56"/>
      <c r="W40" s="107"/>
      <c r="X40" s="107"/>
      <c r="Y40" s="107"/>
      <c r="Z40" s="107"/>
      <c r="AA40" s="107"/>
      <c r="AB40" s="108">
        <f>IF(FRUTAS!Y40=0,"",FRUTAS!Y40)</f>
        <v>2.5</v>
      </c>
      <c r="AC40" s="109">
        <f>IF(FRUTAS!Z40=0,"",FRUTAS!Z40)</f>
        <v>50238</v>
      </c>
    </row>
    <row r="41" spans="1:29" ht="15.75" hidden="1" customHeight="1">
      <c r="A41" s="10">
        <f>IF(FRUTAS!A41=0,"",FRUTAS!A41)</f>
        <v>2</v>
      </c>
      <c r="B41" s="11" t="str">
        <f>IF(FRUTAS!B41=0,"",FRUTAS!B41)</f>
        <v>Wek it fit</v>
      </c>
      <c r="C41" s="30"/>
      <c r="D41" s="30"/>
      <c r="E41" s="30"/>
      <c r="F41" s="30"/>
      <c r="G41" s="30"/>
      <c r="H41" s="30"/>
      <c r="I41" s="119">
        <v>10</v>
      </c>
      <c r="J41" s="119">
        <v>2.5</v>
      </c>
      <c r="K41" s="119">
        <v>7.5</v>
      </c>
      <c r="L41" s="30"/>
      <c r="M41" s="106"/>
      <c r="N41" s="56"/>
      <c r="O41" s="56"/>
      <c r="P41" s="56"/>
      <c r="Q41" s="56"/>
      <c r="R41" s="56"/>
      <c r="S41" s="56"/>
      <c r="T41" s="56"/>
      <c r="U41" s="56"/>
      <c r="V41" s="56"/>
      <c r="W41" s="107"/>
      <c r="X41" s="107"/>
      <c r="Y41" s="107"/>
      <c r="Z41" s="107"/>
      <c r="AA41" s="107"/>
      <c r="AB41" s="108">
        <f>IF(FRUTAS!Y41=0,"",FRUTAS!Y41)</f>
        <v>2.5</v>
      </c>
      <c r="AC41" s="109">
        <f>IF(FRUTAS!Z41=0,"",FRUTAS!Z41)</f>
        <v>50237</v>
      </c>
    </row>
    <row r="42" spans="1:29" ht="15.75" hidden="1" customHeight="1">
      <c r="A42" s="10">
        <f>IF(FRUTAS!A42=0,"",FRUTAS!A42)</f>
        <v>1</v>
      </c>
      <c r="B42" s="11" t="str">
        <f>IF(FRUTAS!B42=0,"",FRUTAS!B42)</f>
        <v>Tea lacroze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106"/>
      <c r="N42" s="56"/>
      <c r="O42" s="56"/>
      <c r="P42" s="56"/>
      <c r="Q42" s="56"/>
      <c r="R42" s="56"/>
      <c r="S42" s="56"/>
      <c r="T42" s="56"/>
      <c r="U42" s="56"/>
      <c r="V42" s="56"/>
      <c r="W42" s="107"/>
      <c r="X42" s="107"/>
      <c r="Y42" s="107"/>
      <c r="Z42" s="107"/>
      <c r="AA42" s="107"/>
      <c r="AB42" s="108">
        <f>IF(FRUTAS!Y42=0,"",FRUTAS!Y42)</f>
        <v>2.5</v>
      </c>
      <c r="AC42" s="109">
        <f>IF(FRUTAS!Z42=0,"",FRUTAS!Z42)</f>
        <v>50231</v>
      </c>
    </row>
    <row r="43" spans="1:29" ht="15.75" hidden="1" customHeight="1">
      <c r="A43" s="10">
        <f>IF(FRUTAS!A43=0,"",FRUTAS!A43)</f>
        <v>7</v>
      </c>
      <c r="B43" s="11" t="str">
        <f>IF(FRUTAS!B43=0,"",FRUTAS!B43)</f>
        <v>Franx 6 humbodlt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106"/>
      <c r="N43" s="56"/>
      <c r="O43" s="56"/>
      <c r="P43" s="56"/>
      <c r="Q43" s="56"/>
      <c r="R43" s="56"/>
      <c r="S43" s="56"/>
      <c r="T43" s="56"/>
      <c r="U43" s="56"/>
      <c r="V43" s="56"/>
      <c r="W43" s="107"/>
      <c r="X43" s="107"/>
      <c r="Y43" s="107"/>
      <c r="Z43" s="107"/>
      <c r="AA43" s="107"/>
      <c r="AB43" s="108">
        <f>IF(FRUTAS!Y43=0,"",FRUTAS!Y43)</f>
        <v>2.5</v>
      </c>
      <c r="AC43" s="109">
        <f>IF(FRUTAS!Z43=0,"",FRUTAS!Z43)</f>
        <v>50241</v>
      </c>
    </row>
    <row r="44" spans="1:29" ht="15.75" hidden="1" customHeight="1">
      <c r="A44" s="10">
        <f>IF(FRUTAS!A44=0,"",FRUTAS!A44)</f>
        <v>2</v>
      </c>
      <c r="B44" s="11" t="str">
        <f>IF(FRUTAS!B44=0,"",FRUTAS!B44)</f>
        <v>Green unicenter</v>
      </c>
      <c r="C44" s="11"/>
      <c r="D44" s="11"/>
      <c r="E44" s="11"/>
      <c r="F44" s="11"/>
      <c r="G44" s="11"/>
      <c r="H44" s="11"/>
      <c r="I44" s="11">
        <v>2.5</v>
      </c>
      <c r="J44" s="11">
        <v>5</v>
      </c>
      <c r="K44" s="11">
        <v>5</v>
      </c>
      <c r="L44" s="11">
        <v>2.5</v>
      </c>
      <c r="M44" s="116"/>
      <c r="N44" s="11">
        <v>7.5</v>
      </c>
      <c r="O44" s="11"/>
      <c r="P44" s="56"/>
      <c r="Q44" s="56"/>
      <c r="R44" s="56"/>
      <c r="S44" s="56"/>
      <c r="T44" s="56"/>
      <c r="U44" s="56"/>
      <c r="V44" s="56"/>
      <c r="W44" s="107"/>
      <c r="X44" s="107"/>
      <c r="Y44" s="107"/>
      <c r="Z44" s="107"/>
      <c r="AA44" s="107"/>
      <c r="AB44" s="108">
        <f>IF(FRUTAS!Y44=0,"",FRUTAS!Y44)</f>
        <v>2.5</v>
      </c>
      <c r="AC44" s="109">
        <f>IF(FRUTAS!Z44=0,"",FRUTAS!Z44)</f>
        <v>26885</v>
      </c>
    </row>
    <row r="45" spans="1:29" ht="15.75" hidden="1" customHeight="1">
      <c r="A45" s="10">
        <f>IF(FRUTAS!A45=0,"",FRUTAS!A45)</f>
        <v>1</v>
      </c>
      <c r="B45" s="11" t="str">
        <f>IF(FRUTAS!B45=0,"",FRUTAS!B45)</f>
        <v>Sofia Germino</v>
      </c>
      <c r="C45" s="30"/>
      <c r="D45" s="30"/>
      <c r="E45" s="30">
        <v>2</v>
      </c>
      <c r="F45" s="30">
        <v>2</v>
      </c>
      <c r="G45" s="30">
        <v>1</v>
      </c>
      <c r="H45" s="30">
        <v>1</v>
      </c>
      <c r="I45" s="30"/>
      <c r="J45" s="30"/>
      <c r="K45" s="30"/>
      <c r="L45" s="30"/>
      <c r="M45" s="106"/>
      <c r="N45" s="56"/>
      <c r="O45" s="56"/>
      <c r="P45" s="56"/>
      <c r="Q45" s="56"/>
      <c r="R45" s="56"/>
      <c r="S45" s="56"/>
      <c r="T45" s="56"/>
      <c r="U45" s="56"/>
      <c r="V45" s="56"/>
      <c r="W45" s="107"/>
      <c r="X45" s="107"/>
      <c r="Y45" s="107"/>
      <c r="Z45" s="107"/>
      <c r="AA45" s="107"/>
      <c r="AB45" s="108">
        <f>IF(FRUTAS!Y45=0,"",FRUTAS!Y45)</f>
        <v>1</v>
      </c>
      <c r="AC45" s="109">
        <f>IF(FRUTAS!Z45=0,"",FRUTAS!Z45)</f>
        <v>42105</v>
      </c>
    </row>
    <row r="46" spans="1:29" ht="15.75" hidden="1" customHeight="1">
      <c r="A46" s="10" t="str">
        <f>IF(FRUTAS!A46=0,"",FRUTAS!A46)</f>
        <v xml:space="preserve">ret </v>
      </c>
      <c r="B46" s="11" t="str">
        <f>IF(FRUTAS!B46=0,"",FRUTAS!B46)</f>
        <v>Free vegetales</v>
      </c>
      <c r="C46" s="30"/>
      <c r="D46" s="30"/>
      <c r="E46" s="30"/>
      <c r="F46" s="30"/>
      <c r="G46" s="30"/>
      <c r="H46" s="30"/>
      <c r="I46" s="30"/>
      <c r="J46" s="30"/>
      <c r="K46" s="30">
        <v>25</v>
      </c>
      <c r="L46" s="30">
        <v>12.5</v>
      </c>
      <c r="M46" s="106"/>
      <c r="N46" s="56">
        <v>10</v>
      </c>
      <c r="O46" s="56"/>
      <c r="P46" s="56"/>
      <c r="Q46" s="56"/>
      <c r="R46" s="56"/>
      <c r="S46" s="56"/>
      <c r="T46" s="56"/>
      <c r="U46" s="56"/>
      <c r="V46" s="56"/>
      <c r="W46" s="107"/>
      <c r="X46" s="107"/>
      <c r="Y46" s="107"/>
      <c r="Z46" s="107"/>
      <c r="AA46" s="107"/>
      <c r="AB46" s="108" t="str">
        <f>IF(FRUTAS!Y46=0,"",FRUTAS!Y46)</f>
        <v>granel</v>
      </c>
      <c r="AC46" s="109">
        <f>IF(FRUTAS!Z46=0,"",FRUTAS!Z46)</f>
        <v>50218</v>
      </c>
    </row>
    <row r="47" spans="1:29" ht="15.75" hidden="1" customHeight="1">
      <c r="A47" s="10">
        <f>IF(FRUTAS!A47=0,"",FRUTAS!A47)</f>
        <v>1</v>
      </c>
      <c r="B47" s="11" t="str">
        <f>IF(FRUTAS!B47=0,"",FRUTAS!B47)</f>
        <v xml:space="preserve">Rey montagu 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106"/>
      <c r="N47" s="56"/>
      <c r="O47" s="56"/>
      <c r="P47" s="56"/>
      <c r="Q47" s="56"/>
      <c r="R47" s="56"/>
      <c r="S47" s="56"/>
      <c r="T47" s="56"/>
      <c r="U47" s="56"/>
      <c r="V47" s="56"/>
      <c r="W47" s="107"/>
      <c r="X47" s="107"/>
      <c r="Y47" s="107"/>
      <c r="Z47" s="107"/>
      <c r="AA47" s="107"/>
      <c r="AB47" s="108">
        <f>IF(FRUTAS!Y47=0,"",FRUTAS!Y47)</f>
        <v>2.5</v>
      </c>
      <c r="AC47" s="109">
        <f>IF(FRUTAS!Z47=0,"",FRUTAS!Z47)</f>
        <v>50232</v>
      </c>
    </row>
    <row r="48" spans="1:29" ht="15.75" hidden="1" customHeight="1">
      <c r="A48" s="10">
        <f>IF(FRUTAS!A48=0,"",FRUTAS!A48)</f>
        <v>1</v>
      </c>
      <c r="B48" s="11" t="str">
        <f>IF(FRUTAS!B48=0,"",FRUTAS!B48)</f>
        <v>Massimino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106"/>
      <c r="N48" s="56"/>
      <c r="O48" s="56"/>
      <c r="P48" s="56"/>
      <c r="Q48" s="56"/>
      <c r="R48" s="56"/>
      <c r="S48" s="56"/>
      <c r="T48" s="56"/>
      <c r="U48" s="56"/>
      <c r="V48" s="56"/>
      <c r="W48" s="107"/>
      <c r="X48" s="107"/>
      <c r="Y48" s="107"/>
      <c r="Z48" s="107"/>
      <c r="AA48" s="107"/>
      <c r="AB48" s="108">
        <f>IF(FRUTAS!Y48=0,"",FRUTAS!Y48)</f>
        <v>2.5</v>
      </c>
      <c r="AC48" s="109">
        <f>IF(FRUTAS!Z48=0,"",FRUTAS!Z48)</f>
        <v>50233</v>
      </c>
    </row>
    <row r="49" spans="1:29" ht="15.75" hidden="1" customHeight="1">
      <c r="A49" s="10">
        <f>IF(FRUTAS!A49=0,"",FRUTAS!A49)</f>
        <v>1</v>
      </c>
      <c r="B49" s="11" t="str">
        <f>IF(FRUTAS!B49=0,"",FRUTAS!B49)</f>
        <v>Tea scalabrini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06"/>
      <c r="N49" s="56"/>
      <c r="O49" s="56"/>
      <c r="P49" s="56"/>
      <c r="Q49" s="56"/>
      <c r="R49" s="56"/>
      <c r="S49" s="56"/>
      <c r="T49" s="56"/>
      <c r="U49" s="56"/>
      <c r="V49" s="56"/>
      <c r="W49" s="107"/>
      <c r="X49" s="107"/>
      <c r="Y49" s="107"/>
      <c r="Z49" s="107"/>
      <c r="AA49" s="107"/>
      <c r="AB49" s="108">
        <f>IF(FRUTAS!Y49=0,"",FRUTAS!Y49)</f>
        <v>2.5</v>
      </c>
      <c r="AC49" s="109">
        <f>IF(FRUTAS!Z49=0,"",FRUTAS!Z49)</f>
        <v>50234</v>
      </c>
    </row>
    <row r="50" spans="1:29" ht="15.75" hidden="1" customHeight="1">
      <c r="A50" s="10" t="str">
        <f>IF(FRUTAS!A50=0,"",FRUTAS!A50)</f>
        <v xml:space="preserve">ret </v>
      </c>
      <c r="B50" s="11" t="str">
        <f>IF(FRUTAS!B50=0,"",FRUTAS!B50)</f>
        <v>Liparelli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106"/>
      <c r="N50" s="56"/>
      <c r="O50" s="56"/>
      <c r="P50" s="56"/>
      <c r="Q50" s="56"/>
      <c r="R50" s="56"/>
      <c r="S50" s="56"/>
      <c r="T50" s="56"/>
      <c r="U50" s="56"/>
      <c r="V50" s="56"/>
      <c r="W50" s="107"/>
      <c r="X50" s="107"/>
      <c r="Y50" s="107"/>
      <c r="Z50" s="107"/>
      <c r="AA50" s="107"/>
      <c r="AB50" s="108" t="str">
        <f>IF(FRUTAS!Y50=0,"",FRUTAS!Y50)</f>
        <v>granel</v>
      </c>
      <c r="AC50" s="109" t="str">
        <f>IF(FRUTAS!Z50=0,"",FRUTAS!Z50)</f>
        <v/>
      </c>
    </row>
    <row r="51" spans="1:29" ht="15.75" hidden="1" customHeight="1">
      <c r="A51" s="10">
        <f>IF(FRUTAS!A51=0,"",FRUTAS!A51)</f>
        <v>2</v>
      </c>
      <c r="B51" s="11" t="str">
        <f>IF(FRUTAS!B51=0,"",FRUTAS!B51)</f>
        <v>Gladys</v>
      </c>
      <c r="C51" s="30">
        <v>2</v>
      </c>
      <c r="D51" s="30"/>
      <c r="E51" s="30"/>
      <c r="F51" s="30"/>
      <c r="G51" s="30"/>
      <c r="H51" s="30">
        <v>2</v>
      </c>
      <c r="I51" s="30"/>
      <c r="J51" s="30">
        <v>2</v>
      </c>
      <c r="K51" s="30"/>
      <c r="L51" s="30"/>
      <c r="M51" s="106"/>
      <c r="N51" s="56"/>
      <c r="O51" s="56"/>
      <c r="P51" s="56"/>
      <c r="Q51" s="56"/>
      <c r="R51" s="56"/>
      <c r="S51" s="56"/>
      <c r="T51" s="56"/>
      <c r="U51" s="56"/>
      <c r="V51" s="56"/>
      <c r="W51" s="107"/>
      <c r="X51" s="107"/>
      <c r="Y51" s="107"/>
      <c r="Z51" s="107"/>
      <c r="AA51" s="107"/>
      <c r="AB51" s="108">
        <f>IF(FRUTAS!Y51=0,"",FRUTAS!Y51)</f>
        <v>1</v>
      </c>
      <c r="AC51" s="109">
        <f>IF(FRUTAS!Z51=0,"",FRUTAS!Z51)</f>
        <v>42109</v>
      </c>
    </row>
    <row r="52" spans="1:29" ht="15.75" customHeight="1">
      <c r="A52" s="10">
        <f>IF(FRUTAS!A52=0,"",FRUTAS!A52)</f>
        <v>3</v>
      </c>
      <c r="B52" s="11" t="str">
        <f>IF(FRUTAS!B52=0,"",FRUTAS!B52)</f>
        <v>Gopal</v>
      </c>
      <c r="C52" s="30"/>
      <c r="D52" s="30">
        <v>2</v>
      </c>
      <c r="E52" s="30"/>
      <c r="F52" s="30"/>
      <c r="G52" s="30"/>
      <c r="H52" s="30"/>
      <c r="I52" s="30"/>
      <c r="J52" s="30">
        <v>2</v>
      </c>
      <c r="K52" s="30"/>
      <c r="L52" s="30"/>
      <c r="M52" s="106"/>
      <c r="N52" s="56"/>
      <c r="O52" s="56">
        <v>4</v>
      </c>
      <c r="P52" s="56"/>
      <c r="Q52" s="56"/>
      <c r="R52" s="56"/>
      <c r="S52" s="56"/>
      <c r="T52" s="56"/>
      <c r="U52" s="56"/>
      <c r="V52" s="56"/>
      <c r="W52" s="107"/>
      <c r="X52" s="107"/>
      <c r="Y52" s="107"/>
      <c r="Z52" s="107"/>
      <c r="AA52" s="107"/>
      <c r="AB52" s="108">
        <f>IF(FRUTAS!Y52=0,"",FRUTAS!Y52)</f>
        <v>1</v>
      </c>
      <c r="AC52" s="109">
        <f>IF(FRUTAS!Z52=0,"",FRUTAS!Z52)</f>
        <v>50243</v>
      </c>
    </row>
    <row r="53" spans="1:29" ht="15.75" hidden="1" customHeight="1">
      <c r="A53" s="10">
        <f>IF(FRUTAS!A53=0,"",FRUTAS!A53)</f>
        <v>1</v>
      </c>
      <c r="B53" s="11" t="str">
        <f>IF(FRUTAS!B53=0,"",FRUTAS!B53)</f>
        <v>Tostado aeorparque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106"/>
      <c r="N53" s="56"/>
      <c r="O53" s="56"/>
      <c r="P53" s="56"/>
      <c r="Q53" s="56"/>
      <c r="R53" s="56"/>
      <c r="S53" s="56"/>
      <c r="T53" s="56"/>
      <c r="U53" s="56"/>
      <c r="V53" s="56"/>
      <c r="W53" s="107"/>
      <c r="X53" s="107"/>
      <c r="Y53" s="107"/>
      <c r="Z53" s="107"/>
      <c r="AA53" s="107"/>
      <c r="AB53" s="108">
        <f>IF(FRUTAS!Y53=0,"",FRUTAS!Y53)</f>
        <v>2.5</v>
      </c>
      <c r="AC53" s="109">
        <f>IF(FRUTAS!Z53=0,"",FRUTAS!Z53)</f>
        <v>50235</v>
      </c>
    </row>
    <row r="54" spans="1:29" ht="15.75" hidden="1" customHeight="1">
      <c r="A54" s="10">
        <f>IF(FRUTAS!A54=0,"",FRUTAS!A54)</f>
        <v>1</v>
      </c>
      <c r="B54" s="11" t="str">
        <f>IF(FRUTAS!B54=0,"",FRUTAS!B54)</f>
        <v>Tostado Mataderos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106"/>
      <c r="N54" s="56"/>
      <c r="O54" s="56"/>
      <c r="P54" s="56"/>
      <c r="Q54" s="56"/>
      <c r="R54" s="56"/>
      <c r="S54" s="56"/>
      <c r="T54" s="56"/>
      <c r="U54" s="56"/>
      <c r="V54" s="56"/>
      <c r="W54" s="107"/>
      <c r="X54" s="107"/>
      <c r="Y54" s="107"/>
      <c r="Z54" s="107"/>
      <c r="AA54" s="107"/>
      <c r="AB54" s="108">
        <f>IF(FRUTAS!Y54=0,"",FRUTAS!Y54)</f>
        <v>2.5</v>
      </c>
      <c r="AC54" s="109">
        <f>IF(FRUTAS!Z54=0,"",FRUTAS!Z54)</f>
        <v>26680</v>
      </c>
    </row>
    <row r="55" spans="1:29" ht="15.75" hidden="1" customHeight="1">
      <c r="A55" s="10" t="str">
        <f>IF(FRUTAS!A55=0,"",FRUTAS!A55)</f>
        <v xml:space="preserve">ret </v>
      </c>
      <c r="B55" s="11" t="str">
        <f>IF(FRUTAS!B55=0,"",FRUTAS!B55)</f>
        <v>Micaela Ramos</v>
      </c>
      <c r="C55" s="30">
        <v>2</v>
      </c>
      <c r="D55" s="30"/>
      <c r="E55" s="30"/>
      <c r="F55" s="30"/>
      <c r="G55" s="30"/>
      <c r="H55" s="30"/>
      <c r="I55" s="30"/>
      <c r="J55" s="30">
        <v>3</v>
      </c>
      <c r="K55" s="30"/>
      <c r="L55" s="30"/>
      <c r="M55" s="106"/>
      <c r="N55" s="56"/>
      <c r="O55" s="56">
        <v>4</v>
      </c>
      <c r="P55" s="56"/>
      <c r="Q55" s="56"/>
      <c r="R55" s="56"/>
      <c r="S55" s="56"/>
      <c r="T55" s="56"/>
      <c r="U55" s="56"/>
      <c r="V55" s="56">
        <v>1</v>
      </c>
      <c r="W55" s="107"/>
      <c r="X55" s="107"/>
      <c r="Y55" s="107"/>
      <c r="Z55" s="107"/>
      <c r="AA55" s="107"/>
      <c r="AB55" s="108">
        <f>IF(FRUTAS!Y55=0,"",FRUTAS!Y55)</f>
        <v>1</v>
      </c>
      <c r="AC55" s="109">
        <f>IF(FRUTAS!Z55=0,"",FRUTAS!Z55)</f>
        <v>26886</v>
      </c>
    </row>
    <row r="56" spans="1:29" ht="15.75" hidden="1" customHeight="1">
      <c r="A56" s="10" t="str">
        <f>IF(FRUTAS!A56=0,"",FRUTAS!A56)</f>
        <v xml:space="preserve">ret </v>
      </c>
      <c r="B56" s="11" t="str">
        <f>IF(FRUTAS!B56=0,"",FRUTAS!B56)</f>
        <v>Gustavo Rupp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106"/>
      <c r="N56" s="56"/>
      <c r="O56" s="56"/>
      <c r="P56" s="56"/>
      <c r="Q56" s="56"/>
      <c r="R56" s="56"/>
      <c r="S56" s="56"/>
      <c r="T56" s="56"/>
      <c r="U56" s="56"/>
      <c r="V56" s="56"/>
      <c r="W56" s="107"/>
      <c r="X56" s="107"/>
      <c r="Y56" s="107"/>
      <c r="Z56" s="107"/>
      <c r="AA56" s="107"/>
      <c r="AB56" s="108">
        <f>IF(FRUTAS!Y56=0,"",FRUTAS!Y56)</f>
        <v>1</v>
      </c>
      <c r="AC56" s="109" t="str">
        <f>IF(FRUTAS!Z56=0,"",FRUTAS!Z56)</f>
        <v/>
      </c>
    </row>
    <row r="57" spans="1:29" ht="15.75" hidden="1" customHeight="1">
      <c r="A57" s="10">
        <f>IF(FRUTAS!A57=0,"",FRUTAS!A57)</f>
        <v>1</v>
      </c>
      <c r="B57" s="11" t="str">
        <f>IF(FRUTAS!B57=0,"",FRUTAS!B57)</f>
        <v>Chango mas</v>
      </c>
      <c r="C57" s="53"/>
      <c r="D57" s="53"/>
      <c r="E57" s="53"/>
      <c r="F57" s="54"/>
      <c r="G57" s="53"/>
      <c r="H57" s="53"/>
      <c r="I57" s="55"/>
      <c r="J57" s="56"/>
      <c r="K57" s="57"/>
      <c r="L57" s="58"/>
      <c r="M57" s="55"/>
      <c r="N57" s="56"/>
      <c r="O57" s="56"/>
      <c r="P57" s="56"/>
      <c r="Q57" s="56"/>
      <c r="R57" s="56"/>
      <c r="S57" s="56"/>
      <c r="T57" s="56"/>
      <c r="U57" s="56"/>
      <c r="V57" s="56"/>
      <c r="W57" s="107"/>
      <c r="X57" s="107"/>
      <c r="Y57" s="107"/>
      <c r="Z57" s="107"/>
      <c r="AA57" s="107"/>
      <c r="AB57" s="108" t="str">
        <f>IF(FRUTAS!Y57=0,"",FRUTAS!Y57)</f>
        <v>Mauro Abbondanza</v>
      </c>
      <c r="AC57" s="120">
        <f>IF(FRUTAS!Z57=0,"",FRUTAS!Z57)</f>
        <v>29210</v>
      </c>
    </row>
    <row r="58" spans="1:29" ht="15.75" customHeight="1">
      <c r="A58" s="10" t="str">
        <f>IF(FRUTAS!A58=0,"",FRUTAS!A58)</f>
        <v>RET</v>
      </c>
      <c r="B58" s="11" t="str">
        <f>IF(FRUTAS!B58=0,"",FRUTAS!B58)</f>
        <v>EL CAMPITO</v>
      </c>
      <c r="C58" s="53"/>
      <c r="D58" s="53"/>
      <c r="E58" s="53"/>
      <c r="F58" s="54"/>
      <c r="G58" s="53"/>
      <c r="H58" s="53"/>
      <c r="I58" s="55"/>
      <c r="J58" s="30"/>
      <c r="K58" s="57"/>
      <c r="L58" s="58"/>
      <c r="M58" s="55"/>
      <c r="N58" s="56"/>
      <c r="O58" s="56"/>
      <c r="P58" s="56"/>
      <c r="Q58" s="56"/>
      <c r="R58" s="56"/>
      <c r="S58" s="56"/>
      <c r="T58" s="56"/>
      <c r="U58" s="56"/>
      <c r="V58" s="56"/>
      <c r="W58" s="107"/>
      <c r="X58" s="107"/>
      <c r="Y58" s="107"/>
      <c r="Z58" s="107"/>
      <c r="AA58" s="107"/>
      <c r="AB58" s="108" t="str">
        <f>IF(FRUTAS!Y58=0,"",FRUTAS!Y58)</f>
        <v/>
      </c>
      <c r="AC58" s="120">
        <f>IF(FRUTAS!Z58=0,"",FRUTAS!Z58)</f>
        <v>26876</v>
      </c>
    </row>
    <row r="59" spans="1:29" ht="15.75" customHeight="1">
      <c r="A59" s="10" t="str">
        <f>IF(FRUTAS!A59=0,"",FRUTAS!A59)</f>
        <v>RET</v>
      </c>
      <c r="B59" s="11" t="str">
        <f>IF(FRUTAS!B59=0,"",FRUTAS!B59)</f>
        <v>Andres P</v>
      </c>
      <c r="C59" s="53"/>
      <c r="D59" s="53"/>
      <c r="E59" s="53"/>
      <c r="F59" s="121"/>
      <c r="G59" s="53"/>
      <c r="H59" s="61">
        <v>3</v>
      </c>
      <c r="I59" s="55"/>
      <c r="J59" s="56"/>
      <c r="K59" s="57"/>
      <c r="L59" s="62">
        <v>5</v>
      </c>
      <c r="M59" s="55"/>
      <c r="N59" s="56"/>
      <c r="O59" s="56"/>
      <c r="P59" s="56"/>
      <c r="Q59" s="56"/>
      <c r="R59" s="56"/>
      <c r="S59" s="56"/>
      <c r="T59" s="56"/>
      <c r="U59" s="56"/>
      <c r="V59" s="56"/>
      <c r="W59" s="107"/>
      <c r="X59" s="107"/>
      <c r="Y59" s="107"/>
      <c r="Z59" s="107"/>
      <c r="AA59" s="107"/>
      <c r="AB59" s="122">
        <v>2.5</v>
      </c>
      <c r="AC59" s="109" t="str">
        <f>IF(FRUTAS!Z59=0,"",FRUTAS!Z59)</f>
        <v/>
      </c>
    </row>
    <row r="60" spans="1:29" ht="15.75" customHeight="1">
      <c r="A60" s="10" t="str">
        <f>IF(FRUTAS!A60=0,"",FRUTAS!A60)</f>
        <v>RET</v>
      </c>
      <c r="B60" s="11" t="str">
        <f>IF(FRUTAS!B60=0,"",FRUTAS!B60)</f>
        <v>Andrea Meyer</v>
      </c>
      <c r="C60" s="56"/>
      <c r="D60" s="53"/>
      <c r="E60" s="53"/>
      <c r="F60" s="54"/>
      <c r="G60" s="53"/>
      <c r="H60" s="53"/>
      <c r="I60" s="55"/>
      <c r="J60" s="30"/>
      <c r="K60" s="57"/>
      <c r="L60" s="58"/>
      <c r="M60" s="55"/>
      <c r="N60" s="56"/>
      <c r="O60" s="56"/>
      <c r="P60" s="56"/>
      <c r="Q60" s="56"/>
      <c r="R60" s="56"/>
      <c r="S60" s="56"/>
      <c r="T60" s="56"/>
      <c r="U60" s="56"/>
      <c r="V60" s="56"/>
      <c r="W60" s="107"/>
      <c r="X60" s="107"/>
      <c r="Y60" s="107"/>
      <c r="Z60" s="107"/>
      <c r="AA60" s="107"/>
      <c r="AB60" s="108" t="str">
        <f>IF(FRUTAS!Y60=0,"",FRUTAS!Y60)</f>
        <v/>
      </c>
      <c r="AC60" s="120">
        <f>IF(FRUTAS!Z60=0,"",FRUTAS!Z60)</f>
        <v>42106</v>
      </c>
    </row>
    <row r="61" spans="1:29" ht="16.5" customHeight="1">
      <c r="A61" s="64" t="s">
        <v>99</v>
      </c>
      <c r="B61" s="123" t="s">
        <v>104</v>
      </c>
      <c r="C61" s="70"/>
      <c r="D61" s="70"/>
      <c r="E61" s="66">
        <v>1</v>
      </c>
      <c r="F61" s="70"/>
      <c r="G61" s="70"/>
      <c r="H61" s="70"/>
      <c r="I61" s="124">
        <v>1</v>
      </c>
      <c r="J61" s="125">
        <v>1</v>
      </c>
      <c r="K61" s="126"/>
      <c r="L61" s="70"/>
      <c r="M61" s="127"/>
      <c r="N61" s="70"/>
      <c r="O61" s="70"/>
      <c r="P61" s="70"/>
      <c r="Q61" s="70"/>
      <c r="R61" s="70"/>
      <c r="S61" s="70"/>
      <c r="T61" s="70"/>
      <c r="U61" s="70"/>
      <c r="V61" s="70"/>
      <c r="W61" s="127"/>
      <c r="X61" s="127"/>
      <c r="Y61" s="127"/>
      <c r="Z61" s="127"/>
      <c r="AA61" s="127"/>
      <c r="AB61" s="128"/>
      <c r="AC61" s="129"/>
    </row>
    <row r="62" spans="1:29" ht="16.5" customHeight="1">
      <c r="A62" s="130" t="str">
        <f>IF(FRUTAS!A62=0,"",FRUTAS!A62)</f>
        <v>RET</v>
      </c>
      <c r="B62" s="131" t="str">
        <f>IF(FRUTAS!B62=0,"",FRUTAS!B62)</f>
        <v>TERUEL</v>
      </c>
      <c r="C62" s="84"/>
      <c r="D62" s="84"/>
      <c r="E62" s="81"/>
      <c r="F62" s="84"/>
      <c r="G62" s="84"/>
      <c r="H62" s="84"/>
      <c r="I62" s="84"/>
      <c r="J62" s="84"/>
      <c r="K62" s="84"/>
      <c r="L62" s="84"/>
      <c r="M62" s="132"/>
      <c r="N62" s="84"/>
      <c r="O62" s="84"/>
      <c r="P62" s="84"/>
      <c r="Q62" s="84"/>
      <c r="R62" s="84"/>
      <c r="S62" s="84"/>
      <c r="T62" s="84"/>
      <c r="U62" s="84"/>
      <c r="V62" s="84"/>
      <c r="W62" s="132"/>
      <c r="X62" s="132"/>
      <c r="Y62" s="132"/>
      <c r="Z62" s="132"/>
      <c r="AA62" s="132"/>
      <c r="AB62" s="133" t="str">
        <f>IF(FRUTAS!Y62=0,"",FRUTAS!Y62)</f>
        <v/>
      </c>
      <c r="AC62" s="134">
        <f>IF(FRUTAS!Z62=0,"",FRUTAS!Z62)</f>
        <v>26881</v>
      </c>
    </row>
    <row r="63" spans="1:29" ht="21" customHeight="1">
      <c r="A63" s="91" t="s">
        <v>107</v>
      </c>
      <c r="B63" s="92"/>
      <c r="C63" s="93" t="str">
        <f t="shared" ref="C63:AA63" si="0">IF(SUMIF($A$8:$A$62,"ret",C8:C62)=0,"",SUMIF($A$8:$A$62,"ret",C8:C62))</f>
        <v/>
      </c>
      <c r="D63" s="93" t="str">
        <f t="shared" si="0"/>
        <v/>
      </c>
      <c r="E63" s="93">
        <f t="shared" si="0"/>
        <v>1</v>
      </c>
      <c r="F63" s="93" t="str">
        <f t="shared" si="0"/>
        <v/>
      </c>
      <c r="G63" s="93" t="str">
        <f t="shared" si="0"/>
        <v/>
      </c>
      <c r="H63" s="93">
        <f t="shared" si="0"/>
        <v>3</v>
      </c>
      <c r="I63" s="93">
        <f t="shared" si="0"/>
        <v>1</v>
      </c>
      <c r="J63" s="93">
        <f t="shared" si="0"/>
        <v>1</v>
      </c>
      <c r="K63" s="93" t="str">
        <f t="shared" si="0"/>
        <v/>
      </c>
      <c r="L63" s="93">
        <f t="shared" si="0"/>
        <v>5</v>
      </c>
      <c r="M63" s="93" t="str">
        <f t="shared" si="0"/>
        <v/>
      </c>
      <c r="N63" s="93" t="str">
        <f t="shared" si="0"/>
        <v/>
      </c>
      <c r="O63" s="93" t="str">
        <f t="shared" si="0"/>
        <v/>
      </c>
      <c r="P63" s="93" t="str">
        <f t="shared" si="0"/>
        <v/>
      </c>
      <c r="Q63" s="93" t="str">
        <f t="shared" si="0"/>
        <v/>
      </c>
      <c r="R63" s="93" t="str">
        <f t="shared" si="0"/>
        <v/>
      </c>
      <c r="S63" s="93" t="str">
        <f t="shared" si="0"/>
        <v/>
      </c>
      <c r="T63" s="93" t="str">
        <f t="shared" si="0"/>
        <v/>
      </c>
      <c r="U63" s="93" t="str">
        <f t="shared" si="0"/>
        <v/>
      </c>
      <c r="V63" s="93" t="str">
        <f t="shared" si="0"/>
        <v/>
      </c>
      <c r="W63" s="93" t="str">
        <f t="shared" si="0"/>
        <v/>
      </c>
      <c r="X63" s="93" t="str">
        <f t="shared" si="0"/>
        <v/>
      </c>
      <c r="Y63" s="93" t="str">
        <f t="shared" si="0"/>
        <v/>
      </c>
      <c r="Z63" s="93" t="str">
        <f t="shared" si="0"/>
        <v/>
      </c>
      <c r="AA63" s="94" t="str">
        <f t="shared" si="0"/>
        <v/>
      </c>
      <c r="AB63" s="1"/>
      <c r="AC63" s="1"/>
    </row>
    <row r="64" spans="1:29" ht="21" customHeight="1">
      <c r="A64" s="91" t="s">
        <v>108</v>
      </c>
      <c r="B64" s="92"/>
      <c r="C64" s="93">
        <f t="shared" ref="C64:AA64" si="1">IF(SUMIF($A$8:$A$62,"&lt;&gt;ret",C8:C62)=0,"",SUMIF($A$8:$A$62,"&lt;&gt;ret",C8:C62))</f>
        <v>5</v>
      </c>
      <c r="D64" s="93">
        <f t="shared" si="1"/>
        <v>2</v>
      </c>
      <c r="E64" s="93">
        <f t="shared" si="1"/>
        <v>6</v>
      </c>
      <c r="F64" s="93">
        <f t="shared" si="1"/>
        <v>2</v>
      </c>
      <c r="G64" s="93">
        <f t="shared" si="1"/>
        <v>1</v>
      </c>
      <c r="H64" s="93">
        <f t="shared" si="1"/>
        <v>3</v>
      </c>
      <c r="I64" s="93">
        <f t="shared" si="1"/>
        <v>42.5</v>
      </c>
      <c r="J64" s="93">
        <f t="shared" si="1"/>
        <v>55.5</v>
      </c>
      <c r="K64" s="93">
        <f t="shared" si="1"/>
        <v>199</v>
      </c>
      <c r="L64" s="93">
        <f t="shared" si="1"/>
        <v>221</v>
      </c>
      <c r="M64" s="93" t="str">
        <f t="shared" si="1"/>
        <v/>
      </c>
      <c r="N64" s="93">
        <f t="shared" si="1"/>
        <v>88.5</v>
      </c>
      <c r="O64" s="93">
        <f t="shared" si="1"/>
        <v>8</v>
      </c>
      <c r="P64" s="93" t="str">
        <f t="shared" si="1"/>
        <v/>
      </c>
      <c r="Q64" s="93" t="str">
        <f t="shared" si="1"/>
        <v/>
      </c>
      <c r="R64" s="93" t="str">
        <f t="shared" si="1"/>
        <v/>
      </c>
      <c r="S64" s="93" t="str">
        <f t="shared" si="1"/>
        <v/>
      </c>
      <c r="T64" s="93" t="str">
        <f t="shared" si="1"/>
        <v/>
      </c>
      <c r="U64" s="93" t="str">
        <f t="shared" si="1"/>
        <v/>
      </c>
      <c r="V64" s="93">
        <f t="shared" si="1"/>
        <v>1</v>
      </c>
      <c r="W64" s="93" t="str">
        <f t="shared" si="1"/>
        <v/>
      </c>
      <c r="X64" s="93" t="str">
        <f t="shared" si="1"/>
        <v/>
      </c>
      <c r="Y64" s="93" t="str">
        <f t="shared" si="1"/>
        <v/>
      </c>
      <c r="Z64" s="93" t="str">
        <f t="shared" si="1"/>
        <v/>
      </c>
      <c r="AA64" s="94" t="str">
        <f t="shared" si="1"/>
        <v/>
      </c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21" customHeight="1">
      <c r="A66" s="257" t="s">
        <v>109</v>
      </c>
      <c r="B66" s="258"/>
      <c r="C66" s="95">
        <f t="shared" ref="C66:AA66" si="2">IF(SUM(C63:C64)=0,"",SUM(C63:C64))</f>
        <v>5</v>
      </c>
      <c r="D66" s="96">
        <f t="shared" si="2"/>
        <v>2</v>
      </c>
      <c r="E66" s="96">
        <f t="shared" si="2"/>
        <v>7</v>
      </c>
      <c r="F66" s="96">
        <f t="shared" si="2"/>
        <v>2</v>
      </c>
      <c r="G66" s="96">
        <f t="shared" si="2"/>
        <v>1</v>
      </c>
      <c r="H66" s="96">
        <f t="shared" si="2"/>
        <v>6</v>
      </c>
      <c r="I66" s="96">
        <f t="shared" si="2"/>
        <v>43.5</v>
      </c>
      <c r="J66" s="96">
        <f t="shared" si="2"/>
        <v>56.5</v>
      </c>
      <c r="K66" s="96">
        <f t="shared" si="2"/>
        <v>199</v>
      </c>
      <c r="L66" s="96">
        <f t="shared" si="2"/>
        <v>226</v>
      </c>
      <c r="M66" s="96" t="str">
        <f t="shared" si="2"/>
        <v/>
      </c>
      <c r="N66" s="96">
        <f t="shared" si="2"/>
        <v>88.5</v>
      </c>
      <c r="O66" s="96">
        <f t="shared" si="2"/>
        <v>8</v>
      </c>
      <c r="P66" s="96" t="str">
        <f t="shared" si="2"/>
        <v/>
      </c>
      <c r="Q66" s="96" t="str">
        <f t="shared" si="2"/>
        <v/>
      </c>
      <c r="R66" s="96" t="str">
        <f t="shared" si="2"/>
        <v/>
      </c>
      <c r="S66" s="96" t="str">
        <f t="shared" si="2"/>
        <v/>
      </c>
      <c r="T66" s="96" t="str">
        <f t="shared" si="2"/>
        <v/>
      </c>
      <c r="U66" s="96" t="str">
        <f t="shared" si="2"/>
        <v/>
      </c>
      <c r="V66" s="96">
        <f t="shared" si="2"/>
        <v>1</v>
      </c>
      <c r="W66" s="96" t="str">
        <f t="shared" si="2"/>
        <v/>
      </c>
      <c r="X66" s="96" t="str">
        <f t="shared" si="2"/>
        <v/>
      </c>
      <c r="Y66" s="96" t="str">
        <f t="shared" si="2"/>
        <v/>
      </c>
      <c r="Z66" s="96" t="str">
        <f t="shared" si="2"/>
        <v/>
      </c>
      <c r="AA66" s="97" t="str">
        <f t="shared" si="2"/>
        <v/>
      </c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hidden="1" customHeight="1">
      <c r="A71" s="98" t="s">
        <v>11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98" t="s">
        <v>109</v>
      </c>
      <c r="Z71" s="1"/>
      <c r="AA71" s="1"/>
      <c r="AB71" s="1"/>
      <c r="AC71" s="1"/>
    </row>
    <row r="72" spans="1:29" ht="15.75" hidden="1" customHeight="1">
      <c r="A72" s="98">
        <v>1</v>
      </c>
      <c r="B72" s="99"/>
      <c r="C72" s="99" t="str">
        <f t="shared" ref="C72:X72" si="3">IF(SUMIF($A$8:$A$62,$A$72,C8:C62)=0,"",SUMIF($A$8:$A$62,$A$72,C8:C62))</f>
        <v/>
      </c>
      <c r="D72" s="99" t="str">
        <f t="shared" si="3"/>
        <v/>
      </c>
      <c r="E72" s="99">
        <f t="shared" si="3"/>
        <v>6</v>
      </c>
      <c r="F72" s="99">
        <f t="shared" si="3"/>
        <v>2</v>
      </c>
      <c r="G72" s="99">
        <f t="shared" si="3"/>
        <v>1</v>
      </c>
      <c r="H72" s="99">
        <f t="shared" si="3"/>
        <v>1</v>
      </c>
      <c r="I72" s="99">
        <f t="shared" si="3"/>
        <v>19</v>
      </c>
      <c r="J72" s="99">
        <f t="shared" si="3"/>
        <v>39</v>
      </c>
      <c r="K72" s="99">
        <f t="shared" si="3"/>
        <v>7.5</v>
      </c>
      <c r="L72" s="99">
        <f t="shared" si="3"/>
        <v>5</v>
      </c>
      <c r="M72" s="99" t="str">
        <f t="shared" si="3"/>
        <v/>
      </c>
      <c r="N72" s="99">
        <f t="shared" si="3"/>
        <v>9</v>
      </c>
      <c r="O72" s="99" t="str">
        <f t="shared" si="3"/>
        <v/>
      </c>
      <c r="P72" s="99" t="str">
        <f t="shared" si="3"/>
        <v/>
      </c>
      <c r="Q72" s="99" t="str">
        <f t="shared" si="3"/>
        <v/>
      </c>
      <c r="R72" s="99" t="str">
        <f t="shared" si="3"/>
        <v/>
      </c>
      <c r="S72" s="99" t="str">
        <f t="shared" si="3"/>
        <v/>
      </c>
      <c r="T72" s="99" t="str">
        <f t="shared" si="3"/>
        <v/>
      </c>
      <c r="U72" s="99" t="str">
        <f t="shared" si="3"/>
        <v/>
      </c>
      <c r="V72" s="99" t="str">
        <f t="shared" si="3"/>
        <v/>
      </c>
      <c r="W72" s="99" t="str">
        <f t="shared" si="3"/>
        <v/>
      </c>
      <c r="X72" s="100" t="str">
        <f t="shared" si="3"/>
        <v/>
      </c>
      <c r="Y72" s="101">
        <f t="shared" ref="Y72:Y86" si="4">SUM(C72:X72)</f>
        <v>89.5</v>
      </c>
      <c r="Z72" s="1"/>
      <c r="AA72" s="1"/>
      <c r="AB72" s="1"/>
      <c r="AC72" s="1"/>
    </row>
    <row r="73" spans="1:29" ht="15.75" hidden="1" customHeight="1">
      <c r="A73" s="98">
        <v>2</v>
      </c>
      <c r="B73" s="99"/>
      <c r="C73" s="99">
        <f t="shared" ref="C73:X73" si="5">IF(SUMIF($A$8:$A$62,$A$73,C8:C62)=0,"",SUMIF($A$8:$A$62,$A$73,C8:C62))</f>
        <v>3</v>
      </c>
      <c r="D73" s="99" t="str">
        <f t="shared" si="5"/>
        <v/>
      </c>
      <c r="E73" s="99" t="str">
        <f t="shared" si="5"/>
        <v/>
      </c>
      <c r="F73" s="99" t="str">
        <f t="shared" si="5"/>
        <v/>
      </c>
      <c r="G73" s="99" t="str">
        <f t="shared" si="5"/>
        <v/>
      </c>
      <c r="H73" s="99">
        <f t="shared" si="5"/>
        <v>2</v>
      </c>
      <c r="I73" s="99">
        <f t="shared" si="5"/>
        <v>18.5</v>
      </c>
      <c r="J73" s="99">
        <f t="shared" si="5"/>
        <v>10.5</v>
      </c>
      <c r="K73" s="99">
        <f t="shared" si="5"/>
        <v>13.5</v>
      </c>
      <c r="L73" s="99">
        <f t="shared" si="5"/>
        <v>2.5</v>
      </c>
      <c r="M73" s="99" t="str">
        <f t="shared" si="5"/>
        <v/>
      </c>
      <c r="N73" s="99">
        <f t="shared" si="5"/>
        <v>8.5</v>
      </c>
      <c r="O73" s="99" t="str">
        <f t="shared" si="5"/>
        <v/>
      </c>
      <c r="P73" s="99" t="str">
        <f t="shared" si="5"/>
        <v/>
      </c>
      <c r="Q73" s="99" t="str">
        <f t="shared" si="5"/>
        <v/>
      </c>
      <c r="R73" s="99" t="str">
        <f t="shared" si="5"/>
        <v/>
      </c>
      <c r="S73" s="99" t="str">
        <f t="shared" si="5"/>
        <v/>
      </c>
      <c r="T73" s="99" t="str">
        <f t="shared" si="5"/>
        <v/>
      </c>
      <c r="U73" s="99" t="str">
        <f t="shared" si="5"/>
        <v/>
      </c>
      <c r="V73" s="99" t="str">
        <f t="shared" si="5"/>
        <v/>
      </c>
      <c r="W73" s="99" t="str">
        <f t="shared" si="5"/>
        <v/>
      </c>
      <c r="X73" s="100" t="str">
        <f t="shared" si="5"/>
        <v/>
      </c>
      <c r="Y73" s="101">
        <f t="shared" si="4"/>
        <v>58.5</v>
      </c>
      <c r="Z73" s="1"/>
      <c r="AA73" s="1"/>
      <c r="AB73" s="1"/>
      <c r="AC73" s="1"/>
    </row>
    <row r="74" spans="1:29" ht="15.75" hidden="1" customHeight="1">
      <c r="A74" s="98">
        <v>3</v>
      </c>
      <c r="B74" s="99"/>
      <c r="C74" s="99" t="str">
        <f t="shared" ref="C74:X74" si="6">IF(SUMIF($A$8:$A$62,$A$74,C8:C62)=0,"",SUMIF($A$8:$A$62,$A$74,C8:C62))</f>
        <v/>
      </c>
      <c r="D74" s="99">
        <f t="shared" si="6"/>
        <v>2</v>
      </c>
      <c r="E74" s="99" t="str">
        <f t="shared" si="6"/>
        <v/>
      </c>
      <c r="F74" s="99" t="str">
        <f t="shared" si="6"/>
        <v/>
      </c>
      <c r="G74" s="99" t="str">
        <f t="shared" si="6"/>
        <v/>
      </c>
      <c r="H74" s="99" t="str">
        <f t="shared" si="6"/>
        <v/>
      </c>
      <c r="I74" s="99">
        <f t="shared" si="6"/>
        <v>5</v>
      </c>
      <c r="J74" s="99">
        <f t="shared" si="6"/>
        <v>3</v>
      </c>
      <c r="K74" s="99">
        <f t="shared" si="6"/>
        <v>3</v>
      </c>
      <c r="L74" s="99">
        <f t="shared" si="6"/>
        <v>1</v>
      </c>
      <c r="M74" s="99" t="str">
        <f t="shared" si="6"/>
        <v/>
      </c>
      <c r="N74" s="99">
        <f t="shared" si="6"/>
        <v>1</v>
      </c>
      <c r="O74" s="99">
        <f t="shared" si="6"/>
        <v>4</v>
      </c>
      <c r="P74" s="99" t="str">
        <f t="shared" si="6"/>
        <v/>
      </c>
      <c r="Q74" s="99" t="str">
        <f t="shared" si="6"/>
        <v/>
      </c>
      <c r="R74" s="99" t="str">
        <f t="shared" si="6"/>
        <v/>
      </c>
      <c r="S74" s="99" t="str">
        <f t="shared" si="6"/>
        <v/>
      </c>
      <c r="T74" s="99" t="str">
        <f t="shared" si="6"/>
        <v/>
      </c>
      <c r="U74" s="99" t="str">
        <f t="shared" si="6"/>
        <v/>
      </c>
      <c r="V74" s="99" t="str">
        <f t="shared" si="6"/>
        <v/>
      </c>
      <c r="W74" s="99" t="str">
        <f t="shared" si="6"/>
        <v/>
      </c>
      <c r="X74" s="100" t="str">
        <f t="shared" si="6"/>
        <v/>
      </c>
      <c r="Y74" s="101">
        <f t="shared" si="4"/>
        <v>19</v>
      </c>
      <c r="Z74" s="1"/>
      <c r="AA74" s="1"/>
      <c r="AB74" s="1"/>
      <c r="AC74" s="1"/>
    </row>
    <row r="75" spans="1:29" ht="15.75" hidden="1" customHeight="1">
      <c r="A75" s="98">
        <v>4</v>
      </c>
      <c r="B75" s="99"/>
      <c r="C75" s="99" t="str">
        <f t="shared" ref="C75:X75" si="7">IF(SUMIF($A$8:$A$62,$A$75,C8:C62)=0,"",SUMIF($A$8:$A$62,$A$75,C8:C62))</f>
        <v/>
      </c>
      <c r="D75" s="99" t="str">
        <f t="shared" si="7"/>
        <v/>
      </c>
      <c r="E75" s="99" t="str">
        <f t="shared" si="7"/>
        <v/>
      </c>
      <c r="F75" s="99" t="str">
        <f t="shared" si="7"/>
        <v/>
      </c>
      <c r="G75" s="99" t="str">
        <f t="shared" si="7"/>
        <v/>
      </c>
      <c r="H75" s="99" t="str">
        <f t="shared" si="7"/>
        <v/>
      </c>
      <c r="I75" s="99" t="str">
        <f t="shared" si="7"/>
        <v/>
      </c>
      <c r="J75" s="99" t="str">
        <f t="shared" si="7"/>
        <v/>
      </c>
      <c r="K75" s="99" t="str">
        <f t="shared" si="7"/>
        <v/>
      </c>
      <c r="L75" s="99" t="str">
        <f t="shared" si="7"/>
        <v/>
      </c>
      <c r="M75" s="99" t="str">
        <f t="shared" si="7"/>
        <v/>
      </c>
      <c r="N75" s="99" t="str">
        <f t="shared" si="7"/>
        <v/>
      </c>
      <c r="O75" s="99" t="str">
        <f t="shared" si="7"/>
        <v/>
      </c>
      <c r="P75" s="99" t="str">
        <f t="shared" si="7"/>
        <v/>
      </c>
      <c r="Q75" s="99" t="str">
        <f t="shared" si="7"/>
        <v/>
      </c>
      <c r="R75" s="99" t="str">
        <f t="shared" si="7"/>
        <v/>
      </c>
      <c r="S75" s="99" t="str">
        <f t="shared" si="7"/>
        <v/>
      </c>
      <c r="T75" s="99" t="str">
        <f t="shared" si="7"/>
        <v/>
      </c>
      <c r="U75" s="99" t="str">
        <f t="shared" si="7"/>
        <v/>
      </c>
      <c r="V75" s="99" t="str">
        <f t="shared" si="7"/>
        <v/>
      </c>
      <c r="W75" s="99" t="str">
        <f t="shared" si="7"/>
        <v/>
      </c>
      <c r="X75" s="100" t="str">
        <f t="shared" si="7"/>
        <v/>
      </c>
      <c r="Y75" s="101">
        <f t="shared" si="4"/>
        <v>0</v>
      </c>
      <c r="Z75" s="1"/>
      <c r="AA75" s="1"/>
      <c r="AB75" s="1"/>
      <c r="AC75" s="1"/>
    </row>
    <row r="76" spans="1:29" ht="15.75" hidden="1" customHeight="1">
      <c r="A76" s="98">
        <v>5</v>
      </c>
      <c r="B76" s="99"/>
      <c r="C76" s="99" t="str">
        <f t="shared" ref="C76:X76" si="8">IF(SUMIF($A$8:$A$62,$A$76,C8:C62)=0,"",SUMIF($A$8:$A$62,$A$76,C8:C62))</f>
        <v/>
      </c>
      <c r="D76" s="99" t="str">
        <f t="shared" si="8"/>
        <v/>
      </c>
      <c r="E76" s="99" t="str">
        <f t="shared" si="8"/>
        <v/>
      </c>
      <c r="F76" s="99" t="str">
        <f t="shared" si="8"/>
        <v/>
      </c>
      <c r="G76" s="99" t="str">
        <f t="shared" si="8"/>
        <v/>
      </c>
      <c r="H76" s="99" t="str">
        <f t="shared" si="8"/>
        <v/>
      </c>
      <c r="I76" s="99" t="str">
        <f t="shared" si="8"/>
        <v/>
      </c>
      <c r="J76" s="99" t="str">
        <f t="shared" si="8"/>
        <v/>
      </c>
      <c r="K76" s="99" t="str">
        <f t="shared" si="8"/>
        <v/>
      </c>
      <c r="L76" s="99" t="str">
        <f t="shared" si="8"/>
        <v/>
      </c>
      <c r="M76" s="99" t="str">
        <f t="shared" si="8"/>
        <v/>
      </c>
      <c r="N76" s="99" t="str">
        <f t="shared" si="8"/>
        <v/>
      </c>
      <c r="O76" s="99" t="str">
        <f t="shared" si="8"/>
        <v/>
      </c>
      <c r="P76" s="99" t="str">
        <f t="shared" si="8"/>
        <v/>
      </c>
      <c r="Q76" s="99" t="str">
        <f t="shared" si="8"/>
        <v/>
      </c>
      <c r="R76" s="99" t="str">
        <f t="shared" si="8"/>
        <v/>
      </c>
      <c r="S76" s="99" t="str">
        <f t="shared" si="8"/>
        <v/>
      </c>
      <c r="T76" s="99" t="str">
        <f t="shared" si="8"/>
        <v/>
      </c>
      <c r="U76" s="99" t="str">
        <f t="shared" si="8"/>
        <v/>
      </c>
      <c r="V76" s="99" t="str">
        <f t="shared" si="8"/>
        <v/>
      </c>
      <c r="W76" s="99" t="str">
        <f t="shared" si="8"/>
        <v/>
      </c>
      <c r="X76" s="100" t="str">
        <f t="shared" si="8"/>
        <v/>
      </c>
      <c r="Y76" s="101">
        <f t="shared" si="4"/>
        <v>0</v>
      </c>
      <c r="Z76" s="1"/>
      <c r="AA76" s="1"/>
      <c r="AB76" s="1"/>
      <c r="AC76" s="1"/>
    </row>
    <row r="77" spans="1:29" ht="15.75" hidden="1" customHeight="1">
      <c r="A77" s="98">
        <v>6</v>
      </c>
      <c r="B77" s="99"/>
      <c r="C77" s="99" t="str">
        <f t="shared" ref="C77:X77" si="9">IF(SUMIF($A$8:$A$62,$A$77,C8:C62)=0,"",SUMIF($A$8:$A$62,$A$77,C8:C62))</f>
        <v/>
      </c>
      <c r="D77" s="99" t="str">
        <f t="shared" si="9"/>
        <v/>
      </c>
      <c r="E77" s="99" t="str">
        <f t="shared" si="9"/>
        <v/>
      </c>
      <c r="F77" s="99" t="str">
        <f t="shared" si="9"/>
        <v/>
      </c>
      <c r="G77" s="99" t="str">
        <f t="shared" si="9"/>
        <v/>
      </c>
      <c r="H77" s="99" t="str">
        <f t="shared" si="9"/>
        <v/>
      </c>
      <c r="I77" s="99" t="str">
        <f t="shared" si="9"/>
        <v/>
      </c>
      <c r="J77" s="99" t="str">
        <f t="shared" si="9"/>
        <v/>
      </c>
      <c r="K77" s="99" t="str">
        <f t="shared" si="9"/>
        <v/>
      </c>
      <c r="L77" s="99" t="str">
        <f t="shared" si="9"/>
        <v/>
      </c>
      <c r="M77" s="99" t="str">
        <f t="shared" si="9"/>
        <v/>
      </c>
      <c r="N77" s="99" t="str">
        <f t="shared" si="9"/>
        <v/>
      </c>
      <c r="O77" s="99" t="str">
        <f t="shared" si="9"/>
        <v/>
      </c>
      <c r="P77" s="99" t="str">
        <f t="shared" si="9"/>
        <v/>
      </c>
      <c r="Q77" s="99" t="str">
        <f t="shared" si="9"/>
        <v/>
      </c>
      <c r="R77" s="99" t="str">
        <f t="shared" si="9"/>
        <v/>
      </c>
      <c r="S77" s="99" t="str">
        <f t="shared" si="9"/>
        <v/>
      </c>
      <c r="T77" s="99" t="str">
        <f t="shared" si="9"/>
        <v/>
      </c>
      <c r="U77" s="99" t="str">
        <f t="shared" si="9"/>
        <v/>
      </c>
      <c r="V77" s="99" t="str">
        <f t="shared" si="9"/>
        <v/>
      </c>
      <c r="W77" s="99" t="str">
        <f t="shared" si="9"/>
        <v/>
      </c>
      <c r="X77" s="100" t="str">
        <f t="shared" si="9"/>
        <v/>
      </c>
      <c r="Y77" s="101">
        <f t="shared" si="4"/>
        <v>0</v>
      </c>
      <c r="Z77" s="1"/>
      <c r="AA77" s="1"/>
      <c r="AB77" s="1"/>
      <c r="AC77" s="1"/>
    </row>
    <row r="78" spans="1:29" ht="15.75" hidden="1" customHeight="1">
      <c r="A78" s="98">
        <v>7</v>
      </c>
      <c r="B78" s="99"/>
      <c r="C78" s="99" t="str">
        <f t="shared" ref="C78:X78" si="10">IF(SUMIF($A$8:$A$62,$A$78,C8:C62)=0,"",SUMIF($A$8:$A$62,$A$78,C8:C62))</f>
        <v/>
      </c>
      <c r="D78" s="99" t="str">
        <f t="shared" si="10"/>
        <v/>
      </c>
      <c r="E78" s="99" t="str">
        <f t="shared" si="10"/>
        <v/>
      </c>
      <c r="F78" s="99" t="str">
        <f t="shared" si="10"/>
        <v/>
      </c>
      <c r="G78" s="99" t="str">
        <f t="shared" si="10"/>
        <v/>
      </c>
      <c r="H78" s="99" t="str">
        <f t="shared" si="10"/>
        <v/>
      </c>
      <c r="I78" s="99" t="str">
        <f t="shared" si="10"/>
        <v/>
      </c>
      <c r="J78" s="99" t="str">
        <f t="shared" si="10"/>
        <v/>
      </c>
      <c r="K78" s="99">
        <f t="shared" si="10"/>
        <v>150</v>
      </c>
      <c r="L78" s="99">
        <f t="shared" si="10"/>
        <v>200</v>
      </c>
      <c r="M78" s="99" t="str">
        <f t="shared" si="10"/>
        <v/>
      </c>
      <c r="N78" s="99">
        <f t="shared" si="10"/>
        <v>60</v>
      </c>
      <c r="O78" s="99" t="str">
        <f t="shared" si="10"/>
        <v/>
      </c>
      <c r="P78" s="99" t="str">
        <f t="shared" si="10"/>
        <v/>
      </c>
      <c r="Q78" s="99" t="str">
        <f t="shared" si="10"/>
        <v/>
      </c>
      <c r="R78" s="99" t="str">
        <f t="shared" si="10"/>
        <v/>
      </c>
      <c r="S78" s="99" t="str">
        <f t="shared" si="10"/>
        <v/>
      </c>
      <c r="T78" s="99" t="str">
        <f t="shared" si="10"/>
        <v/>
      </c>
      <c r="U78" s="99" t="str">
        <f t="shared" si="10"/>
        <v/>
      </c>
      <c r="V78" s="99" t="str">
        <f t="shared" si="10"/>
        <v/>
      </c>
      <c r="W78" s="99" t="str">
        <f t="shared" si="10"/>
        <v/>
      </c>
      <c r="X78" s="100" t="str">
        <f t="shared" si="10"/>
        <v/>
      </c>
      <c r="Y78" s="101">
        <f t="shared" si="4"/>
        <v>410</v>
      </c>
      <c r="Z78" s="1"/>
      <c r="AA78" s="1"/>
      <c r="AB78" s="1"/>
      <c r="AC78" s="1"/>
    </row>
    <row r="79" spans="1:29" ht="15.75" hidden="1" customHeight="1">
      <c r="A79" s="98">
        <v>8</v>
      </c>
      <c r="B79" s="99"/>
      <c r="C79" s="99" t="str">
        <f t="shared" ref="C79:X79" si="11">IF(SUMIF($A$8:$A$62,$A$79,C8:C62)=0,"",SUMIF($A$8:$A$62,$A$79,C8:C62))</f>
        <v/>
      </c>
      <c r="D79" s="99" t="str">
        <f t="shared" si="11"/>
        <v/>
      </c>
      <c r="E79" s="99" t="str">
        <f t="shared" si="11"/>
        <v/>
      </c>
      <c r="F79" s="99" t="str">
        <f t="shared" si="11"/>
        <v/>
      </c>
      <c r="G79" s="99" t="str">
        <f t="shared" si="11"/>
        <v/>
      </c>
      <c r="H79" s="99" t="str">
        <f t="shared" si="11"/>
        <v/>
      </c>
      <c r="I79" s="99" t="str">
        <f t="shared" si="11"/>
        <v/>
      </c>
      <c r="J79" s="99" t="str">
        <f t="shared" si="11"/>
        <v/>
      </c>
      <c r="K79" s="99" t="str">
        <f t="shared" si="11"/>
        <v/>
      </c>
      <c r="L79" s="99" t="str">
        <f t="shared" si="11"/>
        <v/>
      </c>
      <c r="M79" s="99" t="str">
        <f t="shared" si="11"/>
        <v/>
      </c>
      <c r="N79" s="99" t="str">
        <f t="shared" si="11"/>
        <v/>
      </c>
      <c r="O79" s="99" t="str">
        <f t="shared" si="11"/>
        <v/>
      </c>
      <c r="P79" s="99" t="str">
        <f t="shared" si="11"/>
        <v/>
      </c>
      <c r="Q79" s="99" t="str">
        <f t="shared" si="11"/>
        <v/>
      </c>
      <c r="R79" s="99" t="str">
        <f t="shared" si="11"/>
        <v/>
      </c>
      <c r="S79" s="99" t="str">
        <f t="shared" si="11"/>
        <v/>
      </c>
      <c r="T79" s="99" t="str">
        <f t="shared" si="11"/>
        <v/>
      </c>
      <c r="U79" s="99" t="str">
        <f t="shared" si="11"/>
        <v/>
      </c>
      <c r="V79" s="99" t="str">
        <f t="shared" si="11"/>
        <v/>
      </c>
      <c r="W79" s="99" t="str">
        <f t="shared" si="11"/>
        <v/>
      </c>
      <c r="X79" s="100" t="str">
        <f t="shared" si="11"/>
        <v/>
      </c>
      <c r="Y79" s="101">
        <f t="shared" si="4"/>
        <v>0</v>
      </c>
      <c r="Z79" s="1"/>
      <c r="AA79" s="1"/>
      <c r="AB79" s="1"/>
      <c r="AC79" s="1"/>
    </row>
    <row r="80" spans="1:29" ht="15.75" hidden="1" customHeight="1">
      <c r="A80" s="98">
        <v>9</v>
      </c>
      <c r="B80" s="99"/>
      <c r="C80" s="99" t="str">
        <f t="shared" ref="C80:X80" si="12">IF(SUMIF($A$8:$A$62,$A$80,C8:C62)=0,"",SUMIF($A$8:$A$62,$A$80,C8:C62))</f>
        <v/>
      </c>
      <c r="D80" s="99" t="str">
        <f t="shared" si="12"/>
        <v/>
      </c>
      <c r="E80" s="99" t="str">
        <f t="shared" si="12"/>
        <v/>
      </c>
      <c r="F80" s="99" t="str">
        <f t="shared" si="12"/>
        <v/>
      </c>
      <c r="G80" s="99" t="str">
        <f t="shared" si="12"/>
        <v/>
      </c>
      <c r="H80" s="99" t="str">
        <f t="shared" si="12"/>
        <v/>
      </c>
      <c r="I80" s="99" t="str">
        <f t="shared" si="12"/>
        <v/>
      </c>
      <c r="J80" s="99" t="str">
        <f t="shared" si="12"/>
        <v/>
      </c>
      <c r="K80" s="99" t="str">
        <f t="shared" si="12"/>
        <v/>
      </c>
      <c r="L80" s="99" t="str">
        <f t="shared" si="12"/>
        <v/>
      </c>
      <c r="M80" s="99" t="str">
        <f t="shared" si="12"/>
        <v/>
      </c>
      <c r="N80" s="99" t="str">
        <f t="shared" si="12"/>
        <v/>
      </c>
      <c r="O80" s="99" t="str">
        <f t="shared" si="12"/>
        <v/>
      </c>
      <c r="P80" s="99" t="str">
        <f t="shared" si="12"/>
        <v/>
      </c>
      <c r="Q80" s="99" t="str">
        <f t="shared" si="12"/>
        <v/>
      </c>
      <c r="R80" s="99" t="str">
        <f t="shared" si="12"/>
        <v/>
      </c>
      <c r="S80" s="99" t="str">
        <f t="shared" si="12"/>
        <v/>
      </c>
      <c r="T80" s="99" t="str">
        <f t="shared" si="12"/>
        <v/>
      </c>
      <c r="U80" s="99" t="str">
        <f t="shared" si="12"/>
        <v/>
      </c>
      <c r="V80" s="99" t="str">
        <f t="shared" si="12"/>
        <v/>
      </c>
      <c r="W80" s="99" t="str">
        <f t="shared" si="12"/>
        <v/>
      </c>
      <c r="X80" s="100" t="str">
        <f t="shared" si="12"/>
        <v/>
      </c>
      <c r="Y80" s="101">
        <f t="shared" si="4"/>
        <v>0</v>
      </c>
      <c r="Z80" s="1"/>
      <c r="AA80" s="1"/>
      <c r="AB80" s="1"/>
      <c r="AC80" s="1"/>
    </row>
    <row r="81" spans="1:29" ht="15.75" hidden="1" customHeight="1">
      <c r="A81" s="98">
        <v>10</v>
      </c>
      <c r="B81" s="99"/>
      <c r="C81" s="99" t="str">
        <f t="shared" ref="C81:X81" si="13">IF(SUMIF($A$8:$A$62,$A$81,C8:C62)=0,"",SUMIF($A$8:$A$62,$A$81,C8:C62))</f>
        <v/>
      </c>
      <c r="D81" s="99" t="str">
        <f t="shared" si="13"/>
        <v/>
      </c>
      <c r="E81" s="99" t="str">
        <f t="shared" si="13"/>
        <v/>
      </c>
      <c r="F81" s="99" t="str">
        <f t="shared" si="13"/>
        <v/>
      </c>
      <c r="G81" s="99" t="str">
        <f t="shared" si="13"/>
        <v/>
      </c>
      <c r="H81" s="99" t="str">
        <f t="shared" si="13"/>
        <v/>
      </c>
      <c r="I81" s="99" t="str">
        <f t="shared" si="13"/>
        <v/>
      </c>
      <c r="J81" s="99" t="str">
        <f t="shared" si="13"/>
        <v/>
      </c>
      <c r="K81" s="99" t="str">
        <f t="shared" si="13"/>
        <v/>
      </c>
      <c r="L81" s="99" t="str">
        <f t="shared" si="13"/>
        <v/>
      </c>
      <c r="M81" s="99" t="str">
        <f t="shared" si="13"/>
        <v/>
      </c>
      <c r="N81" s="99" t="str">
        <f t="shared" si="13"/>
        <v/>
      </c>
      <c r="O81" s="99" t="str">
        <f t="shared" si="13"/>
        <v/>
      </c>
      <c r="P81" s="99" t="str">
        <f t="shared" si="13"/>
        <v/>
      </c>
      <c r="Q81" s="99" t="str">
        <f t="shared" si="13"/>
        <v/>
      </c>
      <c r="R81" s="99" t="str">
        <f t="shared" si="13"/>
        <v/>
      </c>
      <c r="S81" s="99" t="str">
        <f t="shared" si="13"/>
        <v/>
      </c>
      <c r="T81" s="99" t="str">
        <f t="shared" si="13"/>
        <v/>
      </c>
      <c r="U81" s="99" t="str">
        <f t="shared" si="13"/>
        <v/>
      </c>
      <c r="V81" s="99" t="str">
        <f t="shared" si="13"/>
        <v/>
      </c>
      <c r="W81" s="99" t="str">
        <f t="shared" si="13"/>
        <v/>
      </c>
      <c r="X81" s="100" t="str">
        <f t="shared" si="13"/>
        <v/>
      </c>
      <c r="Y81" s="101">
        <f t="shared" si="4"/>
        <v>0</v>
      </c>
      <c r="Z81" s="1"/>
      <c r="AA81" s="1"/>
      <c r="AB81" s="1"/>
      <c r="AC81" s="1"/>
    </row>
    <row r="82" spans="1:29" ht="15.75" hidden="1" customHeight="1">
      <c r="A82" s="98">
        <v>11</v>
      </c>
      <c r="B82" s="99"/>
      <c r="C82" s="99" t="str">
        <f t="shared" ref="C82:X82" si="14">IF(SUMIF($A$8:$A$62,$A$82,C8:C62)=0,"",SUMIF($A$8:$A$62,$A$82,C8:C62))</f>
        <v/>
      </c>
      <c r="D82" s="99" t="str">
        <f t="shared" si="14"/>
        <v/>
      </c>
      <c r="E82" s="99" t="str">
        <f t="shared" si="14"/>
        <v/>
      </c>
      <c r="F82" s="99" t="str">
        <f t="shared" si="14"/>
        <v/>
      </c>
      <c r="G82" s="99" t="str">
        <f t="shared" si="14"/>
        <v/>
      </c>
      <c r="H82" s="99" t="str">
        <f t="shared" si="14"/>
        <v/>
      </c>
      <c r="I82" s="99" t="str">
        <f t="shared" si="14"/>
        <v/>
      </c>
      <c r="J82" s="99" t="str">
        <f t="shared" si="14"/>
        <v/>
      </c>
      <c r="K82" s="99" t="str">
        <f t="shared" si="14"/>
        <v/>
      </c>
      <c r="L82" s="99" t="str">
        <f t="shared" si="14"/>
        <v/>
      </c>
      <c r="M82" s="99" t="str">
        <f t="shared" si="14"/>
        <v/>
      </c>
      <c r="N82" s="99" t="str">
        <f t="shared" si="14"/>
        <v/>
      </c>
      <c r="O82" s="99" t="str">
        <f t="shared" si="14"/>
        <v/>
      </c>
      <c r="P82" s="99" t="str">
        <f t="shared" si="14"/>
        <v/>
      </c>
      <c r="Q82" s="99" t="str">
        <f t="shared" si="14"/>
        <v/>
      </c>
      <c r="R82" s="99" t="str">
        <f t="shared" si="14"/>
        <v/>
      </c>
      <c r="S82" s="99" t="str">
        <f t="shared" si="14"/>
        <v/>
      </c>
      <c r="T82" s="99" t="str">
        <f t="shared" si="14"/>
        <v/>
      </c>
      <c r="U82" s="99" t="str">
        <f t="shared" si="14"/>
        <v/>
      </c>
      <c r="V82" s="99" t="str">
        <f t="shared" si="14"/>
        <v/>
      </c>
      <c r="W82" s="99" t="str">
        <f t="shared" si="14"/>
        <v/>
      </c>
      <c r="X82" s="100" t="str">
        <f t="shared" si="14"/>
        <v/>
      </c>
      <c r="Y82" s="101">
        <f t="shared" si="4"/>
        <v>0</v>
      </c>
      <c r="Z82" s="1"/>
      <c r="AA82" s="1"/>
      <c r="AB82" s="1"/>
      <c r="AC82" s="1"/>
    </row>
    <row r="83" spans="1:29" ht="15.75" hidden="1" customHeight="1">
      <c r="A83" s="98">
        <v>12</v>
      </c>
      <c r="B83" s="99"/>
      <c r="C83" s="99" t="str">
        <f t="shared" ref="C83:X83" si="15">IF(SUMIF($A$8:$A$62,$A$83,C8:C62)=0,"",SUMIF($A$8:$A$62,$A$83,C8:C62))</f>
        <v/>
      </c>
      <c r="D83" s="99" t="str">
        <f t="shared" si="15"/>
        <v/>
      </c>
      <c r="E83" s="99" t="str">
        <f t="shared" si="15"/>
        <v/>
      </c>
      <c r="F83" s="99" t="str">
        <f t="shared" si="15"/>
        <v/>
      </c>
      <c r="G83" s="99" t="str">
        <f t="shared" si="15"/>
        <v/>
      </c>
      <c r="H83" s="99" t="str">
        <f t="shared" si="15"/>
        <v/>
      </c>
      <c r="I83" s="99" t="str">
        <f t="shared" si="15"/>
        <v/>
      </c>
      <c r="J83" s="99" t="str">
        <f t="shared" si="15"/>
        <v/>
      </c>
      <c r="K83" s="99" t="str">
        <f t="shared" si="15"/>
        <v/>
      </c>
      <c r="L83" s="99" t="str">
        <f t="shared" si="15"/>
        <v/>
      </c>
      <c r="M83" s="99" t="str">
        <f t="shared" si="15"/>
        <v/>
      </c>
      <c r="N83" s="99" t="str">
        <f t="shared" si="15"/>
        <v/>
      </c>
      <c r="O83" s="99" t="str">
        <f t="shared" si="15"/>
        <v/>
      </c>
      <c r="P83" s="99" t="str">
        <f t="shared" si="15"/>
        <v/>
      </c>
      <c r="Q83" s="99" t="str">
        <f t="shared" si="15"/>
        <v/>
      </c>
      <c r="R83" s="99" t="str">
        <f t="shared" si="15"/>
        <v/>
      </c>
      <c r="S83" s="99" t="str">
        <f t="shared" si="15"/>
        <v/>
      </c>
      <c r="T83" s="99" t="str">
        <f t="shared" si="15"/>
        <v/>
      </c>
      <c r="U83" s="99" t="str">
        <f t="shared" si="15"/>
        <v/>
      </c>
      <c r="V83" s="99" t="str">
        <f t="shared" si="15"/>
        <v/>
      </c>
      <c r="W83" s="99" t="str">
        <f t="shared" si="15"/>
        <v/>
      </c>
      <c r="X83" s="100" t="str">
        <f t="shared" si="15"/>
        <v/>
      </c>
      <c r="Y83" s="101">
        <f t="shared" si="4"/>
        <v>0</v>
      </c>
      <c r="Z83" s="1"/>
      <c r="AA83" s="1"/>
      <c r="AB83" s="1"/>
      <c r="AC83" s="1"/>
    </row>
    <row r="84" spans="1:29" ht="15.75" hidden="1" customHeight="1">
      <c r="A84" s="98">
        <v>13</v>
      </c>
      <c r="B84" s="99"/>
      <c r="C84" s="99" t="str">
        <f t="shared" ref="C84:X84" si="16">IF(SUMIF($A$8:$A$62,$A$84,C8:C62)=0,"",SUMIF($A$8:$A$62,$A$84,C8:C62))</f>
        <v/>
      </c>
      <c r="D84" s="99" t="str">
        <f t="shared" si="16"/>
        <v/>
      </c>
      <c r="E84" s="99" t="str">
        <f t="shared" si="16"/>
        <v/>
      </c>
      <c r="F84" s="99" t="str">
        <f t="shared" si="16"/>
        <v/>
      </c>
      <c r="G84" s="99" t="str">
        <f t="shared" si="16"/>
        <v/>
      </c>
      <c r="H84" s="99" t="str">
        <f t="shared" si="16"/>
        <v/>
      </c>
      <c r="I84" s="99" t="str">
        <f t="shared" si="16"/>
        <v/>
      </c>
      <c r="J84" s="99" t="str">
        <f t="shared" si="16"/>
        <v/>
      </c>
      <c r="K84" s="99" t="str">
        <f t="shared" si="16"/>
        <v/>
      </c>
      <c r="L84" s="99" t="str">
        <f t="shared" si="16"/>
        <v/>
      </c>
      <c r="M84" s="99" t="str">
        <f t="shared" si="16"/>
        <v/>
      </c>
      <c r="N84" s="99" t="str">
        <f t="shared" si="16"/>
        <v/>
      </c>
      <c r="O84" s="99" t="str">
        <f t="shared" si="16"/>
        <v/>
      </c>
      <c r="P84" s="99" t="str">
        <f t="shared" si="16"/>
        <v/>
      </c>
      <c r="Q84" s="99" t="str">
        <f t="shared" si="16"/>
        <v/>
      </c>
      <c r="R84" s="99" t="str">
        <f t="shared" si="16"/>
        <v/>
      </c>
      <c r="S84" s="99" t="str">
        <f t="shared" si="16"/>
        <v/>
      </c>
      <c r="T84" s="99" t="str">
        <f t="shared" si="16"/>
        <v/>
      </c>
      <c r="U84" s="99" t="str">
        <f t="shared" si="16"/>
        <v/>
      </c>
      <c r="V84" s="99" t="str">
        <f t="shared" si="16"/>
        <v/>
      </c>
      <c r="W84" s="99" t="str">
        <f t="shared" si="16"/>
        <v/>
      </c>
      <c r="X84" s="100" t="str">
        <f t="shared" si="16"/>
        <v/>
      </c>
      <c r="Y84" s="101">
        <f t="shared" si="4"/>
        <v>0</v>
      </c>
      <c r="Z84" s="1"/>
      <c r="AA84" s="1"/>
      <c r="AB84" s="1"/>
      <c r="AC84" s="1"/>
    </row>
    <row r="85" spans="1:29" ht="15.75" hidden="1" customHeight="1">
      <c r="A85" s="98">
        <v>14</v>
      </c>
      <c r="B85" s="99"/>
      <c r="C85" s="99" t="str">
        <f t="shared" ref="C85:X85" si="17">IF(SUMIF($A$8:$A$62,$A$85,C8:C62)=0,"",SUMIF($A$8:$A$62,$A$85,C8:C62))</f>
        <v/>
      </c>
      <c r="D85" s="99" t="str">
        <f t="shared" si="17"/>
        <v/>
      </c>
      <c r="E85" s="99" t="str">
        <f t="shared" si="17"/>
        <v/>
      </c>
      <c r="F85" s="99" t="str">
        <f t="shared" si="17"/>
        <v/>
      </c>
      <c r="G85" s="99" t="str">
        <f t="shared" si="17"/>
        <v/>
      </c>
      <c r="H85" s="99" t="str">
        <f t="shared" si="17"/>
        <v/>
      </c>
      <c r="I85" s="99" t="str">
        <f t="shared" si="17"/>
        <v/>
      </c>
      <c r="J85" s="99" t="str">
        <f t="shared" si="17"/>
        <v/>
      </c>
      <c r="K85" s="99" t="str">
        <f t="shared" si="17"/>
        <v/>
      </c>
      <c r="L85" s="99" t="str">
        <f t="shared" si="17"/>
        <v/>
      </c>
      <c r="M85" s="99" t="str">
        <f t="shared" si="17"/>
        <v/>
      </c>
      <c r="N85" s="99" t="str">
        <f t="shared" si="17"/>
        <v/>
      </c>
      <c r="O85" s="99" t="str">
        <f t="shared" si="17"/>
        <v/>
      </c>
      <c r="P85" s="99" t="str">
        <f t="shared" si="17"/>
        <v/>
      </c>
      <c r="Q85" s="99" t="str">
        <f t="shared" si="17"/>
        <v/>
      </c>
      <c r="R85" s="99" t="str">
        <f t="shared" si="17"/>
        <v/>
      </c>
      <c r="S85" s="99" t="str">
        <f t="shared" si="17"/>
        <v/>
      </c>
      <c r="T85" s="99" t="str">
        <f t="shared" si="17"/>
        <v/>
      </c>
      <c r="U85" s="99" t="str">
        <f t="shared" si="17"/>
        <v/>
      </c>
      <c r="V85" s="99" t="str">
        <f t="shared" si="17"/>
        <v/>
      </c>
      <c r="W85" s="99" t="str">
        <f t="shared" si="17"/>
        <v/>
      </c>
      <c r="X85" s="100" t="str">
        <f t="shared" si="17"/>
        <v/>
      </c>
      <c r="Y85" s="101">
        <f t="shared" si="4"/>
        <v>0</v>
      </c>
      <c r="Z85" s="1"/>
      <c r="AA85" s="1"/>
      <c r="AB85" s="1"/>
      <c r="AC85" s="1"/>
    </row>
    <row r="86" spans="1:29" ht="15.75" hidden="1" customHeight="1">
      <c r="A86" s="98">
        <v>15</v>
      </c>
      <c r="B86" s="99"/>
      <c r="C86" s="99" t="str">
        <f t="shared" ref="C86:X86" si="18">IF(SUMIF($A$8:$A$62,$A$86,C8:C62)=0,"",SUMIF($A$8:$A$62,$A$86,C8:C62))</f>
        <v/>
      </c>
      <c r="D86" s="99" t="str">
        <f t="shared" si="18"/>
        <v/>
      </c>
      <c r="E86" s="99" t="str">
        <f t="shared" si="18"/>
        <v/>
      </c>
      <c r="F86" s="99" t="str">
        <f t="shared" si="18"/>
        <v/>
      </c>
      <c r="G86" s="99" t="str">
        <f t="shared" si="18"/>
        <v/>
      </c>
      <c r="H86" s="99" t="str">
        <f t="shared" si="18"/>
        <v/>
      </c>
      <c r="I86" s="99" t="str">
        <f t="shared" si="18"/>
        <v/>
      </c>
      <c r="J86" s="99" t="str">
        <f t="shared" si="18"/>
        <v/>
      </c>
      <c r="K86" s="99" t="str">
        <f t="shared" si="18"/>
        <v/>
      </c>
      <c r="L86" s="99" t="str">
        <f t="shared" si="18"/>
        <v/>
      </c>
      <c r="M86" s="99" t="str">
        <f t="shared" si="18"/>
        <v/>
      </c>
      <c r="N86" s="99" t="str">
        <f t="shared" si="18"/>
        <v/>
      </c>
      <c r="O86" s="99" t="str">
        <f t="shared" si="18"/>
        <v/>
      </c>
      <c r="P86" s="99" t="str">
        <f t="shared" si="18"/>
        <v/>
      </c>
      <c r="Q86" s="99" t="str">
        <f t="shared" si="18"/>
        <v/>
      </c>
      <c r="R86" s="99" t="str">
        <f t="shared" si="18"/>
        <v/>
      </c>
      <c r="S86" s="99" t="str">
        <f t="shared" si="18"/>
        <v/>
      </c>
      <c r="T86" s="99" t="str">
        <f t="shared" si="18"/>
        <v/>
      </c>
      <c r="U86" s="99" t="str">
        <f t="shared" si="18"/>
        <v/>
      </c>
      <c r="V86" s="99" t="str">
        <f t="shared" si="18"/>
        <v/>
      </c>
      <c r="W86" s="99" t="str">
        <f t="shared" si="18"/>
        <v/>
      </c>
      <c r="X86" s="100" t="str">
        <f t="shared" si="18"/>
        <v/>
      </c>
      <c r="Y86" s="101">
        <f t="shared" si="4"/>
        <v>0</v>
      </c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autoFilter ref="A7:AC57">
    <filterColumn colId="0">
      <filters>
        <filter val="3"/>
      </filters>
    </filterColumn>
  </autoFilter>
  <mergeCells count="15">
    <mergeCell ref="A6:AC6"/>
    <mergeCell ref="A66:B66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  <mergeCell ref="C5:AC5"/>
  </mergeCells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W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26" width="10.7109375" customWidth="1"/>
  </cols>
  <sheetData>
    <row r="1" spans="1:23" ht="15.75" customHeight="1">
      <c r="A1" s="282"/>
      <c r="B1" s="260"/>
      <c r="C1" s="266"/>
      <c r="D1" s="265" t="s">
        <v>0</v>
      </c>
      <c r="E1" s="260"/>
      <c r="F1" s="260"/>
      <c r="G1" s="260"/>
      <c r="H1" s="260"/>
      <c r="I1" s="261"/>
      <c r="J1" s="270" t="s">
        <v>1</v>
      </c>
      <c r="K1" s="271"/>
      <c r="L1" s="272"/>
      <c r="M1" s="273" t="s">
        <v>2</v>
      </c>
      <c r="N1" s="271"/>
      <c r="O1" s="271"/>
      <c r="P1" s="271"/>
      <c r="Q1" s="271"/>
      <c r="R1" s="271"/>
      <c r="S1" s="271"/>
      <c r="T1" s="271"/>
      <c r="U1" s="271"/>
      <c r="V1" s="271"/>
      <c r="W1" s="272"/>
    </row>
    <row r="2" spans="1:23" ht="15.75" customHeight="1">
      <c r="A2" s="267"/>
      <c r="B2" s="268"/>
      <c r="C2" s="269"/>
      <c r="D2" s="267"/>
      <c r="E2" s="268"/>
      <c r="F2" s="268"/>
      <c r="G2" s="268"/>
      <c r="H2" s="268"/>
      <c r="I2" s="283"/>
      <c r="J2" s="274" t="s">
        <v>3</v>
      </c>
      <c r="K2" s="271"/>
      <c r="L2" s="272"/>
      <c r="M2" s="275">
        <v>44455</v>
      </c>
      <c r="N2" s="271"/>
      <c r="O2" s="271"/>
      <c r="P2" s="271"/>
      <c r="Q2" s="271"/>
      <c r="R2" s="271"/>
      <c r="S2" s="271"/>
      <c r="T2" s="271"/>
      <c r="U2" s="271"/>
      <c r="V2" s="271"/>
      <c r="W2" s="272"/>
    </row>
    <row r="3" spans="1:23" ht="15.75" customHeight="1">
      <c r="A3" s="265" t="s">
        <v>4</v>
      </c>
      <c r="B3" s="260"/>
      <c r="C3" s="260"/>
      <c r="D3" s="260"/>
      <c r="E3" s="260"/>
      <c r="F3" s="260"/>
      <c r="G3" s="260"/>
      <c r="H3" s="260"/>
      <c r="I3" s="261"/>
      <c r="J3" s="274" t="s">
        <v>5</v>
      </c>
      <c r="K3" s="271"/>
      <c r="L3" s="272"/>
      <c r="M3" s="276" t="s">
        <v>6</v>
      </c>
      <c r="N3" s="271"/>
      <c r="O3" s="271"/>
      <c r="P3" s="271"/>
      <c r="Q3" s="271"/>
      <c r="R3" s="271"/>
      <c r="S3" s="271"/>
      <c r="T3" s="271"/>
      <c r="U3" s="271"/>
      <c r="V3" s="271"/>
      <c r="W3" s="272"/>
    </row>
    <row r="4" spans="1:23" ht="15.75" customHeight="1">
      <c r="A4" s="267"/>
      <c r="B4" s="268"/>
      <c r="C4" s="268"/>
      <c r="D4" s="268"/>
      <c r="E4" s="268"/>
      <c r="F4" s="268"/>
      <c r="G4" s="268"/>
      <c r="H4" s="268"/>
      <c r="I4" s="283"/>
      <c r="J4" s="277" t="s">
        <v>7</v>
      </c>
      <c r="K4" s="255"/>
      <c r="L4" s="256"/>
      <c r="M4" s="278" t="s">
        <v>8</v>
      </c>
      <c r="N4" s="255"/>
      <c r="O4" s="255"/>
      <c r="P4" s="255"/>
      <c r="Q4" s="255"/>
      <c r="R4" s="255"/>
      <c r="S4" s="255"/>
      <c r="T4" s="255"/>
      <c r="U4" s="255"/>
      <c r="V4" s="255"/>
      <c r="W4" s="256"/>
    </row>
    <row r="5" spans="1:23" ht="15.75" customHeight="1">
      <c r="A5" s="279" t="s">
        <v>9</v>
      </c>
      <c r="B5" s="272"/>
      <c r="C5" s="280">
        <v>45226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2"/>
    </row>
    <row r="6" spans="1:23" ht="15.75" customHeight="1">
      <c r="A6" s="281" t="s">
        <v>131</v>
      </c>
      <c r="B6" s="271"/>
      <c r="C6" s="271"/>
      <c r="D6" s="271"/>
      <c r="E6" s="271"/>
      <c r="F6" s="271"/>
      <c r="G6" s="271"/>
      <c r="H6" s="271"/>
      <c r="I6" s="284"/>
      <c r="J6" s="281" t="s">
        <v>132</v>
      </c>
      <c r="K6" s="271"/>
      <c r="L6" s="271"/>
      <c r="M6" s="271"/>
      <c r="N6" s="271"/>
      <c r="O6" s="271"/>
      <c r="P6" s="271"/>
      <c r="Q6" s="272"/>
      <c r="R6" s="135"/>
      <c r="S6" s="135"/>
      <c r="T6" s="135"/>
      <c r="U6" s="135"/>
      <c r="V6" s="136"/>
      <c r="W6" s="137"/>
    </row>
    <row r="7" spans="1:23">
      <c r="A7" s="2" t="s">
        <v>11</v>
      </c>
      <c r="B7" s="2" t="s">
        <v>12</v>
      </c>
      <c r="C7" s="102" t="s">
        <v>133</v>
      </c>
      <c r="D7" s="103" t="s">
        <v>134</v>
      </c>
      <c r="E7" s="104" t="s">
        <v>135</v>
      </c>
      <c r="F7" s="104" t="s">
        <v>136</v>
      </c>
      <c r="G7" s="104" t="s">
        <v>137</v>
      </c>
      <c r="H7" s="105" t="s">
        <v>138</v>
      </c>
      <c r="I7" s="8" t="s">
        <v>139</v>
      </c>
      <c r="J7" s="8" t="s">
        <v>140</v>
      </c>
      <c r="K7" s="8" t="s">
        <v>141</v>
      </c>
      <c r="L7" s="8" t="s">
        <v>142</v>
      </c>
      <c r="M7" s="8" t="s">
        <v>143</v>
      </c>
      <c r="N7" s="8" t="s">
        <v>144</v>
      </c>
      <c r="O7" s="8" t="s">
        <v>145</v>
      </c>
      <c r="P7" s="8" t="s">
        <v>146</v>
      </c>
      <c r="Q7" s="8" t="s">
        <v>147</v>
      </c>
      <c r="R7" s="8"/>
      <c r="S7" s="8"/>
      <c r="T7" s="8"/>
      <c r="U7" s="8"/>
      <c r="V7" s="8" t="s">
        <v>148</v>
      </c>
      <c r="W7" s="8" t="s">
        <v>33</v>
      </c>
    </row>
    <row r="8" spans="1:23" hidden="1">
      <c r="A8" s="10" t="str">
        <f>IF(FRUTAS!A8=0,"",FRUTAS!A8)</f>
        <v>2</v>
      </c>
      <c r="B8" s="11" t="str">
        <f>IF(FRUTAS!B8=0,"",FRUTAS!B8)</f>
        <v>maria lavallen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138" t="s">
        <v>149</v>
      </c>
      <c r="O8" s="138" t="s">
        <v>150</v>
      </c>
      <c r="P8" s="106"/>
      <c r="Q8" s="106"/>
      <c r="R8" s="106"/>
      <c r="S8" s="106"/>
      <c r="T8" s="106"/>
      <c r="U8" s="106"/>
      <c r="V8" s="106" t="str">
        <f t="shared" ref="V8:V61" si="0">IF(COUNTA(C8:U8),"SI","")</f>
        <v>SI</v>
      </c>
      <c r="W8" s="139">
        <f>IF(FRUTAS!Z8=0,"",FRUTAS!Z8)</f>
        <v>25032</v>
      </c>
    </row>
    <row r="9" spans="1:23">
      <c r="A9" s="10" t="str">
        <f>IF(FRUTAS!A9=0,"",FRUTAS!A9)</f>
        <v>3</v>
      </c>
      <c r="B9" s="11" t="str">
        <f>IF(FRUTAS!B9=0,"",FRUTAS!B9)</f>
        <v>natalia quadro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138"/>
      <c r="O9" s="30"/>
      <c r="P9" s="106"/>
      <c r="Q9" s="106"/>
      <c r="R9" s="106"/>
      <c r="S9" s="106"/>
      <c r="T9" s="106"/>
      <c r="U9" s="106"/>
      <c r="V9" s="106" t="str">
        <f t="shared" si="0"/>
        <v/>
      </c>
      <c r="W9" s="139">
        <f>IF(FRUTAS!Z9=0,"",FRUTAS!Z9)</f>
        <v>25034</v>
      </c>
    </row>
    <row r="10" spans="1:23" hidden="1">
      <c r="A10" s="10" t="str">
        <f>IF(FRUTAS!A10=0,"",FRUTAS!A10)</f>
        <v>2</v>
      </c>
      <c r="B10" s="11" t="str">
        <f>IF(FRUTAS!B10=0,"",FRUTAS!B10)</f>
        <v>santiago bo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38"/>
      <c r="O10" s="30"/>
      <c r="P10" s="106"/>
      <c r="Q10" s="106"/>
      <c r="R10" s="106"/>
      <c r="S10" s="106"/>
      <c r="T10" s="106"/>
      <c r="U10" s="106"/>
      <c r="V10" s="106" t="str">
        <f t="shared" si="0"/>
        <v/>
      </c>
      <c r="W10" s="139">
        <f>IF(FRUTAS!Z10=0,"",FRUTAS!Z10)</f>
        <v>25033</v>
      </c>
    </row>
    <row r="11" spans="1:23">
      <c r="A11" s="10">
        <f>IF(FRUTAS!A11=0,"",FRUTAS!A11)</f>
        <v>3</v>
      </c>
      <c r="B11" s="11" t="str">
        <f>IF(FRUTAS!B11=0,"",FRUTAS!B11)</f>
        <v>blanca sosa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138" t="s">
        <v>151</v>
      </c>
      <c r="O11" s="30"/>
      <c r="P11" s="106"/>
      <c r="Q11" s="106"/>
      <c r="R11" s="106"/>
      <c r="S11" s="106"/>
      <c r="T11" s="106"/>
      <c r="U11" s="106"/>
      <c r="V11" s="106" t="str">
        <f t="shared" si="0"/>
        <v>SI</v>
      </c>
      <c r="W11" s="139">
        <f>IF(FRUTAS!Z11=0,"",FRUTAS!Z11)</f>
        <v>25035</v>
      </c>
    </row>
    <row r="12" spans="1:23" hidden="1">
      <c r="A12" s="10">
        <f>IF(FRUTAS!A12=0,"",FRUTAS!A12)</f>
        <v>1</v>
      </c>
      <c r="B12" s="11" t="str">
        <f>IF(FRUTAS!B12=0,"",FRUTAS!B12)</f>
        <v>carina zaccone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138"/>
      <c r="O12" s="30"/>
      <c r="P12" s="106"/>
      <c r="Q12" s="106"/>
      <c r="R12" s="106"/>
      <c r="S12" s="106"/>
      <c r="T12" s="106"/>
      <c r="U12" s="106"/>
      <c r="V12" s="106" t="str">
        <f t="shared" si="0"/>
        <v/>
      </c>
      <c r="W12" s="139">
        <f>IF(FRUTAS!Z12=0,"",FRUTAS!Z12)</f>
        <v>25031</v>
      </c>
    </row>
    <row r="13" spans="1:23">
      <c r="A13" s="10">
        <f>IF(FRUTAS!A13=0,"",FRUTAS!A13)</f>
        <v>3</v>
      </c>
      <c r="B13" s="11" t="str">
        <f>IF(FRUTAS!B13=0,"",FRUTAS!B13)</f>
        <v>vero meyer</v>
      </c>
      <c r="C13" s="30"/>
      <c r="D13" s="30"/>
      <c r="E13" s="30"/>
      <c r="F13" s="30"/>
      <c r="G13" s="30"/>
      <c r="H13" s="30"/>
      <c r="I13" s="30"/>
      <c r="J13" s="30">
        <v>2</v>
      </c>
      <c r="K13" s="30"/>
      <c r="L13" s="30"/>
      <c r="M13" s="30"/>
      <c r="N13" s="138" t="s">
        <v>152</v>
      </c>
      <c r="O13" s="138" t="s">
        <v>153</v>
      </c>
      <c r="P13" s="140" t="s">
        <v>149</v>
      </c>
      <c r="Q13" s="140" t="s">
        <v>154</v>
      </c>
      <c r="R13" s="106"/>
      <c r="S13" s="106"/>
      <c r="T13" s="106"/>
      <c r="U13" s="106"/>
      <c r="V13" s="106" t="str">
        <f t="shared" si="0"/>
        <v>SI</v>
      </c>
      <c r="W13" s="139">
        <f>IF(FRUTAS!Z13=0,"",FRUTAS!Z13)</f>
        <v>25036</v>
      </c>
    </row>
    <row r="14" spans="1:23" hidden="1">
      <c r="A14" s="10">
        <f>IF(FRUTAS!A14=0,"",FRUTAS!A14)</f>
        <v>1</v>
      </c>
      <c r="B14" s="11" t="str">
        <f>IF(FRUTAS!B14=0,"",FRUTAS!B14)</f>
        <v>muriel alvarez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138"/>
      <c r="O14" s="30"/>
      <c r="P14" s="106"/>
      <c r="Q14" s="106"/>
      <c r="R14" s="106"/>
      <c r="S14" s="106"/>
      <c r="T14" s="106"/>
      <c r="U14" s="106"/>
      <c r="V14" s="106" t="str">
        <f t="shared" si="0"/>
        <v/>
      </c>
      <c r="W14" s="139" t="str">
        <f>IF(FRUTAS!Z14=0,"",FRUTAS!Z14)</f>
        <v/>
      </c>
    </row>
    <row r="15" spans="1:23" hidden="1">
      <c r="A15" s="10">
        <f>IF(FRUTAS!A15=0,"",FRUTAS!A15)</f>
        <v>1</v>
      </c>
      <c r="B15" s="11" t="str">
        <f>IF(FRUTAS!B15=0,"",FRUTAS!B15)</f>
        <v>Café urbano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06"/>
      <c r="Q15" s="106"/>
      <c r="R15" s="106"/>
      <c r="S15" s="106"/>
      <c r="T15" s="106"/>
      <c r="U15" s="106"/>
      <c r="V15" s="106" t="str">
        <f t="shared" si="0"/>
        <v/>
      </c>
      <c r="W15" s="139">
        <f>IF(FRUTAS!Z15=0,"",FRUTAS!Z15)</f>
        <v>50221</v>
      </c>
    </row>
    <row r="16" spans="1:23">
      <c r="A16" s="10">
        <f>IF(FRUTAS!A16=0,"",FRUTAS!A16)</f>
        <v>3</v>
      </c>
      <c r="B16" s="11" t="str">
        <f>IF(FRUTAS!B16=0,"",FRUTAS!B16)</f>
        <v>Tostado Nordelta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06"/>
      <c r="Q16" s="106"/>
      <c r="R16" s="106"/>
      <c r="S16" s="106"/>
      <c r="T16" s="106"/>
      <c r="U16" s="106"/>
      <c r="V16" s="106" t="str">
        <f t="shared" si="0"/>
        <v/>
      </c>
      <c r="W16" s="139">
        <f>IF(FRUTAS!Z16=0,"",FRUTAS!Z16)</f>
        <v>26887</v>
      </c>
    </row>
    <row r="17" spans="1:23" hidden="1">
      <c r="A17" s="10">
        <f>IF(FRUTAS!A17=0,"",FRUTAS!A17)</f>
        <v>1</v>
      </c>
      <c r="B17" s="11" t="str">
        <f>IF(FRUTAS!B17=0,"",FRUTAS!B17)</f>
        <v>Tostado juramento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06"/>
      <c r="Q17" s="106"/>
      <c r="R17" s="106"/>
      <c r="S17" s="106"/>
      <c r="T17" s="106"/>
      <c r="U17" s="106"/>
      <c r="V17" s="106" t="str">
        <f t="shared" si="0"/>
        <v/>
      </c>
      <c r="W17" s="139">
        <f>IF(FRUTAS!Z17=0,"",FRUTAS!Z17)</f>
        <v>26877</v>
      </c>
    </row>
    <row r="18" spans="1:23">
      <c r="A18" s="10">
        <f>IF(FRUTAS!A18=0,"",FRUTAS!A18)</f>
        <v>3</v>
      </c>
      <c r="B18" s="11" t="str">
        <f>IF(FRUTAS!B18=0,"",FRUTAS!B18)</f>
        <v>Frio concordia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06"/>
      <c r="Q18" s="106"/>
      <c r="R18" s="106"/>
      <c r="S18" s="106"/>
      <c r="T18" s="106"/>
      <c r="U18" s="106"/>
      <c r="V18" s="106" t="str">
        <f t="shared" si="0"/>
        <v/>
      </c>
      <c r="W18" s="139">
        <f>IF(FRUTAS!Z18=0,"",FRUTAS!Z18)</f>
        <v>29212</v>
      </c>
    </row>
    <row r="19" spans="1:23" hidden="1">
      <c r="A19" s="10">
        <f>IF(FRUTAS!A19=0,"",FRUTAS!A19)</f>
        <v>7</v>
      </c>
      <c r="B19" s="11" t="str">
        <f>IF(FRUTAS!B19=0,"",FRUTAS!B19)</f>
        <v>Soria Carlos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106"/>
      <c r="Q19" s="106"/>
      <c r="R19" s="106"/>
      <c r="S19" s="106"/>
      <c r="T19" s="106"/>
      <c r="U19" s="106"/>
      <c r="V19" s="106" t="str">
        <f t="shared" si="0"/>
        <v/>
      </c>
      <c r="W19" s="139">
        <f>IF(FRUTAS!Z19=0,"",FRUTAS!Z19)</f>
        <v>29211</v>
      </c>
    </row>
    <row r="20" spans="1:23" hidden="1">
      <c r="A20" s="10" t="str">
        <f>IF(FRUTAS!A20=0,"",FRUTAS!A20)</f>
        <v/>
      </c>
      <c r="B20" s="11" t="str">
        <f>IF(FRUTAS!B20=0,"",FRUTAS!B20)</f>
        <v/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06"/>
      <c r="Q20" s="106"/>
      <c r="R20" s="106"/>
      <c r="S20" s="106"/>
      <c r="T20" s="106"/>
      <c r="U20" s="106"/>
      <c r="V20" s="106" t="str">
        <f t="shared" si="0"/>
        <v/>
      </c>
      <c r="W20" s="139">
        <f>IF(FRUTAS!Z20=0,"",FRUTAS!Z20)</f>
        <v>29191</v>
      </c>
    </row>
    <row r="21" spans="1:23" ht="15.75" hidden="1" customHeight="1">
      <c r="A21" s="10">
        <f>IF(FRUTAS!A21=0,"",FRUTAS!A21)</f>
        <v>1</v>
      </c>
      <c r="B21" s="115" t="str">
        <f>IF(FRUTAS!B21=0,"",FRUTAS!B21)</f>
        <v>Green Pueyrredon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106"/>
      <c r="Q21" s="106"/>
      <c r="R21" s="106"/>
      <c r="S21" s="106"/>
      <c r="T21" s="106"/>
      <c r="U21" s="106"/>
      <c r="V21" s="106" t="str">
        <f t="shared" si="0"/>
        <v/>
      </c>
      <c r="W21" s="139">
        <f>IF(FRUTAS!Z21=0,"",FRUTAS!Z21)</f>
        <v>26878</v>
      </c>
    </row>
    <row r="22" spans="1:23" ht="15.75" hidden="1" customHeight="1">
      <c r="A22" s="10" t="str">
        <f>IF(FRUTAS!A22=0,"",FRUTAS!A22)</f>
        <v xml:space="preserve">ret </v>
      </c>
      <c r="B22" s="11" t="str">
        <f>IF(FRUTAS!B22=0,"",FRUTAS!B22)</f>
        <v>Mundo vegetal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106"/>
      <c r="Q22" s="106"/>
      <c r="R22" s="106"/>
      <c r="S22" s="106"/>
      <c r="T22" s="106"/>
      <c r="U22" s="106"/>
      <c r="V22" s="106" t="str">
        <f t="shared" si="0"/>
        <v/>
      </c>
      <c r="W22" s="139">
        <f>IF(FRUTAS!Z22=0,"",FRUTAS!Z22)</f>
        <v>42107</v>
      </c>
    </row>
    <row r="23" spans="1:23" ht="15.75" customHeight="1">
      <c r="A23" s="10">
        <f>IF(FRUTAS!A23=0,"",FRUTAS!A23)</f>
        <v>3</v>
      </c>
      <c r="B23" s="11" t="str">
        <f>IF(FRUTAS!B23=0,"",FRUTAS!B23)</f>
        <v>Sweet pepper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06"/>
      <c r="Q23" s="106"/>
      <c r="R23" s="106"/>
      <c r="S23" s="106"/>
      <c r="T23" s="106"/>
      <c r="U23" s="106"/>
      <c r="V23" s="106" t="str">
        <f t="shared" si="0"/>
        <v/>
      </c>
      <c r="W23" s="139">
        <f>IF(FRUTAS!Z23=0,"",FRUTAS!Z23)</f>
        <v>42110</v>
      </c>
    </row>
    <row r="24" spans="1:23" ht="15.75" hidden="1" customHeight="1">
      <c r="A24" s="10">
        <f>IF(FRUTAS!A24=0,"",FRUTAS!A24)</f>
        <v>1</v>
      </c>
      <c r="B24" s="11" t="str">
        <f>IF(FRUTAS!B24=0,"",FRUTAS!B24)</f>
        <v>Parrila BESARES-PEDRAZA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06"/>
      <c r="Q24" s="106"/>
      <c r="R24" s="106"/>
      <c r="S24" s="106"/>
      <c r="T24" s="106"/>
      <c r="U24" s="106"/>
      <c r="V24" s="106" t="str">
        <f t="shared" si="0"/>
        <v/>
      </c>
      <c r="W24" s="139">
        <f>IF(FRUTAS!Z24=0,"",FRUTAS!Z24)</f>
        <v>50222</v>
      </c>
    </row>
    <row r="25" spans="1:23" ht="15.75" hidden="1" customHeight="1">
      <c r="A25" s="10">
        <f>IF(FRUTAS!A25=0,"",FRUTAS!A25)</f>
        <v>2</v>
      </c>
      <c r="B25" s="11" t="str">
        <f>IF(FRUTAS!B25=0,"",FRUTAS!B25)</f>
        <v>Tea paunero</v>
      </c>
      <c r="C25" s="30">
        <v>8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106"/>
      <c r="Q25" s="106"/>
      <c r="R25" s="106"/>
      <c r="S25" s="106"/>
      <c r="T25" s="106"/>
      <c r="U25" s="106"/>
      <c r="V25" s="106" t="str">
        <f t="shared" si="0"/>
        <v>SI</v>
      </c>
      <c r="W25" s="139">
        <f>IF(FRUTAS!Z25=0,"",FRUTAS!Z25)</f>
        <v>50237</v>
      </c>
    </row>
    <row r="26" spans="1:23" ht="15.75" hidden="1" customHeight="1">
      <c r="A26" s="10">
        <f>IF(FRUTAS!A26=0,"",FRUTAS!A26)</f>
        <v>1</v>
      </c>
      <c r="B26" s="11" t="str">
        <f>IF(FRUTAS!B26=0,"",FRUTAS!B26)</f>
        <v>Green cabildo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106"/>
      <c r="Q26" s="106"/>
      <c r="R26" s="106"/>
      <c r="S26" s="106"/>
      <c r="T26" s="106"/>
      <c r="U26" s="106"/>
      <c r="V26" s="106" t="str">
        <f t="shared" si="0"/>
        <v/>
      </c>
      <c r="W26" s="139">
        <f>IF(FRUTAS!Z26=0,"",FRUTAS!Z26)</f>
        <v>26879</v>
      </c>
    </row>
    <row r="27" spans="1:23" ht="15.75" hidden="1" customHeight="1">
      <c r="A27" s="10">
        <f>IF(FRUTAS!A27=0,"",FRUTAS!A27)</f>
        <v>1</v>
      </c>
      <c r="B27" s="11" t="str">
        <f>IF(FRUTAS!B27=0,"",FRUTAS!B27)</f>
        <v>Tea uriburu</v>
      </c>
      <c r="C27" s="30">
        <v>8</v>
      </c>
      <c r="D27" s="30">
        <v>8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106"/>
      <c r="Q27" s="106"/>
      <c r="R27" s="106"/>
      <c r="S27" s="106"/>
      <c r="T27" s="106"/>
      <c r="U27" s="106"/>
      <c r="V27" s="106" t="str">
        <f t="shared" si="0"/>
        <v>SI</v>
      </c>
      <c r="W27" s="139">
        <f>IF(FRUTAS!Z27=0,"",FRUTAS!Z27)</f>
        <v>50223</v>
      </c>
    </row>
    <row r="28" spans="1:23" ht="15.75" hidden="1" customHeight="1">
      <c r="A28" s="10">
        <f>IF(FRUTAS!A28=0,"",FRUTAS!A28)</f>
        <v>2</v>
      </c>
      <c r="B28" s="11" t="str">
        <f>IF(FRUTAS!B28=0,"",FRUTAS!B28)</f>
        <v>Tostado uniceter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06"/>
      <c r="Q28" s="106"/>
      <c r="R28" s="106"/>
      <c r="S28" s="106"/>
      <c r="T28" s="106"/>
      <c r="U28" s="106"/>
      <c r="V28" s="106" t="str">
        <f t="shared" si="0"/>
        <v/>
      </c>
      <c r="W28" s="139">
        <f>IF(FRUTAS!Z28=0,"",FRUTAS!Z28)</f>
        <v>26883</v>
      </c>
    </row>
    <row r="29" spans="1:23" ht="15.75" hidden="1" customHeight="1">
      <c r="A29" s="10">
        <f>IF(FRUTAS!A29=0,"",FRUTAS!A29)</f>
        <v>2</v>
      </c>
      <c r="B29" s="11" t="str">
        <f>IF(FRUTAS!B29=0,"",FRUTAS!B29)</f>
        <v>Fresh straw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106"/>
      <c r="Q29" s="106"/>
      <c r="R29" s="106"/>
      <c r="S29" s="106"/>
      <c r="T29" s="106"/>
      <c r="U29" s="106"/>
      <c r="V29" s="106" t="str">
        <f t="shared" si="0"/>
        <v/>
      </c>
      <c r="W29" s="139">
        <f>IF(FRUTAS!Z29=0,"",FRUTAS!Z29)</f>
        <v>26884</v>
      </c>
    </row>
    <row r="30" spans="1:23" ht="15.75" customHeight="1">
      <c r="A30" s="10">
        <f>IF(FRUTAS!A30=0,"",FRUTAS!A30)</f>
        <v>3</v>
      </c>
      <c r="B30" s="11" t="str">
        <f>IF(FRUTAS!B30=0,"",FRUTAS!B30)</f>
        <v>Tea Nordelta</v>
      </c>
      <c r="C30" s="30">
        <v>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106"/>
      <c r="Q30" s="106"/>
      <c r="R30" s="106"/>
      <c r="S30" s="106"/>
      <c r="T30" s="106"/>
      <c r="U30" s="106"/>
      <c r="V30" s="106" t="str">
        <f t="shared" si="0"/>
        <v>SI</v>
      </c>
      <c r="W30" s="139">
        <f>IF(FRUTAS!Z30=0,"",FRUTAS!Z30)</f>
        <v>50245</v>
      </c>
    </row>
    <row r="31" spans="1:23" ht="15.75" hidden="1" customHeight="1">
      <c r="A31" s="10">
        <f>IF(FRUTAS!A31=0,"",FRUTAS!A31)</f>
        <v>2</v>
      </c>
      <c r="B31" s="11" t="str">
        <f>IF(FRUTAS!B31=0,"",FRUTAS!B31)</f>
        <v>Claudia Baracat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106"/>
      <c r="Q31" s="106"/>
      <c r="R31" s="106"/>
      <c r="S31" s="106"/>
      <c r="T31" s="106"/>
      <c r="U31" s="106"/>
      <c r="V31" s="106" t="str">
        <f t="shared" si="0"/>
        <v/>
      </c>
      <c r="W31" s="139">
        <f>IF(FRUTAS!Z31=0,"",FRUTAS!Z31)</f>
        <v>42108</v>
      </c>
    </row>
    <row r="32" spans="1:23" ht="15.75" hidden="1" customHeight="1">
      <c r="A32" s="10">
        <f>IF(FRUTAS!A32=0,"",FRUTAS!A32)</f>
        <v>1</v>
      </c>
      <c r="B32" s="11" t="str">
        <f>IF(FRUTAS!B32=0,"",FRUTAS!B32)</f>
        <v>El peñon del aguila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106"/>
      <c r="Q32" s="106"/>
      <c r="R32" s="106"/>
      <c r="S32" s="106"/>
      <c r="T32" s="106"/>
      <c r="U32" s="106"/>
      <c r="V32" s="106" t="str">
        <f t="shared" si="0"/>
        <v/>
      </c>
      <c r="W32" s="139">
        <f>IF(FRUTAS!Z32=0,"",FRUTAS!Z32)</f>
        <v>42104</v>
      </c>
    </row>
    <row r="33" spans="1:23" ht="15.75" hidden="1" customHeight="1">
      <c r="A33" s="10">
        <f>IF(FRUTAS!A33=0,"",FRUTAS!A33)</f>
        <v>1</v>
      </c>
      <c r="B33" s="11" t="str">
        <f>IF(FRUTAS!B33=0,"",FRUTAS!B33)</f>
        <v>Tea gorostiaga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06"/>
      <c r="Q33" s="106"/>
      <c r="R33" s="106"/>
      <c r="S33" s="106"/>
      <c r="T33" s="106"/>
      <c r="U33" s="106"/>
      <c r="V33" s="106" t="str">
        <f t="shared" si="0"/>
        <v/>
      </c>
      <c r="W33" s="139">
        <f>IF(FRUTAS!Z33=0,"",FRUTAS!Z33)</f>
        <v>50224</v>
      </c>
    </row>
    <row r="34" spans="1:23" ht="15.75" hidden="1" customHeight="1">
      <c r="A34" s="10">
        <f>IF(FRUTAS!A34=0,"",FRUTAS!A34)</f>
        <v>1</v>
      </c>
      <c r="B34" s="11" t="str">
        <f>IF(FRUTAS!B34=0,"",FRUTAS!B34)</f>
        <v>Tea montevideo</v>
      </c>
      <c r="C34" s="30">
        <v>7</v>
      </c>
      <c r="D34" s="30">
        <v>6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106"/>
      <c r="Q34" s="106"/>
      <c r="R34" s="106"/>
      <c r="S34" s="106"/>
      <c r="T34" s="106"/>
      <c r="U34" s="106"/>
      <c r="V34" s="106" t="str">
        <f t="shared" si="0"/>
        <v>SI</v>
      </c>
      <c r="W34" s="139">
        <f>IF(FRUTAS!Z34=0,"",FRUTAS!Z34)</f>
        <v>50225</v>
      </c>
    </row>
    <row r="35" spans="1:23" ht="15.75" hidden="1" customHeight="1">
      <c r="A35" s="10">
        <f>IF(FRUTAS!A35=0,"",FRUTAS!A35)</f>
        <v>1</v>
      </c>
      <c r="B35" s="11" t="str">
        <f>IF(FRUTAS!B35=0,"",FRUTAS!B35)</f>
        <v>Tea devoto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106"/>
      <c r="Q35" s="106"/>
      <c r="R35" s="106"/>
      <c r="S35" s="106"/>
      <c r="T35" s="106"/>
      <c r="U35" s="106"/>
      <c r="V35" s="106" t="str">
        <f t="shared" si="0"/>
        <v/>
      </c>
      <c r="W35" s="139">
        <f>IF(FRUTAS!Z35=0,"",FRUTAS!Z35)</f>
        <v>50226</v>
      </c>
    </row>
    <row r="36" spans="1:23" ht="15.75" hidden="1" customHeight="1">
      <c r="A36" s="10">
        <f>IF(FRUTAS!A36=0,"",FRUTAS!A36)</f>
        <v>1</v>
      </c>
      <c r="B36" s="11" t="str">
        <f>IF(FRUTAS!B36=0,"",FRUTAS!B36)</f>
        <v>Tea obligado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106"/>
      <c r="Q36" s="106"/>
      <c r="R36" s="106"/>
      <c r="S36" s="106"/>
      <c r="T36" s="106"/>
      <c r="U36" s="106"/>
      <c r="V36" s="106" t="str">
        <f t="shared" si="0"/>
        <v/>
      </c>
      <c r="W36" s="139">
        <f>IF(FRUTAS!Z36=0,"",FRUTAS!Z36)</f>
        <v>50227</v>
      </c>
    </row>
    <row r="37" spans="1:23" ht="15.75" hidden="1" customHeight="1">
      <c r="A37" s="10">
        <f>IF(FRUTAS!A37=0,"",FRUTAS!A37)</f>
        <v>1</v>
      </c>
      <c r="B37" s="11" t="str">
        <f>IF(FRUTAS!B37=0,"",FRUTAS!B37)</f>
        <v>Tea conde</v>
      </c>
      <c r="C37" s="30">
        <v>8</v>
      </c>
      <c r="D37" s="30">
        <v>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106"/>
      <c r="Q37" s="106"/>
      <c r="R37" s="106"/>
      <c r="S37" s="106"/>
      <c r="T37" s="106"/>
      <c r="U37" s="106"/>
      <c r="V37" s="106" t="str">
        <f t="shared" si="0"/>
        <v>SI</v>
      </c>
      <c r="W37" s="139">
        <f>IF(FRUTAS!Z37=0,"",FRUTAS!Z37)</f>
        <v>50228</v>
      </c>
    </row>
    <row r="38" spans="1:23" ht="15.75" hidden="1" customHeight="1">
      <c r="A38" s="10">
        <f>IF(FRUTAS!A38=0,"",FRUTAS!A38)</f>
        <v>1</v>
      </c>
      <c r="B38" s="11" t="str">
        <f>IF(FRUTAS!B38=0,"",FRUTAS!B38)</f>
        <v>Tea sinclair</v>
      </c>
      <c r="C38" s="30">
        <v>8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106"/>
      <c r="Q38" s="106"/>
      <c r="R38" s="106"/>
      <c r="S38" s="106"/>
      <c r="T38" s="106"/>
      <c r="U38" s="106"/>
      <c r="V38" s="106" t="str">
        <f t="shared" si="0"/>
        <v>SI</v>
      </c>
      <c r="W38" s="139">
        <f>IF(FRUTAS!Z38=0,"",FRUTAS!Z38)</f>
        <v>50229</v>
      </c>
    </row>
    <row r="39" spans="1:23" ht="15.75" hidden="1" customHeight="1">
      <c r="A39" s="10">
        <f>IF(FRUTAS!A39=0,"",FRUTAS!A39)</f>
        <v>1</v>
      </c>
      <c r="B39" s="115" t="str">
        <f>IF(FRUTAS!B39=0,"",FRUTAS!B39)</f>
        <v>Tea Libertador</v>
      </c>
      <c r="C39" s="30">
        <v>8</v>
      </c>
      <c r="D39" s="30">
        <v>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106"/>
      <c r="Q39" s="106"/>
      <c r="R39" s="106"/>
      <c r="S39" s="106"/>
      <c r="T39" s="106"/>
      <c r="U39" s="106"/>
      <c r="V39" s="106" t="str">
        <f t="shared" si="0"/>
        <v>SI</v>
      </c>
      <c r="W39" s="139">
        <f>IF(FRUTAS!Z39=0,"",FRUTAS!Z39)</f>
        <v>50230</v>
      </c>
    </row>
    <row r="40" spans="1:23" ht="15.75" hidden="1" customHeight="1">
      <c r="A40" s="10">
        <f>IF(FRUTAS!A40=0,"",FRUTAS!A40)</f>
        <v>2</v>
      </c>
      <c r="B40" s="115" t="str">
        <f>IF(FRUTAS!B40=0,"",FRUTAS!B40)</f>
        <v>Tea unicenter</v>
      </c>
      <c r="C40" s="30">
        <v>8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06"/>
      <c r="Q40" s="106"/>
      <c r="R40" s="106"/>
      <c r="S40" s="106"/>
      <c r="T40" s="106"/>
      <c r="U40" s="106"/>
      <c r="V40" s="106" t="str">
        <f t="shared" si="0"/>
        <v>SI</v>
      </c>
      <c r="W40" s="139">
        <f>IF(FRUTAS!Z40=0,"",FRUTAS!Z40)</f>
        <v>50238</v>
      </c>
    </row>
    <row r="41" spans="1:23" ht="15.75" hidden="1" customHeight="1">
      <c r="A41" s="10">
        <f>IF(FRUTAS!A41=0,"",FRUTAS!A41)</f>
        <v>2</v>
      </c>
      <c r="B41" s="11" t="str">
        <f>IF(FRUTAS!B41=0,"",FRUTAS!B41)</f>
        <v>Wek it fit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106"/>
      <c r="Q41" s="106"/>
      <c r="R41" s="106"/>
      <c r="S41" s="106"/>
      <c r="T41" s="106"/>
      <c r="U41" s="106"/>
      <c r="V41" s="106" t="str">
        <f t="shared" si="0"/>
        <v/>
      </c>
      <c r="W41" s="139">
        <f>IF(FRUTAS!Z41=0,"",FRUTAS!Z41)</f>
        <v>50237</v>
      </c>
    </row>
    <row r="42" spans="1:23" ht="15.75" hidden="1" customHeight="1">
      <c r="A42" s="10">
        <f>IF(FRUTAS!A42=0,"",FRUTAS!A42)</f>
        <v>1</v>
      </c>
      <c r="B42" s="11" t="str">
        <f>IF(FRUTAS!B42=0,"",FRUTAS!B42)</f>
        <v>Tea lacroze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06"/>
      <c r="Q42" s="106"/>
      <c r="R42" s="106"/>
      <c r="S42" s="106"/>
      <c r="T42" s="106"/>
      <c r="U42" s="106"/>
      <c r="V42" s="106" t="str">
        <f t="shared" si="0"/>
        <v/>
      </c>
      <c r="W42" s="139">
        <f>IF(FRUTAS!Z42=0,"",FRUTAS!Z42)</f>
        <v>50231</v>
      </c>
    </row>
    <row r="43" spans="1:23" ht="15.75" hidden="1" customHeight="1">
      <c r="A43" s="10">
        <f>IF(FRUTAS!A43=0,"",FRUTAS!A43)</f>
        <v>7</v>
      </c>
      <c r="B43" s="11" t="str">
        <f>IF(FRUTAS!B43=0,"",FRUTAS!B43)</f>
        <v>Franx 6 humbodlt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106"/>
      <c r="Q43" s="106"/>
      <c r="R43" s="106"/>
      <c r="S43" s="106"/>
      <c r="T43" s="106"/>
      <c r="U43" s="106"/>
      <c r="V43" s="106" t="str">
        <f t="shared" si="0"/>
        <v/>
      </c>
      <c r="W43" s="139">
        <f>IF(FRUTAS!Z43=0,"",FRUTAS!Z43)</f>
        <v>50241</v>
      </c>
    </row>
    <row r="44" spans="1:23" ht="15.75" hidden="1" customHeight="1">
      <c r="A44" s="10">
        <f>IF(FRUTAS!A44=0,"",FRUTAS!A44)</f>
        <v>2</v>
      </c>
      <c r="B44" s="11" t="str">
        <f>IF(FRUTAS!B44=0,"",FRUTAS!B44)</f>
        <v>Green unicenter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106"/>
      <c r="Q44" s="106"/>
      <c r="R44" s="106"/>
      <c r="S44" s="106"/>
      <c r="T44" s="106"/>
      <c r="U44" s="106"/>
      <c r="V44" s="106" t="str">
        <f t="shared" si="0"/>
        <v/>
      </c>
      <c r="W44" s="139">
        <f>IF(FRUTAS!Z44=0,"",FRUTAS!Z44)</f>
        <v>26885</v>
      </c>
    </row>
    <row r="45" spans="1:23" ht="15.75" hidden="1" customHeight="1">
      <c r="A45" s="10">
        <f>IF(FRUTAS!A45=0,"",FRUTAS!A45)</f>
        <v>1</v>
      </c>
      <c r="B45" s="11" t="str">
        <f>IF(FRUTAS!B45=0,"",FRUTAS!B45)</f>
        <v>Sofia Germino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106"/>
      <c r="Q45" s="106"/>
      <c r="R45" s="106"/>
      <c r="S45" s="106"/>
      <c r="T45" s="106"/>
      <c r="U45" s="106"/>
      <c r="V45" s="106" t="str">
        <f t="shared" si="0"/>
        <v/>
      </c>
      <c r="W45" s="139">
        <f>IF(FRUTAS!Z45=0,"",FRUTAS!Z45)</f>
        <v>42105</v>
      </c>
    </row>
    <row r="46" spans="1:23" ht="15.75" hidden="1" customHeight="1">
      <c r="A46" s="10" t="str">
        <f>IF(FRUTAS!A46=0,"",FRUTAS!A46)</f>
        <v xml:space="preserve">ret </v>
      </c>
      <c r="B46" s="11" t="str">
        <f>IF(FRUTAS!B46=0,"",FRUTAS!B46)</f>
        <v>Free vegetales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106"/>
      <c r="Q46" s="106"/>
      <c r="R46" s="106"/>
      <c r="S46" s="106"/>
      <c r="T46" s="106"/>
      <c r="U46" s="106"/>
      <c r="V46" s="106" t="str">
        <f t="shared" si="0"/>
        <v/>
      </c>
      <c r="W46" s="139">
        <f>IF(FRUTAS!Z46=0,"",FRUTAS!Z46)</f>
        <v>50218</v>
      </c>
    </row>
    <row r="47" spans="1:23" ht="15.75" hidden="1" customHeight="1">
      <c r="A47" s="10">
        <f>IF(FRUTAS!A47=0,"",FRUTAS!A47)</f>
        <v>1</v>
      </c>
      <c r="B47" s="11" t="str">
        <f>IF(FRUTAS!B47=0,"",FRUTAS!B47)</f>
        <v xml:space="preserve">Rey montagu 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106"/>
      <c r="Q47" s="106"/>
      <c r="R47" s="106"/>
      <c r="S47" s="106"/>
      <c r="T47" s="106"/>
      <c r="U47" s="106"/>
      <c r="V47" s="106" t="str">
        <f t="shared" si="0"/>
        <v/>
      </c>
      <c r="W47" s="139">
        <f>IF(FRUTAS!Z47=0,"",FRUTAS!Z47)</f>
        <v>50232</v>
      </c>
    </row>
    <row r="48" spans="1:23" ht="15.75" hidden="1" customHeight="1">
      <c r="A48" s="10">
        <f>IF(FRUTAS!A48=0,"",FRUTAS!A48)</f>
        <v>1</v>
      </c>
      <c r="B48" s="11" t="str">
        <f>IF(FRUTAS!B48=0,"",FRUTAS!B48)</f>
        <v>Massimino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106"/>
      <c r="Q48" s="106"/>
      <c r="R48" s="106"/>
      <c r="S48" s="106"/>
      <c r="T48" s="106"/>
      <c r="U48" s="106"/>
      <c r="V48" s="106" t="str">
        <f t="shared" si="0"/>
        <v/>
      </c>
      <c r="W48" s="139">
        <f>IF(FRUTAS!Z48=0,"",FRUTAS!Z48)</f>
        <v>50233</v>
      </c>
    </row>
    <row r="49" spans="1:23" ht="15.75" hidden="1" customHeight="1">
      <c r="A49" s="10">
        <f>IF(FRUTAS!A49=0,"",FRUTAS!A49)</f>
        <v>1</v>
      </c>
      <c r="B49" s="11" t="str">
        <f>IF(FRUTAS!B49=0,"",FRUTAS!B49)</f>
        <v>Tea scalabrini</v>
      </c>
      <c r="C49" s="30"/>
      <c r="D49" s="30">
        <v>1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106"/>
      <c r="Q49" s="106"/>
      <c r="R49" s="106"/>
      <c r="S49" s="106"/>
      <c r="T49" s="106"/>
      <c r="U49" s="106"/>
      <c r="V49" s="106" t="str">
        <f t="shared" si="0"/>
        <v>SI</v>
      </c>
      <c r="W49" s="139">
        <f>IF(FRUTAS!Z49=0,"",FRUTAS!Z49)</f>
        <v>50234</v>
      </c>
    </row>
    <row r="50" spans="1:23" ht="15.75" hidden="1" customHeight="1">
      <c r="A50" s="10" t="str">
        <f>IF(FRUTAS!A50=0,"",FRUTAS!A50)</f>
        <v xml:space="preserve">ret </v>
      </c>
      <c r="B50" s="11" t="str">
        <f>IF(FRUTAS!B50=0,"",FRUTAS!B50)</f>
        <v>Liparelli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106"/>
      <c r="Q50" s="106"/>
      <c r="R50" s="106"/>
      <c r="S50" s="106"/>
      <c r="T50" s="106"/>
      <c r="U50" s="106"/>
      <c r="V50" s="106" t="str">
        <f t="shared" si="0"/>
        <v/>
      </c>
      <c r="W50" s="139" t="str">
        <f>IF(FRUTAS!Z50=0,"",FRUTAS!Z50)</f>
        <v/>
      </c>
    </row>
    <row r="51" spans="1:23" ht="15.75" hidden="1" customHeight="1">
      <c r="A51" s="10">
        <f>IF(FRUTAS!A51=0,"",FRUTAS!A51)</f>
        <v>2</v>
      </c>
      <c r="B51" s="11" t="str">
        <f>IF(FRUTAS!B51=0,"",FRUTAS!B51)</f>
        <v>Gladys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106"/>
      <c r="Q51" s="106"/>
      <c r="R51" s="106"/>
      <c r="S51" s="106"/>
      <c r="T51" s="106"/>
      <c r="U51" s="106"/>
      <c r="V51" s="106" t="str">
        <f t="shared" si="0"/>
        <v/>
      </c>
      <c r="W51" s="139">
        <f>IF(FRUTAS!Z51=0,"",FRUTAS!Z51)</f>
        <v>42109</v>
      </c>
    </row>
    <row r="52" spans="1:23" ht="15.75" customHeight="1">
      <c r="A52" s="10">
        <f>IF(FRUTAS!A52=0,"",FRUTAS!A52)</f>
        <v>3</v>
      </c>
      <c r="B52" s="11" t="str">
        <f>IF(FRUTAS!B52=0,"",FRUTAS!B52)</f>
        <v>Gopal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106"/>
      <c r="Q52" s="106"/>
      <c r="R52" s="106"/>
      <c r="S52" s="106"/>
      <c r="T52" s="106"/>
      <c r="U52" s="106"/>
      <c r="V52" s="106" t="str">
        <f t="shared" si="0"/>
        <v/>
      </c>
      <c r="W52" s="139">
        <f>IF(FRUTAS!Z52=0,"",FRUTAS!Z52)</f>
        <v>50243</v>
      </c>
    </row>
    <row r="53" spans="1:23" ht="15.75" hidden="1" customHeight="1">
      <c r="A53" s="10">
        <f>IF(FRUTAS!A53=0,"",FRUTAS!A53)</f>
        <v>1</v>
      </c>
      <c r="B53" s="11" t="str">
        <f>IF(FRUTAS!B53=0,"",FRUTAS!B53)</f>
        <v>Tostado aeorparque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106"/>
      <c r="Q53" s="106"/>
      <c r="R53" s="106"/>
      <c r="S53" s="106"/>
      <c r="T53" s="106"/>
      <c r="U53" s="106"/>
      <c r="V53" s="106" t="str">
        <f t="shared" si="0"/>
        <v/>
      </c>
      <c r="W53" s="139">
        <f>IF(FRUTAS!Z53=0,"",FRUTAS!Z53)</f>
        <v>50235</v>
      </c>
    </row>
    <row r="54" spans="1:23" ht="15.75" hidden="1" customHeight="1">
      <c r="A54" s="10">
        <f>IF(FRUTAS!A54=0,"",FRUTAS!A54)</f>
        <v>1</v>
      </c>
      <c r="B54" s="11" t="str">
        <f>IF(FRUTAS!B54=0,"",FRUTAS!B54)</f>
        <v>Tostado Mataderos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106"/>
      <c r="Q54" s="106"/>
      <c r="R54" s="106"/>
      <c r="S54" s="106"/>
      <c r="T54" s="106"/>
      <c r="U54" s="106"/>
      <c r="V54" s="106" t="str">
        <f t="shared" si="0"/>
        <v/>
      </c>
      <c r="W54" s="139">
        <f>IF(FRUTAS!Z54=0,"",FRUTAS!Z54)</f>
        <v>26680</v>
      </c>
    </row>
    <row r="55" spans="1:23" ht="15.75" hidden="1" customHeight="1">
      <c r="A55" s="10" t="str">
        <f>IF(FRUTAS!A55=0,"",FRUTAS!A55)</f>
        <v xml:space="preserve">ret </v>
      </c>
      <c r="B55" s="11" t="str">
        <f>IF(FRUTAS!B55=0,"",FRUTAS!B55)</f>
        <v>Micaela Ramos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106"/>
      <c r="Q55" s="106"/>
      <c r="R55" s="106"/>
      <c r="S55" s="106"/>
      <c r="T55" s="106"/>
      <c r="U55" s="106"/>
      <c r="V55" s="106" t="str">
        <f t="shared" si="0"/>
        <v/>
      </c>
      <c r="W55" s="139">
        <f>IF(FRUTAS!Z55=0,"",FRUTAS!Z55)</f>
        <v>26886</v>
      </c>
    </row>
    <row r="56" spans="1:23" ht="15.75" hidden="1" customHeight="1">
      <c r="A56" s="10" t="str">
        <f>IF(FRUTAS!A56=0,"",FRUTAS!A56)</f>
        <v xml:space="preserve">ret </v>
      </c>
      <c r="B56" s="11" t="str">
        <f>IF(FRUTAS!B56=0,"",FRUTAS!B56)</f>
        <v>Gustavo Rupp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106"/>
      <c r="Q56" s="106"/>
      <c r="R56" s="106"/>
      <c r="S56" s="106"/>
      <c r="T56" s="106"/>
      <c r="U56" s="106"/>
      <c r="V56" s="106" t="str">
        <f t="shared" si="0"/>
        <v/>
      </c>
      <c r="W56" s="139" t="str">
        <f>IF(FRUTAS!Z56=0,"",FRUTAS!Z56)</f>
        <v/>
      </c>
    </row>
    <row r="57" spans="1:23" ht="15.75" hidden="1" customHeight="1">
      <c r="A57" s="10">
        <f>IF(FRUTAS!A57=0,"",FRUTAS!A57)</f>
        <v>1</v>
      </c>
      <c r="B57" s="11" t="str">
        <f>IF(FRUTAS!B57=0,"",FRUTAS!B57)</f>
        <v>Chango mas</v>
      </c>
      <c r="C57" s="30"/>
      <c r="D57" s="30"/>
      <c r="E57" s="30"/>
      <c r="F57" s="30"/>
      <c r="G57" s="30"/>
      <c r="H57" s="30"/>
      <c r="I57" s="30"/>
      <c r="J57" s="30">
        <v>1</v>
      </c>
      <c r="K57" s="30"/>
      <c r="L57" s="30">
        <v>1</v>
      </c>
      <c r="M57" s="30"/>
      <c r="N57" s="30">
        <v>1</v>
      </c>
      <c r="O57" s="30"/>
      <c r="P57" s="106">
        <v>1</v>
      </c>
      <c r="Q57" s="106"/>
      <c r="R57" s="106"/>
      <c r="S57" s="106"/>
      <c r="T57" s="106"/>
      <c r="U57" s="106"/>
      <c r="V57" s="106" t="str">
        <f t="shared" si="0"/>
        <v>SI</v>
      </c>
      <c r="W57" s="141">
        <f>IF(FRUTAS!Z57=0,"",FRUTAS!Z57)</f>
        <v>29210</v>
      </c>
    </row>
    <row r="58" spans="1:23" ht="15.75" hidden="1" customHeight="1">
      <c r="A58" s="10" t="str">
        <f>IF(FRUTAS!A58=0,"",FRUTAS!A58)</f>
        <v>RET</v>
      </c>
      <c r="B58" s="11" t="str">
        <f>IF(FRUTAS!B58=0,"",FRUTAS!B58)</f>
        <v>EL CAMPITO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106"/>
      <c r="Q58" s="106"/>
      <c r="R58" s="106"/>
      <c r="S58" s="106"/>
      <c r="T58" s="106"/>
      <c r="U58" s="106"/>
      <c r="V58" s="106" t="str">
        <f t="shared" si="0"/>
        <v/>
      </c>
      <c r="W58" s="141">
        <f>IF(FRUTAS!Z58=0,"",FRUTAS!Z58)</f>
        <v>26876</v>
      </c>
    </row>
    <row r="59" spans="1:23" ht="15.75" hidden="1" customHeight="1">
      <c r="A59" s="10" t="str">
        <f>IF(FRUTAS!A59=0,"",FRUTAS!A59)</f>
        <v>RET</v>
      </c>
      <c r="B59" s="11" t="str">
        <f>IF(FRUTAS!B59=0,"",FRUTAS!B59)</f>
        <v>Andres P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106"/>
      <c r="Q59" s="106"/>
      <c r="R59" s="106"/>
      <c r="S59" s="106"/>
      <c r="T59" s="106"/>
      <c r="U59" s="106"/>
      <c r="V59" s="106" t="str">
        <f t="shared" si="0"/>
        <v/>
      </c>
      <c r="W59" s="139" t="str">
        <f>IF(FRUTAS!Z59=0,"",FRUTAS!Z59)</f>
        <v/>
      </c>
    </row>
    <row r="60" spans="1:23" ht="15.75" hidden="1" customHeight="1">
      <c r="A60" s="10" t="str">
        <f>IF(FRUTAS!A60=0,"",FRUTAS!A60)</f>
        <v>RET</v>
      </c>
      <c r="B60" s="11" t="str">
        <f>IF(FRUTAS!B60=0,"",FRUTAS!B60)</f>
        <v>Andrea Meyer</v>
      </c>
      <c r="C60" s="30"/>
      <c r="D60" s="30"/>
      <c r="E60" s="30"/>
      <c r="F60" s="30"/>
      <c r="G60" s="30"/>
      <c r="H60" s="30"/>
      <c r="I60" s="30"/>
      <c r="J60" s="56"/>
      <c r="K60" s="56"/>
      <c r="L60" s="56"/>
      <c r="M60" s="56"/>
      <c r="N60" s="56"/>
      <c r="O60" s="56"/>
      <c r="P60" s="107"/>
      <c r="Q60" s="107"/>
      <c r="R60" s="107"/>
      <c r="S60" s="107"/>
      <c r="T60" s="107"/>
      <c r="U60" s="107"/>
      <c r="V60" s="106" t="str">
        <f t="shared" si="0"/>
        <v/>
      </c>
      <c r="W60" s="141">
        <f>IF(FRUTAS!Z60=0,"",FRUTAS!Z60)</f>
        <v>42106</v>
      </c>
    </row>
    <row r="61" spans="1:23" ht="16.5" hidden="1" customHeight="1">
      <c r="A61" s="130" t="str">
        <f>IF(FRUTAS!A62=0,"",FRUTAS!A62)</f>
        <v>RET</v>
      </c>
      <c r="B61" s="131" t="str">
        <f>IF(FRUTAS!B62=0,"",FRUTAS!B62)</f>
        <v>TERUEL</v>
      </c>
      <c r="C61" s="84"/>
      <c r="D61" s="84"/>
      <c r="E61" s="81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132"/>
      <c r="Q61" s="132"/>
      <c r="R61" s="132"/>
      <c r="S61" s="132"/>
      <c r="T61" s="132"/>
      <c r="U61" s="132"/>
      <c r="V61" s="106" t="str">
        <f t="shared" si="0"/>
        <v/>
      </c>
      <c r="W61" s="142">
        <f>IF(FRUTAS!Z62=0,"",FRUTAS!Z62)</f>
        <v>26881</v>
      </c>
    </row>
    <row r="62" spans="1:23" ht="21" hidden="1" customHeight="1">
      <c r="A62" s="257" t="s">
        <v>107</v>
      </c>
      <c r="B62" s="258"/>
      <c r="C62" s="95" t="str">
        <f t="shared" ref="C62:Q62" si="1">IF(SUMIF($A$8:$A$61,"ret",C8:C61)=0,"",SUMIF($A$8:$A$61,"ret",C8:C61))</f>
        <v/>
      </c>
      <c r="D62" s="95" t="str">
        <f t="shared" si="1"/>
        <v/>
      </c>
      <c r="E62" s="95" t="str">
        <f t="shared" si="1"/>
        <v/>
      </c>
      <c r="F62" s="95" t="str">
        <f t="shared" si="1"/>
        <v/>
      </c>
      <c r="G62" s="95" t="str">
        <f t="shared" si="1"/>
        <v/>
      </c>
      <c r="H62" s="95" t="str">
        <f t="shared" si="1"/>
        <v/>
      </c>
      <c r="I62" s="95" t="str">
        <f t="shared" si="1"/>
        <v/>
      </c>
      <c r="J62" s="95" t="str">
        <f t="shared" si="1"/>
        <v/>
      </c>
      <c r="K62" s="95" t="str">
        <f t="shared" si="1"/>
        <v/>
      </c>
      <c r="L62" s="95" t="str">
        <f t="shared" si="1"/>
        <v/>
      </c>
      <c r="M62" s="95" t="str">
        <f t="shared" si="1"/>
        <v/>
      </c>
      <c r="N62" s="95" t="str">
        <f t="shared" si="1"/>
        <v/>
      </c>
      <c r="O62" s="95" t="str">
        <f t="shared" si="1"/>
        <v/>
      </c>
      <c r="P62" s="95" t="str">
        <f t="shared" si="1"/>
        <v/>
      </c>
      <c r="Q62" s="95" t="str">
        <f t="shared" si="1"/>
        <v/>
      </c>
      <c r="R62" s="143"/>
      <c r="S62" s="143"/>
      <c r="T62" s="143"/>
      <c r="U62" s="143"/>
      <c r="V62" s="144" t="str">
        <f>IF(SUMIF($A$8:$A$61,"ret",V8:V61)=0,"",SUMIF($A$8:$A$61,"ret",V8:V61))</f>
        <v/>
      </c>
      <c r="W62" s="1"/>
    </row>
    <row r="63" spans="1:23" ht="21" customHeight="1">
      <c r="A63" s="285" t="s">
        <v>108</v>
      </c>
      <c r="B63" s="286"/>
      <c r="C63" s="93">
        <f t="shared" ref="C63:Q63" si="2">IF(SUMIF($A$8:$A$61,"&lt;&gt;ret",C8:C61)=0,"",SUMIF($A$8:$A$61,"&lt;&gt;ret",C8:C61))</f>
        <v>63</v>
      </c>
      <c r="D63" s="93">
        <f t="shared" si="2"/>
        <v>31</v>
      </c>
      <c r="E63" s="93" t="str">
        <f t="shared" si="2"/>
        <v/>
      </c>
      <c r="F63" s="93" t="str">
        <f t="shared" si="2"/>
        <v/>
      </c>
      <c r="G63" s="93" t="str">
        <f t="shared" si="2"/>
        <v/>
      </c>
      <c r="H63" s="93" t="str">
        <f t="shared" si="2"/>
        <v/>
      </c>
      <c r="I63" s="93" t="str">
        <f t="shared" si="2"/>
        <v/>
      </c>
      <c r="J63" s="93">
        <f t="shared" si="2"/>
        <v>3</v>
      </c>
      <c r="K63" s="93" t="str">
        <f t="shared" si="2"/>
        <v/>
      </c>
      <c r="L63" s="93">
        <f t="shared" si="2"/>
        <v>1</v>
      </c>
      <c r="M63" s="93" t="str">
        <f t="shared" si="2"/>
        <v/>
      </c>
      <c r="N63" s="93">
        <f t="shared" si="2"/>
        <v>1</v>
      </c>
      <c r="O63" s="93" t="str">
        <f t="shared" si="2"/>
        <v/>
      </c>
      <c r="P63" s="93">
        <f t="shared" si="2"/>
        <v>1</v>
      </c>
      <c r="Q63" s="93" t="str">
        <f t="shared" si="2"/>
        <v/>
      </c>
      <c r="R63" s="145"/>
      <c r="S63" s="145"/>
      <c r="T63" s="145"/>
      <c r="U63" s="145"/>
      <c r="V63" s="94" t="str">
        <f>IF(SUMIF($A$8:$A$61,"&lt;&gt;ret",V8:V61)=0,"",SUMIF($A$8:$A$61,"&lt;&gt;ret",V8:V61))</f>
        <v/>
      </c>
      <c r="W63" s="1"/>
    </row>
    <row r="64" spans="1:2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</row>
    <row r="65" spans="1:23" ht="21" customHeight="1">
      <c r="A65" s="257" t="s">
        <v>109</v>
      </c>
      <c r="B65" s="258"/>
      <c r="C65" s="95">
        <f t="shared" ref="C65:Q65" si="3">IF(SUM(C62:C63)=0,"",SUM(C62:C63))</f>
        <v>63</v>
      </c>
      <c r="D65" s="96">
        <f t="shared" si="3"/>
        <v>31</v>
      </c>
      <c r="E65" s="96" t="str">
        <f t="shared" si="3"/>
        <v/>
      </c>
      <c r="F65" s="96" t="str">
        <f t="shared" si="3"/>
        <v/>
      </c>
      <c r="G65" s="96" t="str">
        <f t="shared" si="3"/>
        <v/>
      </c>
      <c r="H65" s="96" t="str">
        <f t="shared" si="3"/>
        <v/>
      </c>
      <c r="I65" s="96" t="str">
        <f t="shared" si="3"/>
        <v/>
      </c>
      <c r="J65" s="96">
        <f t="shared" si="3"/>
        <v>3</v>
      </c>
      <c r="K65" s="96" t="str">
        <f t="shared" si="3"/>
        <v/>
      </c>
      <c r="L65" s="96">
        <f t="shared" si="3"/>
        <v>1</v>
      </c>
      <c r="M65" s="96" t="str">
        <f t="shared" si="3"/>
        <v/>
      </c>
      <c r="N65" s="96">
        <f t="shared" si="3"/>
        <v>1</v>
      </c>
      <c r="O65" s="96" t="str">
        <f t="shared" si="3"/>
        <v/>
      </c>
      <c r="P65" s="96">
        <f t="shared" si="3"/>
        <v>1</v>
      </c>
      <c r="Q65" s="96" t="str">
        <f t="shared" si="3"/>
        <v/>
      </c>
      <c r="R65" s="146"/>
      <c r="S65" s="146"/>
      <c r="T65" s="146"/>
      <c r="U65" s="146"/>
      <c r="V65" s="97" t="str">
        <f>IF(SUM(V62:V63)=0,"",SUM(V62:V63))</f>
        <v/>
      </c>
      <c r="W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</row>
    <row r="80" spans="1:2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W1000" s="1"/>
    </row>
  </sheetData>
  <autoFilter ref="A7:W63">
    <filterColumn colId="0">
      <filters>
        <filter val="3"/>
        <filter val="RET"/>
        <filter val="TOTAL CARROS"/>
      </filters>
    </filterColumn>
  </autoFilter>
  <mergeCells count="18">
    <mergeCell ref="A1:C2"/>
    <mergeCell ref="D1:I2"/>
    <mergeCell ref="J1:L1"/>
    <mergeCell ref="M1:W1"/>
    <mergeCell ref="J2:L2"/>
    <mergeCell ref="M2:W2"/>
    <mergeCell ref="A6:I6"/>
    <mergeCell ref="J6:Q6"/>
    <mergeCell ref="A62:B62"/>
    <mergeCell ref="A63:B63"/>
    <mergeCell ref="A65:B65"/>
    <mergeCell ref="J3:L3"/>
    <mergeCell ref="M3:W3"/>
    <mergeCell ref="J4:L4"/>
    <mergeCell ref="M4:W4"/>
    <mergeCell ref="A5:B5"/>
    <mergeCell ref="C5:W5"/>
    <mergeCell ref="A3:I4"/>
  </mergeCells>
  <pageMargins left="0.70866141732283472" right="0.70866141732283472" top="0.74803149606299213" bottom="0.74803149606299213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9" ht="15.75" customHeight="1">
      <c r="A1" s="147" t="s">
        <v>11</v>
      </c>
      <c r="B1" s="147" t="s">
        <v>12</v>
      </c>
      <c r="C1" s="148" t="s">
        <v>17</v>
      </c>
      <c r="D1" s="149" t="s">
        <v>18</v>
      </c>
      <c r="E1" s="149" t="s">
        <v>155</v>
      </c>
      <c r="F1" s="149" t="s">
        <v>156</v>
      </c>
      <c r="G1" s="150"/>
      <c r="H1" s="151" t="s">
        <v>32</v>
      </c>
      <c r="I1" s="152" t="s">
        <v>157</v>
      </c>
    </row>
    <row r="2" spans="1:9" hidden="1">
      <c r="A2" s="153" t="str">
        <f>IF(FRUTAS!A8=0,"",FRUTAS!A8)</f>
        <v>2</v>
      </c>
      <c r="B2" s="153" t="str">
        <f>IF(FRUTAS!B8=0,"",FRUTAS!B8)</f>
        <v>maria lavallen</v>
      </c>
      <c r="C2" s="154" t="str">
        <f>IF(FRUTAS!G8=0,"",FRUTAS!G8)</f>
        <v/>
      </c>
      <c r="D2" s="154" t="str">
        <f>IFERROR(IF(OR(IF(AND(MOD(FRUTAS!H8,FRUTAS!Y8)=0,FRUTAS!Y8=2.5),FRUTAS!H8,""),0),FRUTAS!H8,""),"")</f>
        <v/>
      </c>
      <c r="E2" s="155"/>
      <c r="F2" s="155" t="str">
        <f>IFERROR(IF(IF(AND(MOD(FRUTAS!H8,FRUTAS!Y8)=0,FRUTAS!Y8=1),FRUTAS!H8,"")=0,"",IF(AND(MOD(FRUTAS!H8,FRUTAS!Y8)=0,FRUTAS!Y8=1),FRUTAS!H8,"")),"")</f>
        <v/>
      </c>
      <c r="G2" s="156"/>
      <c r="H2" s="157">
        <f>IF(FRUTAS!Y8=0,"",FRUTAS!Y8)</f>
        <v>1</v>
      </c>
      <c r="I2" s="158" t="str">
        <f t="shared" ref="I2:I55" si="0">IF(SUM(C2:G2)=0,"",SUM(C2:G2))</f>
        <v/>
      </c>
    </row>
    <row r="3" spans="1:9">
      <c r="A3" s="153" t="str">
        <f>IF(FRUTAS!A9=0,"",FRUTAS!A9)</f>
        <v>3</v>
      </c>
      <c r="B3" s="153" t="str">
        <f>IF(FRUTAS!B9=0,"",FRUTAS!B9)</f>
        <v>natalia quadro</v>
      </c>
      <c r="C3" s="154" t="str">
        <f>IF(FRUTAS!G9=0,"",FRUTAS!G9)</f>
        <v/>
      </c>
      <c r="D3" s="154" t="str">
        <f>IFERROR(IF(OR(IF(AND(MOD(FRUTAS!H9,FRUTAS!Y9)=0,FRUTAS!Y9=2.5),FRUTAS!H9,""),0),FRUTAS!H9,""),"")</f>
        <v/>
      </c>
      <c r="E3" s="159"/>
      <c r="F3" s="155">
        <f>IFERROR(IF(IF(AND(MOD(FRUTAS!H9,FRUTAS!Y9)=0,FRUTAS!Y9=1),FRUTAS!H9,"")=0,"",IF(AND(MOD(FRUTAS!H9,FRUTAS!Y9)=0,FRUTAS!Y9=1),FRUTAS!H9,"")),"")</f>
        <v>1</v>
      </c>
      <c r="G3" s="156"/>
      <c r="H3" s="157">
        <f>IF(FRUTAS!Y9=0,"",FRUTAS!Y9)</f>
        <v>1</v>
      </c>
      <c r="I3" s="160">
        <f t="shared" si="0"/>
        <v>1</v>
      </c>
    </row>
    <row r="4" spans="1:9" hidden="1">
      <c r="A4" s="153" t="str">
        <f>IF(FRUTAS!A10=0,"",FRUTAS!A10)</f>
        <v>2</v>
      </c>
      <c r="B4" s="153" t="str">
        <f>IF(FRUTAS!B10=0,"",FRUTAS!B10)</f>
        <v>santiago bo</v>
      </c>
      <c r="C4" s="154" t="str">
        <f>IF(FRUTAS!G10=0,"",FRUTAS!G10)</f>
        <v/>
      </c>
      <c r="D4" s="154" t="str">
        <f>IFERROR(IF(OR(IF(AND(MOD(FRUTAS!H10,FRUTAS!Y10)=0,FRUTAS!Y10=2.5),FRUTAS!H10,""),0),FRUTAS!H10,""),"")</f>
        <v/>
      </c>
      <c r="E4" s="159"/>
      <c r="F4" s="155" t="str">
        <f>IFERROR(IF(IF(AND(MOD(FRUTAS!H10,FRUTAS!Y10)=0,FRUTAS!Y10=1),FRUTAS!H10,"")=0,"",IF(AND(MOD(FRUTAS!H10,FRUTAS!Y10)=0,FRUTAS!Y10=1),FRUTAS!H10,"")),"")</f>
        <v/>
      </c>
      <c r="G4" s="156"/>
      <c r="H4" s="157">
        <f>IF(FRUTAS!Y10=0,"",FRUTAS!Y10)</f>
        <v>1</v>
      </c>
      <c r="I4" s="160" t="str">
        <f t="shared" si="0"/>
        <v/>
      </c>
    </row>
    <row r="5" spans="1:9">
      <c r="A5" s="153">
        <f>IF(FRUTAS!A11=0,"",FRUTAS!A11)</f>
        <v>3</v>
      </c>
      <c r="B5" s="153" t="str">
        <f>IF(FRUTAS!B11=0,"",FRUTAS!B11)</f>
        <v>blanca sosa</v>
      </c>
      <c r="C5" s="154" t="str">
        <f>IF(FRUTAS!G11=0,"",FRUTAS!G11)</f>
        <v/>
      </c>
      <c r="D5" s="154" t="str">
        <f>IFERROR(IF(OR(IF(AND(MOD(FRUTAS!H11,FRUTAS!Y11)=0,FRUTAS!Y11=2.5),FRUTAS!H11,""),0),FRUTAS!H11,""),"")</f>
        <v/>
      </c>
      <c r="E5" s="159"/>
      <c r="F5" s="155">
        <f>IFERROR(IF(IF(AND(MOD(FRUTAS!H11,FRUTAS!Y11)=0,FRUTAS!Y11=1),FRUTAS!H11,"")=0,"",IF(AND(MOD(FRUTAS!H11,FRUTAS!Y11)=0,FRUTAS!Y11=1),FRUTAS!H11,"")),"")</f>
        <v>1</v>
      </c>
      <c r="G5" s="156"/>
      <c r="H5" s="157">
        <f>IF(FRUTAS!Y11=0,"",FRUTAS!Y11)</f>
        <v>1</v>
      </c>
      <c r="I5" s="160">
        <f t="shared" si="0"/>
        <v>1</v>
      </c>
    </row>
    <row r="6" spans="1:9" hidden="1">
      <c r="A6" s="153">
        <f>IF(FRUTAS!A12=0,"",FRUTAS!A12)</f>
        <v>1</v>
      </c>
      <c r="B6" s="153" t="str">
        <f>IF(FRUTAS!B12=0,"",FRUTAS!B12)</f>
        <v>carina zaccone</v>
      </c>
      <c r="C6" s="154" t="str">
        <f>IF(FRUTAS!G12=0,"",FRUTAS!G12)</f>
        <v/>
      </c>
      <c r="D6" s="154" t="str">
        <f>IFERROR(IF(OR(IF(AND(MOD(FRUTAS!H12,FRUTAS!Y12)=0,FRUTAS!Y12=2.5),FRUTAS!H12,""),0),FRUTAS!H12,""),"")</f>
        <v/>
      </c>
      <c r="E6" s="159"/>
      <c r="F6" s="155" t="str">
        <f>IFERROR(IF(IF(AND(MOD(FRUTAS!H12,FRUTAS!Y12)=0,FRUTAS!Y12=1),FRUTAS!H12,"")=0,"",IF(AND(MOD(FRUTAS!H12,FRUTAS!Y12)=0,FRUTAS!Y12=1),FRUTAS!H12,"")),"")</f>
        <v/>
      </c>
      <c r="G6" s="156"/>
      <c r="H6" s="157">
        <f>IF(FRUTAS!Y12=0,"",FRUTAS!Y12)</f>
        <v>1</v>
      </c>
      <c r="I6" s="160" t="str">
        <f t="shared" si="0"/>
        <v/>
      </c>
    </row>
    <row r="7" spans="1:9" hidden="1">
      <c r="A7" s="153">
        <f>IF(FRUTAS!A13=0,"",FRUTAS!A13)</f>
        <v>3</v>
      </c>
      <c r="B7" s="153" t="str">
        <f>IF(FRUTAS!B13=0,"",FRUTAS!B13)</f>
        <v>vero meyer</v>
      </c>
      <c r="C7" s="154" t="str">
        <f>IF(FRUTAS!G13=0,"",FRUTAS!G13)</f>
        <v/>
      </c>
      <c r="D7" s="154" t="str">
        <f>IFERROR(IF(OR(IF(AND(MOD(FRUTAS!H13,FRUTAS!Y13)=0,FRUTAS!Y13=2.5),FRUTAS!H13,""),0),FRUTAS!H13,""),"")</f>
        <v/>
      </c>
      <c r="E7" s="159"/>
      <c r="F7" s="155" t="str">
        <f>IFERROR(IF(IF(AND(MOD(FRUTAS!H13,FRUTAS!Y13)=0,FRUTAS!Y13=1),FRUTAS!H13,"")=0,"",IF(AND(MOD(FRUTAS!H13,FRUTAS!Y13)=0,FRUTAS!Y13=1),FRUTAS!H13,"")),"")</f>
        <v/>
      </c>
      <c r="G7" s="156"/>
      <c r="H7" s="157">
        <f>IF(FRUTAS!Y13=0,"",FRUTAS!Y13)</f>
        <v>1</v>
      </c>
      <c r="I7" s="160" t="str">
        <f t="shared" si="0"/>
        <v/>
      </c>
    </row>
    <row r="8" spans="1:9" hidden="1">
      <c r="A8" s="153">
        <f>IF(FRUTAS!A14=0,"",FRUTAS!A14)</f>
        <v>1</v>
      </c>
      <c r="B8" s="153" t="str">
        <f>IF(FRUTAS!B14=0,"",FRUTAS!B14)</f>
        <v>muriel alvarez</v>
      </c>
      <c r="C8" s="154" t="str">
        <f>IF(FRUTAS!G14=0,"",FRUTAS!G14)</f>
        <v/>
      </c>
      <c r="D8" s="154" t="str">
        <f>IFERROR(IF(OR(IF(AND(MOD(FRUTAS!H14,FRUTAS!Y14)=0,FRUTAS!Y14=2.5),FRUTAS!H14,""),0),FRUTAS!H14,""),"")</f>
        <v/>
      </c>
      <c r="E8" s="159"/>
      <c r="F8" s="155" t="str">
        <f>IFERROR(IF(IF(AND(MOD(FRUTAS!H14,FRUTAS!Y14)=0,FRUTAS!Y14=1),FRUTAS!H14,"")=0,"",IF(AND(MOD(FRUTAS!H14,FRUTAS!Y14)=0,FRUTAS!Y14=1),FRUTAS!H14,"")),"")</f>
        <v/>
      </c>
      <c r="G8" s="156"/>
      <c r="H8" s="157">
        <f>IF(FRUTAS!Y14=0,"",FRUTAS!Y14)</f>
        <v>1</v>
      </c>
      <c r="I8" s="160" t="str">
        <f t="shared" si="0"/>
        <v/>
      </c>
    </row>
    <row r="9" spans="1:9" hidden="1">
      <c r="A9" s="153">
        <f>IF(FRUTAS!A15=0,"",FRUTAS!A15)</f>
        <v>1</v>
      </c>
      <c r="B9" s="153" t="str">
        <f>IF(FRUTAS!B15=0,"",FRUTAS!B15)</f>
        <v>Café urbano</v>
      </c>
      <c r="C9" s="154" t="str">
        <f>IF(FRUTAS!G15=0,"",FRUTAS!G15)</f>
        <v/>
      </c>
      <c r="D9" s="154" t="str">
        <f>IFERROR(IF(OR(IF(AND(MOD(FRUTAS!H15,FRUTAS!Y15)=0,FRUTAS!Y15=2.5),FRUTAS!H15,""),0),FRUTAS!H15,""),"")</f>
        <v/>
      </c>
      <c r="E9" s="159"/>
      <c r="F9" s="155" t="str">
        <f>IFERROR(IF(IF(AND(MOD(FRUTAS!H15,FRUTAS!Y15)=0,FRUTAS!Y15=1),FRUTAS!H15,"")=0,"",IF(AND(MOD(FRUTAS!H15,FRUTAS!Y15)=0,FRUTAS!Y15=1),FRUTAS!H15,"")),"")</f>
        <v/>
      </c>
      <c r="G9" s="156"/>
      <c r="H9" s="157">
        <f>IF(FRUTAS!Y15=0,"",FRUTAS!Y15)</f>
        <v>1</v>
      </c>
      <c r="I9" s="160" t="str">
        <f t="shared" si="0"/>
        <v/>
      </c>
    </row>
    <row r="10" spans="1:9" hidden="1">
      <c r="A10" s="153">
        <f>IF(FRUTAS!A16=0,"",FRUTAS!A16)</f>
        <v>3</v>
      </c>
      <c r="B10" s="153" t="str">
        <f>IF(FRUTAS!B16=0,"",FRUTAS!B16)</f>
        <v>Tostado Nordelta</v>
      </c>
      <c r="C10" s="154" t="str">
        <f>IF(FRUTAS!G16=0,"",FRUTAS!G16)</f>
        <v/>
      </c>
      <c r="D10" s="154" t="str">
        <f>IFERROR(IF(OR(IF(AND(MOD(FRUTAS!H16,FRUTAS!Y16)=0,FRUTAS!Y16=2.5),FRUTAS!H16,""),0),FRUTAS!H16,""),"")</f>
        <v/>
      </c>
      <c r="E10" s="159"/>
      <c r="F10" s="155" t="str">
        <f>IFERROR(IF(IF(AND(MOD(FRUTAS!H16,FRUTAS!Y16)=0,FRUTAS!Y16=1),FRUTAS!H16,"")=0,"",IF(AND(MOD(FRUTAS!H16,FRUTAS!Y16)=0,FRUTAS!Y16=1),FRUTAS!H16,"")),"")</f>
        <v/>
      </c>
      <c r="G10" s="156"/>
      <c r="H10" s="157">
        <f>IF(FRUTAS!Y16=0,"",FRUTAS!Y16)</f>
        <v>1</v>
      </c>
      <c r="I10" s="160" t="str">
        <f t="shared" si="0"/>
        <v/>
      </c>
    </row>
    <row r="11" spans="1:9" hidden="1">
      <c r="A11" s="153">
        <f>IF(FRUTAS!A17=0,"",FRUTAS!A17)</f>
        <v>1</v>
      </c>
      <c r="B11" s="153" t="str">
        <f>IF(FRUTAS!B17=0,"",FRUTAS!B17)</f>
        <v>Tostado juramento</v>
      </c>
      <c r="C11" s="154" t="str">
        <f>IF(FRUTAS!G17=0,"",FRUTAS!G17)</f>
        <v/>
      </c>
      <c r="D11" s="154" t="str">
        <f>IFERROR(IF(OR(IF(AND(MOD(FRUTAS!H17,FRUTAS!Y17)=0,FRUTAS!Y17=2.5),FRUTAS!H17,""),0),FRUTAS!H17,""),"")</f>
        <v/>
      </c>
      <c r="E11" s="159"/>
      <c r="F11" s="155" t="str">
        <f>IFERROR(IF(IF(AND(MOD(FRUTAS!H17,FRUTAS!Y17)=0,FRUTAS!Y17=1),FRUTAS!H17,"")=0,"",IF(AND(MOD(FRUTAS!H17,FRUTAS!Y17)=0,FRUTAS!Y17=1),FRUTAS!H17,"")),"")</f>
        <v/>
      </c>
      <c r="G11" s="156"/>
      <c r="H11" s="157">
        <f>IF(FRUTAS!Y17=0,"",FRUTAS!Y17)</f>
        <v>1</v>
      </c>
      <c r="I11" s="160" t="str">
        <f t="shared" si="0"/>
        <v/>
      </c>
    </row>
    <row r="12" spans="1:9">
      <c r="A12" s="153">
        <f>IF(FRUTAS!A18=0,"",FRUTAS!A18)</f>
        <v>3</v>
      </c>
      <c r="B12" s="153" t="str">
        <f>IF(FRUTAS!B18=0,"",FRUTAS!B18)</f>
        <v>Frio concordia</v>
      </c>
      <c r="C12" s="154" t="str">
        <f>IF(FRUTAS!G18=0,"",FRUTAS!G18)</f>
        <v/>
      </c>
      <c r="D12" s="154">
        <f>IFERROR(IF(OR(IF(AND(MOD(FRUTAS!H18,FRUTAS!Y18)=0,FRUTAS!Y18=2.5),FRUTAS!H18,""),0),FRUTAS!H18,""),"")</f>
        <v>610</v>
      </c>
      <c r="E12" s="159"/>
      <c r="F12" s="155" t="str">
        <f>IFERROR(IF(IF(AND(MOD(FRUTAS!H18,FRUTAS!Y18)=0,FRUTAS!Y18=1),FRUTAS!H18,"")=0,"",IF(AND(MOD(FRUTAS!H18,FRUTAS!Y18)=0,FRUTAS!Y18=1),FRUTAS!H18,"")),"")</f>
        <v/>
      </c>
      <c r="G12" s="156"/>
      <c r="H12" s="157">
        <f>IF(FRUTAS!Y18=0,"",FRUTAS!Y18)</f>
        <v>2.5</v>
      </c>
      <c r="I12" s="160">
        <f t="shared" si="0"/>
        <v>610</v>
      </c>
    </row>
    <row r="13" spans="1:9">
      <c r="A13" s="153">
        <f>IF(FRUTAS!A19=0,"",FRUTAS!A19)</f>
        <v>7</v>
      </c>
      <c r="B13" s="153" t="str">
        <f>IF(FRUTAS!B19=0,"",FRUTAS!B19)</f>
        <v>Soria Carlos</v>
      </c>
      <c r="C13" s="154" t="str">
        <f>IF(FRUTAS!G19=0,"",FRUTAS!G19)</f>
        <v/>
      </c>
      <c r="D13" s="154">
        <f>IFERROR(IF(OR(IF(AND(MOD(FRUTAS!H19,FRUTAS!Y19)=0,FRUTAS!Y19=2.5),FRUTAS!H19,""),0),FRUTAS!H19,""),"")</f>
        <v>100</v>
      </c>
      <c r="E13" s="159"/>
      <c r="F13" s="155" t="str">
        <f>IFERROR(IF(IF(AND(MOD(FRUTAS!H19,FRUTAS!Y19)=0,FRUTAS!Y19=1),FRUTAS!H19,"")=0,"",IF(AND(MOD(FRUTAS!H19,FRUTAS!Y19)=0,FRUTAS!Y19=1),FRUTAS!H19,"")),"")</f>
        <v/>
      </c>
      <c r="G13" s="156"/>
      <c r="H13" s="157">
        <f>IF(FRUTAS!Y19=0,"",FRUTAS!Y19)</f>
        <v>2.5</v>
      </c>
      <c r="I13" s="160">
        <f t="shared" si="0"/>
        <v>100</v>
      </c>
    </row>
    <row r="14" spans="1:9">
      <c r="A14" s="153" t="str">
        <f>IF(FRUTAS!A20=0,"",FRUTAS!A20)</f>
        <v/>
      </c>
      <c r="B14" s="153" t="str">
        <f>IF(FRUTAS!B20=0,"",FRUTAS!B20)</f>
        <v/>
      </c>
      <c r="C14" s="154" t="str">
        <f>IF(FRUTAS!G20=0,"",FRUTAS!G20)</f>
        <v/>
      </c>
      <c r="D14" s="154" t="str">
        <f>IFERROR(IF(OR(IF(AND(MOD(FRUTAS!H20,FRUTAS!Y20)=0,FRUTAS!Y20=2.5),FRUTAS!H20,""),0),FRUTAS!H20,""),"")</f>
        <v/>
      </c>
      <c r="E14" s="159"/>
      <c r="F14" s="155" t="str">
        <f>IFERROR(IF(IF(AND(MOD(FRUTAS!H20,FRUTAS!Y20)=0,FRUTAS!Y20=1),FRUTAS!H20,"")=0,"",IF(AND(MOD(FRUTAS!H20,FRUTAS!Y20)=0,FRUTAS!Y20=1),FRUTAS!H20,"")),"")</f>
        <v/>
      </c>
      <c r="G14" s="156"/>
      <c r="H14" s="157">
        <f>IF(FRUTAS!Y20=0,"",FRUTAS!Y20)</f>
        <v>1</v>
      </c>
      <c r="I14" s="160" t="str">
        <f t="shared" si="0"/>
        <v/>
      </c>
    </row>
    <row r="15" spans="1:9" hidden="1">
      <c r="A15" s="153">
        <f>IF(FRUTAS!A21=0,"",FRUTAS!A21)</f>
        <v>1</v>
      </c>
      <c r="B15" s="161" t="str">
        <f>IF(FRUTAS!B21=0,"",FRUTAS!B21)</f>
        <v>Green Pueyrredon</v>
      </c>
      <c r="C15" s="154" t="str">
        <f>IF(FRUTAS!G21=0,"",FRUTAS!G21)</f>
        <v/>
      </c>
      <c r="D15" s="154" t="str">
        <f>IFERROR(IF(OR(IF(AND(MOD(FRUTAS!H21,FRUTAS!Y21)=0,FRUTAS!Y21=2.5),FRUTAS!H21,""),0),FRUTAS!H21,""),"")</f>
        <v/>
      </c>
      <c r="E15" s="159"/>
      <c r="F15" s="155" t="str">
        <f>IFERROR(IF(IF(AND(MOD(FRUTAS!H21,FRUTAS!Y21)=0,FRUTAS!Y21=1),FRUTAS!H21,"")=0,"",IF(AND(MOD(FRUTAS!H21,FRUTAS!Y21)=0,FRUTAS!Y21=1),FRUTAS!H21,"")),"")</f>
        <v/>
      </c>
      <c r="G15" s="156"/>
      <c r="H15" s="157">
        <f>IF(FRUTAS!Y21=0,"",FRUTAS!Y21)</f>
        <v>2.5</v>
      </c>
      <c r="I15" s="160" t="str">
        <f t="shared" si="0"/>
        <v/>
      </c>
    </row>
    <row r="16" spans="1:9">
      <c r="A16" s="153" t="str">
        <f>IF(FRUTAS!A22=0,"",FRUTAS!A22)</f>
        <v xml:space="preserve">ret </v>
      </c>
      <c r="B16" s="153" t="str">
        <f>IF(FRUTAS!B22=0,"",FRUTAS!B22)</f>
        <v>Mundo vegetal</v>
      </c>
      <c r="C16" s="154" t="str">
        <f>IF(FRUTAS!G22=0,"",FRUTAS!G22)</f>
        <v/>
      </c>
      <c r="D16" s="154" t="str">
        <f>IFERROR(IF(OR(IF(AND(MOD(FRUTAS!H22,FRUTAS!Y22)=0,FRUTAS!Y22=2.5),FRUTAS!H22,""),0),FRUTAS!H22,""),"")</f>
        <v/>
      </c>
      <c r="E16" s="159"/>
      <c r="F16" s="155">
        <f>IFERROR(IF(IF(AND(MOD(FRUTAS!H22,FRUTAS!Y22)=0,FRUTAS!Y22=1),FRUTAS!H22,"")=0,"",IF(AND(MOD(FRUTAS!H22,FRUTAS!Y22)=0,FRUTAS!Y22=1),FRUTAS!H22,"")),"")</f>
        <v>100</v>
      </c>
      <c r="G16" s="156"/>
      <c r="H16" s="157">
        <f>IF(FRUTAS!Y22=0,"",FRUTAS!Y22)</f>
        <v>1</v>
      </c>
      <c r="I16" s="160">
        <f t="shared" si="0"/>
        <v>100</v>
      </c>
    </row>
    <row r="17" spans="1:9">
      <c r="A17" s="153">
        <f>IF(FRUTAS!A23=0,"",FRUTAS!A23)</f>
        <v>3</v>
      </c>
      <c r="B17" s="153" t="str">
        <f>IF(FRUTAS!B23=0,"",FRUTAS!B23)</f>
        <v>Sweet pepper</v>
      </c>
      <c r="C17" s="154" t="str">
        <f>IF(FRUTAS!G23=0,"",FRUTAS!G23)</f>
        <v/>
      </c>
      <c r="D17" s="154">
        <f>IFERROR(IF(OR(IF(AND(MOD(FRUTAS!H23,FRUTAS!Y23)=0,FRUTAS!Y23=2.5),FRUTAS!H23,""),0),FRUTAS!H23,""),"")</f>
        <v>15</v>
      </c>
      <c r="E17" s="159"/>
      <c r="F17" s="155" t="str">
        <f>IFERROR(IF(IF(AND(MOD(FRUTAS!H23,FRUTAS!Y23)=0,FRUTAS!Y23=1),FRUTAS!H23,"")=0,"",IF(AND(MOD(FRUTAS!H23,FRUTAS!Y23)=0,FRUTAS!Y23=1),FRUTAS!H23,"")),"")</f>
        <v/>
      </c>
      <c r="G17" s="156"/>
      <c r="H17" s="157">
        <f>IF(FRUTAS!Y23=0,"",FRUTAS!Y23)</f>
        <v>2.5</v>
      </c>
      <c r="I17" s="160">
        <f t="shared" si="0"/>
        <v>15</v>
      </c>
    </row>
    <row r="18" spans="1:9">
      <c r="A18" s="153">
        <f>IF(FRUTAS!A24=0,"",FRUTAS!A24)</f>
        <v>1</v>
      </c>
      <c r="B18" s="153" t="str">
        <f>IF(FRUTAS!B24=0,"",FRUTAS!B24)</f>
        <v>Parrila BESARES-PEDRAZA</v>
      </c>
      <c r="C18" s="154">
        <f>IF(FRUTAS!G24=0,"",FRUTAS!G24)</f>
        <v>5</v>
      </c>
      <c r="D18" s="154" t="str">
        <f>IFERROR(IF(OR(IF(AND(MOD(FRUTAS!H24,FRUTAS!Y24)=0,FRUTAS!Y24=2.5),FRUTAS!H24,""),0),FRUTAS!H24,""),"")</f>
        <v/>
      </c>
      <c r="E18" s="159"/>
      <c r="F18" s="155" t="str">
        <f>IFERROR(IF(IF(AND(MOD(FRUTAS!H24,FRUTAS!Y24)=0,FRUTAS!Y24=1),FRUTAS!H24,"")=0,"",IF(AND(MOD(FRUTAS!H24,FRUTAS!Y24)=0,FRUTAS!Y24=1),FRUTAS!H24,"")),"")</f>
        <v/>
      </c>
      <c r="G18" s="156"/>
      <c r="H18" s="157">
        <f>IF(FRUTAS!Y24=0,"",FRUTAS!Y24)</f>
        <v>2.5</v>
      </c>
      <c r="I18" s="160">
        <f t="shared" si="0"/>
        <v>5</v>
      </c>
    </row>
    <row r="19" spans="1:9" hidden="1">
      <c r="A19" s="153">
        <f>IF(FRUTAS!A25=0,"",FRUTAS!A25)</f>
        <v>2</v>
      </c>
      <c r="B19" s="153" t="str">
        <f>IF(FRUTAS!B25=0,"",FRUTAS!B25)</f>
        <v>Tea paunero</v>
      </c>
      <c r="C19" s="154" t="str">
        <f>IF(FRUTAS!G25=0,"",FRUTAS!G25)</f>
        <v/>
      </c>
      <c r="D19" s="154" t="str">
        <f>IFERROR(IF(OR(IF(AND(MOD(FRUTAS!H25,FRUTAS!Y25)=0,FRUTAS!Y25=2.5),FRUTAS!H25,""),0),FRUTAS!H25,""),"")</f>
        <v/>
      </c>
      <c r="E19" s="159"/>
      <c r="F19" s="155" t="str">
        <f>IFERROR(IF(IF(AND(MOD(FRUTAS!H25,FRUTAS!Y25)=0,FRUTAS!Y25=1),FRUTAS!H25,"")=0,"",IF(AND(MOD(FRUTAS!H25,FRUTAS!Y25)=0,FRUTAS!Y25=1),FRUTAS!H25,"")),"")</f>
        <v/>
      </c>
      <c r="G19" s="156"/>
      <c r="H19" s="157">
        <f>IF(FRUTAS!Y25=0,"",FRUTAS!Y25)</f>
        <v>2.5</v>
      </c>
      <c r="I19" s="160" t="str">
        <f t="shared" si="0"/>
        <v/>
      </c>
    </row>
    <row r="20" spans="1:9" hidden="1">
      <c r="A20" s="153">
        <f>IF(FRUTAS!A26=0,"",FRUTAS!A26)</f>
        <v>1</v>
      </c>
      <c r="B20" s="153" t="str">
        <f>IF(FRUTAS!B26=0,"",FRUTAS!B26)</f>
        <v>Green cabildo</v>
      </c>
      <c r="C20" s="154" t="str">
        <f>IF(FRUTAS!G26=0,"",FRUTAS!G26)</f>
        <v/>
      </c>
      <c r="D20" s="154" t="str">
        <f>IFERROR(IF(OR(IF(AND(MOD(FRUTAS!H26,FRUTAS!Y26)=0,FRUTAS!Y26=2.5),FRUTAS!H26,""),0),FRUTAS!H26,""),"")</f>
        <v/>
      </c>
      <c r="E20" s="159"/>
      <c r="F20" s="155" t="str">
        <f>IFERROR(IF(IF(AND(MOD(FRUTAS!H26,FRUTAS!Y26)=0,FRUTAS!Y26=1),FRUTAS!H26,"")=0,"",IF(AND(MOD(FRUTAS!H26,FRUTAS!Y26)=0,FRUTAS!Y26=1),FRUTAS!H26,"")),"")</f>
        <v/>
      </c>
      <c r="G20" s="156"/>
      <c r="H20" s="157">
        <f>IF(FRUTAS!Y26=0,"",FRUTAS!Y26)</f>
        <v>2.5</v>
      </c>
      <c r="I20" s="160" t="str">
        <f t="shared" si="0"/>
        <v/>
      </c>
    </row>
    <row r="21" spans="1:9" ht="15.75" hidden="1" customHeight="1">
      <c r="A21" s="153">
        <f>IF(FRUTAS!A27=0,"",FRUTAS!A27)</f>
        <v>1</v>
      </c>
      <c r="B21" s="153" t="str">
        <f>IF(FRUTAS!B27=0,"",FRUTAS!B27)</f>
        <v>Tea uriburu</v>
      </c>
      <c r="C21" s="154" t="str">
        <f>IF(FRUTAS!G27=0,"",FRUTAS!G27)</f>
        <v/>
      </c>
      <c r="D21" s="154" t="str">
        <f>IFERROR(IF(OR(IF(AND(MOD(FRUTAS!H27,FRUTAS!Y27)=0,FRUTAS!Y27=2.5),FRUTAS!H27,""),0),FRUTAS!H27,""),"")</f>
        <v/>
      </c>
      <c r="E21" s="159"/>
      <c r="F21" s="155" t="str">
        <f>IFERROR(IF(IF(AND(MOD(FRUTAS!H27,FRUTAS!Y27)=0,FRUTAS!Y27=1),FRUTAS!H27,"")=0,"",IF(AND(MOD(FRUTAS!H27,FRUTAS!Y27)=0,FRUTAS!Y27=1),FRUTAS!H27,"")),"")</f>
        <v/>
      </c>
      <c r="G21" s="156"/>
      <c r="H21" s="157">
        <f>IF(FRUTAS!Y27=0,"",FRUTAS!Y27)</f>
        <v>2.5</v>
      </c>
      <c r="I21" s="160" t="str">
        <f t="shared" si="0"/>
        <v/>
      </c>
    </row>
    <row r="22" spans="1:9" ht="15.75" customHeight="1">
      <c r="A22" s="153">
        <f>IF(FRUTAS!A28=0,"",FRUTAS!A28)</f>
        <v>2</v>
      </c>
      <c r="B22" s="153" t="str">
        <f>IF(FRUTAS!B28=0,"",FRUTAS!B28)</f>
        <v>Tostado uniceter</v>
      </c>
      <c r="C22" s="154" t="str">
        <f>IF(FRUTAS!G28=0,"",FRUTAS!G28)</f>
        <v/>
      </c>
      <c r="D22" s="154">
        <f>IFERROR(IF(OR(IF(AND(MOD(FRUTAS!H28,FRUTAS!Y28)=0,FRUTAS!Y28=2.5),FRUTAS!H28,""),0),FRUTAS!H28,""),"")</f>
        <v>10</v>
      </c>
      <c r="E22" s="159"/>
      <c r="F22" s="155" t="str">
        <f>IFERROR(IF(IF(AND(MOD(FRUTAS!H28,FRUTAS!Y28)=0,FRUTAS!Y28=1),FRUTAS!H28,"")=0,"",IF(AND(MOD(FRUTAS!H28,FRUTAS!Y28)=0,FRUTAS!Y28=1),FRUTAS!H28,"")),"")</f>
        <v/>
      </c>
      <c r="G22" s="156"/>
      <c r="H22" s="157">
        <f>IF(FRUTAS!Y28=0,"",FRUTAS!Y28)</f>
        <v>2.5</v>
      </c>
      <c r="I22" s="160">
        <f t="shared" si="0"/>
        <v>10</v>
      </c>
    </row>
    <row r="23" spans="1:9" ht="15.75" hidden="1" customHeight="1">
      <c r="A23" s="153">
        <f>IF(FRUTAS!A29=0,"",FRUTAS!A29)</f>
        <v>2</v>
      </c>
      <c r="B23" s="153" t="str">
        <f>IF(FRUTAS!B29=0,"",FRUTAS!B29)</f>
        <v>Fresh straw</v>
      </c>
      <c r="C23" s="154" t="str">
        <f>IF(FRUTAS!G29=0,"",FRUTAS!G29)</f>
        <v/>
      </c>
      <c r="D23" s="154" t="str">
        <f>IFERROR(IF(OR(IF(AND(MOD(FRUTAS!H29,FRUTAS!Y29)=0,FRUTAS!Y29=2.5),FRUTAS!H29,""),0),FRUTAS!H29,""),"")</f>
        <v/>
      </c>
      <c r="E23" s="159"/>
      <c r="F23" s="155" t="str">
        <f>IFERROR(IF(IF(AND(MOD(FRUTAS!H29,FRUTAS!Y29)=0,FRUTAS!Y29=1),FRUTAS!H29,"")=0,"",IF(AND(MOD(FRUTAS!H29,FRUTAS!Y29)=0,FRUTAS!Y29=1),FRUTAS!H29,"")),"")</f>
        <v/>
      </c>
      <c r="G23" s="156"/>
      <c r="H23" s="162" t="str">
        <f>IF(FRUTAS!Y29=0,"",FRUTAS!Y29)</f>
        <v/>
      </c>
      <c r="I23" s="160" t="str">
        <f t="shared" si="0"/>
        <v/>
      </c>
    </row>
    <row r="24" spans="1:9" ht="15.75" customHeight="1">
      <c r="A24" s="153">
        <f>IF(FRUTAS!A30=0,"",FRUTAS!A30)</f>
        <v>3</v>
      </c>
      <c r="B24" s="153" t="str">
        <f>IF(FRUTAS!B30=0,"",FRUTAS!B30)</f>
        <v>Tea Nordelta</v>
      </c>
      <c r="C24" s="154" t="str">
        <f>IF(FRUTAS!G30=0,"",FRUTAS!G30)</f>
        <v/>
      </c>
      <c r="D24" s="154">
        <f>IFERROR(IF(OR(IF(AND(MOD(FRUTAS!H30,FRUTAS!Y30)=0,FRUTAS!Y30=2.5),FRUTAS!H30,""),0),FRUTAS!H30,""),"")</f>
        <v>5</v>
      </c>
      <c r="E24" s="159"/>
      <c r="F24" s="155" t="str">
        <f>IFERROR(IF(IF(AND(MOD(FRUTAS!H30,FRUTAS!Y30)=0,FRUTAS!Y30=1),FRUTAS!H30,"")=0,"",IF(AND(MOD(FRUTAS!H30,FRUTAS!Y30)=0,FRUTAS!Y30=1),FRUTAS!H30,"")),"")</f>
        <v/>
      </c>
      <c r="G24" s="156"/>
      <c r="H24" s="157">
        <f>IF(FRUTAS!Y30=0,"",FRUTAS!Y30)</f>
        <v>2.5</v>
      </c>
      <c r="I24" s="160">
        <f t="shared" si="0"/>
        <v>5</v>
      </c>
    </row>
    <row r="25" spans="1:9" ht="15.75" customHeight="1">
      <c r="A25" s="153">
        <f>IF(FRUTAS!A31=0,"",FRUTAS!A31)</f>
        <v>2</v>
      </c>
      <c r="B25" s="153" t="str">
        <f>IF(FRUTAS!B31=0,"",FRUTAS!B31)</f>
        <v>Claudia Baracat</v>
      </c>
      <c r="C25" s="154" t="str">
        <f>IF(FRUTAS!G31=0,"",FRUTAS!G31)</f>
        <v/>
      </c>
      <c r="D25" s="154">
        <f>IFERROR(IF(OR(IF(AND(MOD(FRUTAS!H31,FRUTAS!Y31)=0,FRUTAS!Y31=2.5),FRUTAS!H31,""),0),FRUTAS!H31,""),"")</f>
        <v>10</v>
      </c>
      <c r="E25" s="159"/>
      <c r="F25" s="155" t="str">
        <f>IFERROR(IF(IF(AND(MOD(FRUTAS!H31,FRUTAS!Y31)=0,FRUTAS!Y31=1),FRUTAS!H31,"")=0,"",IF(AND(MOD(FRUTAS!H31,FRUTAS!Y31)=0,FRUTAS!Y31=1),FRUTAS!H31,"")),"")</f>
        <v/>
      </c>
      <c r="G25" s="156"/>
      <c r="H25" s="157">
        <f>IF(FRUTAS!Y31=0,"",FRUTAS!Y31)</f>
        <v>2.5</v>
      </c>
      <c r="I25" s="160">
        <f t="shared" si="0"/>
        <v>10</v>
      </c>
    </row>
    <row r="26" spans="1:9" ht="15.75" customHeight="1">
      <c r="A26" s="153">
        <f>IF(FRUTAS!A32=0,"",FRUTAS!A32)</f>
        <v>1</v>
      </c>
      <c r="B26" s="153" t="str">
        <f>IF(FRUTAS!B32=0,"",FRUTAS!B32)</f>
        <v>El peñon del aguila</v>
      </c>
      <c r="C26" s="154" t="str">
        <f>IF(FRUTAS!G32=0,"",FRUTAS!G32)</f>
        <v/>
      </c>
      <c r="D26" s="154">
        <f>IFERROR(IF(OR(IF(AND(MOD(FRUTAS!H32,FRUTAS!Y32)=0,FRUTAS!Y32=2.5),FRUTAS!H32,""),0),FRUTAS!H32,""),"")</f>
        <v>15</v>
      </c>
      <c r="E26" s="159"/>
      <c r="F26" s="155" t="str">
        <f>IFERROR(IF(IF(AND(MOD(FRUTAS!H32,FRUTAS!Y32)=0,FRUTAS!Y32=1),FRUTAS!H32,"")=0,"",IF(AND(MOD(FRUTAS!H32,FRUTAS!Y32)=0,FRUTAS!Y32=1),FRUTAS!H32,"")),"")</f>
        <v/>
      </c>
      <c r="G26" s="156"/>
      <c r="H26" s="157">
        <f>IF(FRUTAS!Y32=0,"",FRUTAS!Y32)</f>
        <v>2.5</v>
      </c>
      <c r="I26" s="160">
        <f t="shared" si="0"/>
        <v>15</v>
      </c>
    </row>
    <row r="27" spans="1:9" ht="15.75" customHeight="1">
      <c r="A27" s="153">
        <f>IF(FRUTAS!A33=0,"",FRUTAS!A33)</f>
        <v>1</v>
      </c>
      <c r="B27" s="153" t="str">
        <f>IF(FRUTAS!B33=0,"",FRUTAS!B33)</f>
        <v>Tea gorostiaga</v>
      </c>
      <c r="C27" s="154" t="str">
        <f>IF(FRUTAS!G33=0,"",FRUTAS!G33)</f>
        <v/>
      </c>
      <c r="D27" s="154">
        <f>IFERROR(IF(OR(IF(AND(MOD(FRUTAS!H33,FRUTAS!Y33)=0,FRUTAS!Y33=2.5),FRUTAS!H33,""),0),FRUTAS!H33,""),"")</f>
        <v>2.5</v>
      </c>
      <c r="E27" s="159"/>
      <c r="F27" s="155" t="str">
        <f>IFERROR(IF(IF(AND(MOD(FRUTAS!H33,FRUTAS!Y33)=0,FRUTAS!Y33=1),FRUTAS!H33,"")=0,"",IF(AND(MOD(FRUTAS!H33,FRUTAS!Y33)=0,FRUTAS!Y33=1),FRUTAS!H33,"")),"")</f>
        <v/>
      </c>
      <c r="G27" s="156"/>
      <c r="H27" s="157">
        <f>IF(FRUTAS!Y33=0,"",FRUTAS!Y33)</f>
        <v>2.5</v>
      </c>
      <c r="I27" s="160">
        <f t="shared" si="0"/>
        <v>2.5</v>
      </c>
    </row>
    <row r="28" spans="1:9" ht="15.75" customHeight="1">
      <c r="A28" s="153">
        <f>IF(FRUTAS!A34=0,"",FRUTAS!A34)</f>
        <v>1</v>
      </c>
      <c r="B28" s="153" t="str">
        <f>IF(FRUTAS!B34=0,"",FRUTAS!B34)</f>
        <v>Tea montevideo</v>
      </c>
      <c r="C28" s="154" t="str">
        <f>IF(FRUTAS!G34=0,"",FRUTAS!G34)</f>
        <v/>
      </c>
      <c r="D28" s="154">
        <f>IFERROR(IF(OR(IF(AND(MOD(FRUTAS!H34,FRUTAS!Y34)=0,FRUTAS!Y34=2.5),FRUTAS!H34,""),0),FRUTAS!H34,""),"")</f>
        <v>2.5</v>
      </c>
      <c r="E28" s="159"/>
      <c r="F28" s="155" t="str">
        <f>IFERROR(IF(IF(AND(MOD(FRUTAS!H34,FRUTAS!Y34)=0,FRUTAS!Y34=1),FRUTAS!H34,"")=0,"",IF(AND(MOD(FRUTAS!H34,FRUTAS!Y34)=0,FRUTAS!Y34=1),FRUTAS!H34,"")),"")</f>
        <v/>
      </c>
      <c r="G28" s="156"/>
      <c r="H28" s="157">
        <f>IF(FRUTAS!Y34=0,"",FRUTAS!Y34)</f>
        <v>2.5</v>
      </c>
      <c r="I28" s="160">
        <f t="shared" si="0"/>
        <v>2.5</v>
      </c>
    </row>
    <row r="29" spans="1:9" ht="15.75" hidden="1" customHeight="1">
      <c r="A29" s="153">
        <f>IF(FRUTAS!A35=0,"",FRUTAS!A35)</f>
        <v>1</v>
      </c>
      <c r="B29" s="153" t="str">
        <f>IF(FRUTAS!B35=0,"",FRUTAS!B35)</f>
        <v>Tea devoto</v>
      </c>
      <c r="C29" s="154" t="str">
        <f>IF(FRUTAS!G35=0,"",FRUTAS!G35)</f>
        <v/>
      </c>
      <c r="D29" s="154" t="str">
        <f>IFERROR(IF(OR(IF(AND(MOD(FRUTAS!H35,FRUTAS!Y35)=0,FRUTAS!Y35=2.5),FRUTAS!H35,""),0),FRUTAS!H35,""),"")</f>
        <v/>
      </c>
      <c r="E29" s="159"/>
      <c r="F29" s="155" t="str">
        <f>IFERROR(IF(IF(AND(MOD(FRUTAS!H35,FRUTAS!Y35)=0,FRUTAS!Y35=1),FRUTAS!H35,"")=0,"",IF(AND(MOD(FRUTAS!H35,FRUTAS!Y35)=0,FRUTAS!Y35=1),FRUTAS!H35,"")),"")</f>
        <v/>
      </c>
      <c r="G29" s="156"/>
      <c r="H29" s="157">
        <f>IF(FRUTAS!Y35=0,"",FRUTAS!Y35)</f>
        <v>2.5</v>
      </c>
      <c r="I29" s="160" t="str">
        <f t="shared" si="0"/>
        <v/>
      </c>
    </row>
    <row r="30" spans="1:9" ht="15.75" customHeight="1">
      <c r="A30" s="153">
        <f>IF(FRUTAS!A36=0,"",FRUTAS!A36)</f>
        <v>1</v>
      </c>
      <c r="B30" s="153" t="str">
        <f>IF(FRUTAS!B36=0,"",FRUTAS!B36)</f>
        <v>Tea obligado</v>
      </c>
      <c r="C30" s="154" t="str">
        <f>IF(FRUTAS!G36=0,"",FRUTAS!G36)</f>
        <v/>
      </c>
      <c r="D30" s="154">
        <f>IFERROR(IF(OR(IF(AND(MOD(FRUTAS!H36,FRUTAS!Y36)=0,FRUTAS!Y36=2.5),FRUTAS!H36,""),0),FRUTAS!H36,""),"")</f>
        <v>5</v>
      </c>
      <c r="E30" s="159"/>
      <c r="F30" s="155" t="str">
        <f>IFERROR(IF(IF(AND(MOD(FRUTAS!H36,FRUTAS!Y36)=0,FRUTAS!Y36=1),FRUTAS!H36,"")=0,"",IF(AND(MOD(FRUTAS!H36,FRUTAS!Y36)=0,FRUTAS!Y36=1),FRUTAS!H36,"")),"")</f>
        <v/>
      </c>
      <c r="G30" s="156"/>
      <c r="H30" s="157">
        <f>IF(FRUTAS!Y36=0,"",FRUTAS!Y36)</f>
        <v>2.5</v>
      </c>
      <c r="I30" s="160">
        <f t="shared" si="0"/>
        <v>5</v>
      </c>
    </row>
    <row r="31" spans="1:9" ht="15.75" customHeight="1">
      <c r="A31" s="153">
        <f>IF(FRUTAS!A37=0,"",FRUTAS!A37)</f>
        <v>1</v>
      </c>
      <c r="B31" s="153" t="str">
        <f>IF(FRUTAS!B37=0,"",FRUTAS!B37)</f>
        <v>Tea conde</v>
      </c>
      <c r="C31" s="154" t="str">
        <f>IF(FRUTAS!G37=0,"",FRUTAS!G37)</f>
        <v/>
      </c>
      <c r="D31" s="154">
        <f>IFERROR(IF(OR(IF(AND(MOD(FRUTAS!H37,FRUTAS!Y37)=0,FRUTAS!Y37=2.5),FRUTAS!H37,""),0),FRUTAS!H37,""),"")</f>
        <v>5</v>
      </c>
      <c r="E31" s="159"/>
      <c r="F31" s="155" t="str">
        <f>IFERROR(IF(IF(AND(MOD(FRUTAS!H37,FRUTAS!Y37)=0,FRUTAS!Y37=1),FRUTAS!H37,"")=0,"",IF(AND(MOD(FRUTAS!H37,FRUTAS!Y37)=0,FRUTAS!Y37=1),FRUTAS!H37,"")),"")</f>
        <v/>
      </c>
      <c r="G31" s="156"/>
      <c r="H31" s="157">
        <f>IF(FRUTAS!Y37=0,"",FRUTAS!Y37)</f>
        <v>2.5</v>
      </c>
      <c r="I31" s="160">
        <f t="shared" si="0"/>
        <v>5</v>
      </c>
    </row>
    <row r="32" spans="1:9" ht="15.75" customHeight="1">
      <c r="A32" s="153">
        <f>IF(FRUTAS!A38=0,"",FRUTAS!A38)</f>
        <v>1</v>
      </c>
      <c r="B32" s="153" t="str">
        <f>IF(FRUTAS!B38=0,"",FRUTAS!B38)</f>
        <v>Tea sinclair</v>
      </c>
      <c r="C32" s="154" t="str">
        <f>IF(FRUTAS!G38=0,"",FRUTAS!G38)</f>
        <v/>
      </c>
      <c r="D32" s="154">
        <f>IFERROR(IF(OR(IF(AND(MOD(FRUTAS!H38,FRUTAS!Y38)=0,FRUTAS!Y38=2.5),FRUTAS!H38,""),0),FRUTAS!H38,""),"")</f>
        <v>2.5</v>
      </c>
      <c r="E32" s="159"/>
      <c r="F32" s="155" t="str">
        <f>IFERROR(IF(IF(AND(MOD(FRUTAS!H38,FRUTAS!Y38)=0,FRUTAS!Y38=1),FRUTAS!H38,"")=0,"",IF(AND(MOD(FRUTAS!H38,FRUTAS!Y38)=0,FRUTAS!Y38=1),FRUTAS!H38,"")),"")</f>
        <v/>
      </c>
      <c r="G32" s="156"/>
      <c r="H32" s="157">
        <f>IF(FRUTAS!Y38=0,"",FRUTAS!Y38)</f>
        <v>2.5</v>
      </c>
      <c r="I32" s="160">
        <f t="shared" si="0"/>
        <v>2.5</v>
      </c>
    </row>
    <row r="33" spans="1:9" ht="15.75" hidden="1" customHeight="1">
      <c r="A33" s="153">
        <f>IF(FRUTAS!A39=0,"",FRUTAS!A39)</f>
        <v>1</v>
      </c>
      <c r="B33" s="161" t="str">
        <f>IF(FRUTAS!B39=0,"",FRUTAS!B39)</f>
        <v>Tea Libertador</v>
      </c>
      <c r="C33" s="154" t="str">
        <f>IF(FRUTAS!G39=0,"",FRUTAS!G39)</f>
        <v/>
      </c>
      <c r="D33" s="154" t="str">
        <f>IFERROR(IF(OR(IF(AND(MOD(FRUTAS!H39,FRUTAS!Y39)=0,FRUTAS!Y39=2.5),FRUTAS!H39,""),0),FRUTAS!H39,""),"")</f>
        <v/>
      </c>
      <c r="E33" s="159"/>
      <c r="F33" s="155" t="str">
        <f>IFERROR(IF(IF(AND(MOD(FRUTAS!H39,FRUTAS!Y39)=0,FRUTAS!Y39=1),FRUTAS!H39,"")=0,"",IF(AND(MOD(FRUTAS!H39,FRUTAS!Y39)=0,FRUTAS!Y39=1),FRUTAS!H39,"")),"")</f>
        <v/>
      </c>
      <c r="G33" s="156"/>
      <c r="H33" s="157">
        <f>IF(FRUTAS!Y39=0,"",FRUTAS!Y39)</f>
        <v>2.5</v>
      </c>
      <c r="I33" s="160" t="str">
        <f t="shared" si="0"/>
        <v/>
      </c>
    </row>
    <row r="34" spans="1:9" ht="15.75" hidden="1" customHeight="1">
      <c r="A34" s="153">
        <f>IF(FRUTAS!A40=0,"",FRUTAS!A40)</f>
        <v>2</v>
      </c>
      <c r="B34" s="161" t="str">
        <f>IF(FRUTAS!B40=0,"",FRUTAS!B40)</f>
        <v>Tea unicenter</v>
      </c>
      <c r="C34" s="154" t="str">
        <f>IF(FRUTAS!G40=0,"",FRUTAS!G40)</f>
        <v/>
      </c>
      <c r="D34" s="154" t="str">
        <f>IFERROR(IF(OR(IF(AND(MOD(FRUTAS!H40,FRUTAS!Y40)=0,FRUTAS!Y40=2.5),FRUTAS!H40,""),0),FRUTAS!H40,""),"")</f>
        <v/>
      </c>
      <c r="E34" s="159"/>
      <c r="F34" s="155" t="str">
        <f>IFERROR(IF(IF(AND(MOD(FRUTAS!H40,FRUTAS!Y40)=0,FRUTAS!Y40=1),FRUTAS!H40,"")=0,"",IF(AND(MOD(FRUTAS!H40,FRUTAS!Y40)=0,FRUTAS!Y40=1),FRUTAS!H40,"")),"")</f>
        <v/>
      </c>
      <c r="G34" s="156"/>
      <c r="H34" s="157">
        <f>IF(FRUTAS!Y40=0,"",FRUTAS!Y40)</f>
        <v>2.5</v>
      </c>
      <c r="I34" s="160" t="str">
        <f t="shared" si="0"/>
        <v/>
      </c>
    </row>
    <row r="35" spans="1:9" ht="15.75" hidden="1" customHeight="1">
      <c r="A35" s="153">
        <f>IF(FRUTAS!A41=0,"",FRUTAS!A41)</f>
        <v>2</v>
      </c>
      <c r="B35" s="153" t="str">
        <f>IF(FRUTAS!B41=0,"",FRUTAS!B41)</f>
        <v>Wek it fit</v>
      </c>
      <c r="C35" s="154" t="str">
        <f>IF(FRUTAS!G41=0,"",FRUTAS!G41)</f>
        <v/>
      </c>
      <c r="D35" s="154" t="str">
        <f>IFERROR(IF(OR(IF(AND(MOD(FRUTAS!H41,FRUTAS!Y41)=0,FRUTAS!Y41=2.5),FRUTAS!H41,""),0),FRUTAS!H41,""),"")</f>
        <v/>
      </c>
      <c r="E35" s="159"/>
      <c r="F35" s="155" t="str">
        <f>IFERROR(IF(IF(AND(MOD(FRUTAS!H41,FRUTAS!Y41)=0,FRUTAS!Y41=1),FRUTAS!H41,"")=0,"",IF(AND(MOD(FRUTAS!H41,FRUTAS!Y41)=0,FRUTAS!Y41=1),FRUTAS!H41,"")),"")</f>
        <v/>
      </c>
      <c r="G35" s="156"/>
      <c r="H35" s="157">
        <f>IF(FRUTAS!Y41=0,"",FRUTAS!Y41)</f>
        <v>2.5</v>
      </c>
      <c r="I35" s="160" t="str">
        <f t="shared" si="0"/>
        <v/>
      </c>
    </row>
    <row r="36" spans="1:9" ht="15.75" customHeight="1">
      <c r="A36" s="153">
        <f>IF(FRUTAS!A42=0,"",FRUTAS!A42)</f>
        <v>1</v>
      </c>
      <c r="B36" s="153" t="str">
        <f>IF(FRUTAS!B42=0,"",FRUTAS!B42)</f>
        <v>Tea lacroze</v>
      </c>
      <c r="C36" s="154" t="str">
        <f>IF(FRUTAS!G42=0,"",FRUTAS!G42)</f>
        <v/>
      </c>
      <c r="D36" s="154">
        <f>IFERROR(IF(OR(IF(AND(MOD(FRUTAS!H42,FRUTAS!Y42)=0,FRUTAS!Y42=2.5),FRUTAS!H42,""),0),FRUTAS!H42,""),"")</f>
        <v>5</v>
      </c>
      <c r="E36" s="159"/>
      <c r="F36" s="155" t="str">
        <f>IFERROR(IF(IF(AND(MOD(FRUTAS!H42,FRUTAS!Y42)=0,FRUTAS!Y42=1),FRUTAS!H42,"")=0,"",IF(AND(MOD(FRUTAS!H42,FRUTAS!Y42)=0,FRUTAS!Y42=1),FRUTAS!H42,"")),"")</f>
        <v/>
      </c>
      <c r="G36" s="156"/>
      <c r="H36" s="157">
        <f>IF(FRUTAS!Y42=0,"",FRUTAS!Y42)</f>
        <v>2.5</v>
      </c>
      <c r="I36" s="160">
        <f t="shared" si="0"/>
        <v>5</v>
      </c>
    </row>
    <row r="37" spans="1:9" ht="15.75" customHeight="1">
      <c r="A37" s="153">
        <f>IF(FRUTAS!A43=0,"",FRUTAS!A43)</f>
        <v>7</v>
      </c>
      <c r="B37" s="153" t="str">
        <f>IF(FRUTAS!B43=0,"",FRUTAS!B43)</f>
        <v>Franx 6 humbodlt</v>
      </c>
      <c r="C37" s="154">
        <f>IF(FRUTAS!G43=0,"",FRUTAS!G43)</f>
        <v>80</v>
      </c>
      <c r="D37" s="154" t="str">
        <f>IFERROR(IF(OR(IF(AND(MOD(FRUTAS!H43,FRUTAS!Y43)=0,FRUTAS!Y43=2.5),FRUTAS!H43,""),0),FRUTAS!H43,""),"")</f>
        <v/>
      </c>
      <c r="E37" s="159"/>
      <c r="F37" s="155" t="str">
        <f>IFERROR(IF(IF(AND(MOD(FRUTAS!H43,FRUTAS!Y43)=0,FRUTAS!Y43=1),FRUTAS!H43,"")=0,"",IF(AND(MOD(FRUTAS!H43,FRUTAS!Y43)=0,FRUTAS!Y43=1),FRUTAS!H43,"")),"")</f>
        <v/>
      </c>
      <c r="G37" s="156"/>
      <c r="H37" s="157">
        <f>IF(FRUTAS!Y43=0,"",FRUTAS!Y43)</f>
        <v>2.5</v>
      </c>
      <c r="I37" s="160">
        <f t="shared" si="0"/>
        <v>80</v>
      </c>
    </row>
    <row r="38" spans="1:9" ht="15.75" hidden="1" customHeight="1">
      <c r="A38" s="153">
        <f>IF(FRUTAS!A44=0,"",FRUTAS!A44)</f>
        <v>2</v>
      </c>
      <c r="B38" s="153" t="str">
        <f>IF(FRUTAS!B44=0,"",FRUTAS!B44)</f>
        <v>Green unicenter</v>
      </c>
      <c r="C38" s="154" t="str">
        <f>IF(FRUTAS!G44=0,"",FRUTAS!G44)</f>
        <v/>
      </c>
      <c r="D38" s="154" t="str">
        <f>IFERROR(IF(OR(IF(AND(MOD(FRUTAS!H44,FRUTAS!Y44)=0,FRUTAS!Y44=2.5),FRUTAS!H44,""),0),FRUTAS!H44,""),"")</f>
        <v/>
      </c>
      <c r="E38" s="159"/>
      <c r="F38" s="155" t="str">
        <f>IFERROR(IF(IF(AND(MOD(FRUTAS!H44,FRUTAS!Y44)=0,FRUTAS!Y44=1),FRUTAS!H44,"")=0,"",IF(AND(MOD(FRUTAS!H44,FRUTAS!Y44)=0,FRUTAS!Y44=1),FRUTAS!H44,"")),"")</f>
        <v/>
      </c>
      <c r="G38" s="156"/>
      <c r="H38" s="157">
        <f>IF(FRUTAS!Y44=0,"",FRUTAS!Y44)</f>
        <v>2.5</v>
      </c>
      <c r="I38" s="160" t="str">
        <f t="shared" si="0"/>
        <v/>
      </c>
    </row>
    <row r="39" spans="1:9" ht="15.75" hidden="1" customHeight="1">
      <c r="A39" s="153">
        <f>IF(FRUTAS!A45=0,"",FRUTAS!A45)</f>
        <v>1</v>
      </c>
      <c r="B39" s="153" t="str">
        <f>IF(FRUTAS!B45=0,"",FRUTAS!B45)</f>
        <v>Sofia Germino</v>
      </c>
      <c r="C39" s="154" t="str">
        <f>IF(FRUTAS!G45=0,"",FRUTAS!G45)</f>
        <v/>
      </c>
      <c r="D39" s="154" t="str">
        <f>IFERROR(IF(OR(IF(AND(MOD(FRUTAS!H45,FRUTAS!Y45)=0,FRUTAS!Y45=2.5),FRUTAS!H45,""),0),FRUTAS!H45,""),"")</f>
        <v/>
      </c>
      <c r="E39" s="159"/>
      <c r="F39" s="155" t="str">
        <f>IFERROR(IF(IF(AND(MOD(FRUTAS!H45,FRUTAS!Y45)=0,FRUTAS!Y45=1),FRUTAS!H45,"")=0,"",IF(AND(MOD(FRUTAS!H45,FRUTAS!Y45)=0,FRUTAS!Y45=1),FRUTAS!H45,"")),"")</f>
        <v/>
      </c>
      <c r="G39" s="156"/>
      <c r="H39" s="157">
        <f>IF(FRUTAS!Y45=0,"",FRUTAS!Y45)</f>
        <v>1</v>
      </c>
      <c r="I39" s="160" t="str">
        <f t="shared" si="0"/>
        <v/>
      </c>
    </row>
    <row r="40" spans="1:9" ht="15.75" hidden="1" customHeight="1">
      <c r="A40" s="153" t="str">
        <f>IF(FRUTAS!A46=0,"",FRUTAS!A46)</f>
        <v xml:space="preserve">ret </v>
      </c>
      <c r="B40" s="153" t="str">
        <f>IF(FRUTAS!B46=0,"",FRUTAS!B46)</f>
        <v>Free vegetales</v>
      </c>
      <c r="C40" s="154" t="str">
        <f>IF(FRUTAS!G46=0,"",FRUTAS!G46)</f>
        <v/>
      </c>
      <c r="D40" s="154" t="str">
        <f>IFERROR(IF(OR(IF(AND(MOD(FRUTAS!H46,FRUTAS!Y46)=0,FRUTAS!Y46=2.5),FRUTAS!H46,""),0),FRUTAS!H46,""),"")</f>
        <v/>
      </c>
      <c r="E40" s="159"/>
      <c r="F40" s="155" t="str">
        <f>IFERROR(IF(IF(AND(MOD(FRUTAS!H46,FRUTAS!Y46)=0,FRUTAS!Y46=1),FRUTAS!H46,"")=0,"",IF(AND(MOD(FRUTAS!H46,FRUTAS!Y46)=0,FRUTAS!Y46=1),FRUTAS!H46,"")),"")</f>
        <v/>
      </c>
      <c r="G40" s="156"/>
      <c r="H40" s="157" t="str">
        <f>IF(FRUTAS!Y46=0,"",FRUTAS!Y46)</f>
        <v>granel</v>
      </c>
      <c r="I40" s="160" t="str">
        <f t="shared" si="0"/>
        <v/>
      </c>
    </row>
    <row r="41" spans="1:9" ht="15.75" customHeight="1">
      <c r="A41" s="153">
        <f>IF(FRUTAS!A47=0,"",FRUTAS!A47)</f>
        <v>1</v>
      </c>
      <c r="B41" s="153" t="str">
        <f>IF(FRUTAS!B47=0,"",FRUTAS!B47)</f>
        <v xml:space="preserve">Rey montagu </v>
      </c>
      <c r="C41" s="154" t="str">
        <f>IF(FRUTAS!G47=0,"",FRUTAS!G47)</f>
        <v/>
      </c>
      <c r="D41" s="154">
        <f>IFERROR(IF(OR(IF(AND(MOD(FRUTAS!H47,FRUTAS!Y47)=0,FRUTAS!Y47=2.5),FRUTAS!H47,""),0),FRUTAS!H47,""),"")</f>
        <v>10</v>
      </c>
      <c r="E41" s="159"/>
      <c r="F41" s="155" t="str">
        <f>IFERROR(IF(IF(AND(MOD(FRUTAS!H47,FRUTAS!Y47)=0,FRUTAS!Y47=1),FRUTAS!H47,"")=0,"",IF(AND(MOD(FRUTAS!H47,FRUTAS!Y47)=0,FRUTAS!Y47=1),FRUTAS!H47,"")),"")</f>
        <v/>
      </c>
      <c r="G41" s="156"/>
      <c r="H41" s="157">
        <f>IF(FRUTAS!Y47=0,"",FRUTAS!Y47)</f>
        <v>2.5</v>
      </c>
      <c r="I41" s="160">
        <f t="shared" si="0"/>
        <v>10</v>
      </c>
    </row>
    <row r="42" spans="1:9" ht="15.75" hidden="1" customHeight="1">
      <c r="A42" s="153">
        <f>IF(FRUTAS!A48=0,"",FRUTAS!A48)</f>
        <v>1</v>
      </c>
      <c r="B42" s="153" t="str">
        <f>IF(FRUTAS!B48=0,"",FRUTAS!B48)</f>
        <v>Massimino</v>
      </c>
      <c r="C42" s="154" t="str">
        <f>IF(FRUTAS!G48=0,"",FRUTAS!G48)</f>
        <v/>
      </c>
      <c r="D42" s="154" t="str">
        <f>IFERROR(IF(OR(IF(AND(MOD(FRUTAS!H48,FRUTAS!Y48)=0,FRUTAS!Y48=2.5),FRUTAS!H48,""),0),FRUTAS!H48,""),"")</f>
        <v/>
      </c>
      <c r="E42" s="159"/>
      <c r="F42" s="155" t="str">
        <f>IFERROR(IF(IF(AND(MOD(FRUTAS!H48,FRUTAS!Y48)=0,FRUTAS!Y48=1),FRUTAS!H48,"")=0,"",IF(AND(MOD(FRUTAS!H48,FRUTAS!Y48)=0,FRUTAS!Y48=1),FRUTAS!H48,"")),"")</f>
        <v/>
      </c>
      <c r="G42" s="156"/>
      <c r="H42" s="157">
        <f>IF(FRUTAS!Y48=0,"",FRUTAS!Y48)</f>
        <v>2.5</v>
      </c>
      <c r="I42" s="160" t="str">
        <f t="shared" si="0"/>
        <v/>
      </c>
    </row>
    <row r="43" spans="1:9" ht="15.75" customHeight="1">
      <c r="A43" s="153">
        <f>IF(FRUTAS!A49=0,"",FRUTAS!A49)</f>
        <v>1</v>
      </c>
      <c r="B43" s="153" t="str">
        <f>IF(FRUTAS!B49=0,"",FRUTAS!B49)</f>
        <v>Tea scalabrini</v>
      </c>
      <c r="C43" s="154" t="str">
        <f>IF(FRUTAS!G49=0,"",FRUTAS!G49)</f>
        <v/>
      </c>
      <c r="D43" s="154">
        <f>IFERROR(IF(OR(IF(AND(MOD(FRUTAS!H49,FRUTAS!Y49)=0,FRUTAS!Y49=2.5),FRUTAS!H49,""),0),FRUTAS!H49,""),"")</f>
        <v>2.5</v>
      </c>
      <c r="E43" s="159"/>
      <c r="F43" s="155" t="str">
        <f>IFERROR(IF(IF(AND(MOD(FRUTAS!H49,FRUTAS!Y49)=0,FRUTAS!Y49=1),FRUTAS!H49,"")=0,"",IF(AND(MOD(FRUTAS!H49,FRUTAS!Y49)=0,FRUTAS!Y49=1),FRUTAS!H49,"")),"")</f>
        <v/>
      </c>
      <c r="G43" s="156"/>
      <c r="H43" s="157">
        <f>IF(FRUTAS!Y49=0,"",FRUTAS!Y49)</f>
        <v>2.5</v>
      </c>
      <c r="I43" s="160">
        <f t="shared" si="0"/>
        <v>2.5</v>
      </c>
    </row>
    <row r="44" spans="1:9" ht="15.75" hidden="1" customHeight="1">
      <c r="A44" s="153" t="str">
        <f>IF(FRUTAS!A50=0,"",FRUTAS!A50)</f>
        <v xml:space="preserve">ret </v>
      </c>
      <c r="B44" s="153" t="str">
        <f>IF(FRUTAS!B50=0,"",FRUTAS!B50)</f>
        <v>Liparelli</v>
      </c>
      <c r="C44" s="154" t="str">
        <f>IF(FRUTAS!G50=0,"",FRUTAS!G50)</f>
        <v/>
      </c>
      <c r="D44" s="154" t="str">
        <f>IFERROR(IF(OR(IF(AND(MOD(FRUTAS!H50,FRUTAS!Y50)=0,FRUTAS!Y50=2.5),FRUTAS!H50,""),0),FRUTAS!H50,""),"")</f>
        <v/>
      </c>
      <c r="E44" s="159"/>
      <c r="F44" s="155" t="str">
        <f>IFERROR(IF(IF(AND(MOD(FRUTAS!H50,FRUTAS!Y50)=0,FRUTAS!Y50=1),FRUTAS!H50,"")=0,"",IF(AND(MOD(FRUTAS!H50,FRUTAS!Y50)=0,FRUTAS!Y50=1),FRUTAS!H50,"")),"")</f>
        <v/>
      </c>
      <c r="G44" s="156"/>
      <c r="H44" s="157" t="str">
        <f>IF(FRUTAS!Y50=0,"",FRUTAS!Y50)</f>
        <v>granel</v>
      </c>
      <c r="I44" s="160" t="str">
        <f t="shared" si="0"/>
        <v/>
      </c>
    </row>
    <row r="45" spans="1:9" ht="15.75" customHeight="1">
      <c r="A45" s="153">
        <f>IF(FRUTAS!A51=0,"",FRUTAS!A51)</f>
        <v>2</v>
      </c>
      <c r="B45" s="153" t="str">
        <f>IF(FRUTAS!B51=0,"",FRUTAS!B51)</f>
        <v>Gladys</v>
      </c>
      <c r="C45" s="154" t="str">
        <f>IF(FRUTAS!G51=0,"",FRUTAS!G51)</f>
        <v/>
      </c>
      <c r="D45" s="154" t="str">
        <f>IFERROR(IF(OR(IF(AND(MOD(FRUTAS!H51,FRUTAS!Y51)=0,FRUTAS!Y51=2.5),FRUTAS!H51,""),0),FRUTAS!H51,""),"")</f>
        <v/>
      </c>
      <c r="E45" s="159"/>
      <c r="F45" s="155">
        <f>IFERROR(IF(IF(AND(MOD(FRUTAS!H51,FRUTAS!Y51)=0,FRUTAS!Y51=1),FRUTAS!H51,"")=0,"",IF(AND(MOD(FRUTAS!H51,FRUTAS!Y51)=0,FRUTAS!Y51=1),FRUTAS!H51,"")),"")</f>
        <v>2</v>
      </c>
      <c r="G45" s="156"/>
      <c r="H45" s="157">
        <f>IF(FRUTAS!Y51=0,"",FRUTAS!Y51)</f>
        <v>1</v>
      </c>
      <c r="I45" s="160">
        <f t="shared" si="0"/>
        <v>2</v>
      </c>
    </row>
    <row r="46" spans="1:9" ht="15.75" customHeight="1">
      <c r="A46" s="153">
        <f>IF(FRUTAS!A52=0,"",FRUTAS!A52)</f>
        <v>3</v>
      </c>
      <c r="B46" s="153" t="str">
        <f>IF(FRUTAS!B52=0,"",FRUTAS!B52)</f>
        <v>Gopal</v>
      </c>
      <c r="C46" s="154" t="str">
        <f>IF(FRUTAS!G52=0,"",FRUTAS!G52)</f>
        <v/>
      </c>
      <c r="D46" s="154" t="str">
        <f>IFERROR(IF(OR(IF(AND(MOD(FRUTAS!H52,FRUTAS!Y52)=0,FRUTAS!Y52=2.5),FRUTAS!H52,""),0),FRUTAS!H52,""),"")</f>
        <v/>
      </c>
      <c r="E46" s="159"/>
      <c r="F46" s="155">
        <f>IFERROR(IF(IF(AND(MOD(FRUTAS!H52,FRUTAS!Y52)=0,FRUTAS!Y52=1),FRUTAS!H52,"")=0,"",IF(AND(MOD(FRUTAS!H52,FRUTAS!Y52)=0,FRUTAS!Y52=1),FRUTAS!H52,"")),"")</f>
        <v>8</v>
      </c>
      <c r="G46" s="156"/>
      <c r="H46" s="157">
        <f>IF(FRUTAS!Y52=0,"",FRUTAS!Y52)</f>
        <v>1</v>
      </c>
      <c r="I46" s="160">
        <f t="shared" si="0"/>
        <v>8</v>
      </c>
    </row>
    <row r="47" spans="1:9" ht="15.75" customHeight="1">
      <c r="A47" s="153">
        <f>IF(FRUTAS!A53=0,"",FRUTAS!A53)</f>
        <v>1</v>
      </c>
      <c r="B47" s="153" t="str">
        <f>IF(FRUTAS!B53=0,"",FRUTAS!B53)</f>
        <v>Tostado aeorparque</v>
      </c>
      <c r="C47" s="154" t="str">
        <f>IF(FRUTAS!G53=0,"",FRUTAS!G53)</f>
        <v/>
      </c>
      <c r="D47" s="154">
        <f>IFERROR(IF(OR(IF(AND(MOD(FRUTAS!H53,FRUTAS!Y53)=0,FRUTAS!Y53=2.5),FRUTAS!H53,""),0),FRUTAS!H53,""),"")</f>
        <v>20</v>
      </c>
      <c r="E47" s="159"/>
      <c r="F47" s="155" t="str">
        <f>IFERROR(IF(IF(AND(MOD(FRUTAS!H53,FRUTAS!Y53)=0,FRUTAS!Y53=1),FRUTAS!H53,"")=0,"",IF(AND(MOD(FRUTAS!H53,FRUTAS!Y53)=0,FRUTAS!Y53=1),FRUTAS!H53,"")),"")</f>
        <v/>
      </c>
      <c r="G47" s="156"/>
      <c r="H47" s="157">
        <f>IF(FRUTAS!Y53=0,"",FRUTAS!Y53)</f>
        <v>2.5</v>
      </c>
      <c r="I47" s="160">
        <f t="shared" si="0"/>
        <v>20</v>
      </c>
    </row>
    <row r="48" spans="1:9" ht="15.75" customHeight="1">
      <c r="A48" s="153">
        <f>IF(FRUTAS!A54=0,"",FRUTAS!A54)</f>
        <v>1</v>
      </c>
      <c r="B48" s="153" t="str">
        <f>IF(FRUTAS!B54=0,"",FRUTAS!B54)</f>
        <v>Tostado Mataderos</v>
      </c>
      <c r="C48" s="154" t="str">
        <f>IF(FRUTAS!G54=0,"",FRUTAS!G54)</f>
        <v/>
      </c>
      <c r="D48" s="154">
        <f>IFERROR(IF(OR(IF(AND(MOD(FRUTAS!H54,FRUTAS!Y54)=0,FRUTAS!Y54=2.5),FRUTAS!H54,""),0),FRUTAS!H54,""),"")</f>
        <v>5</v>
      </c>
      <c r="E48" s="159"/>
      <c r="F48" s="155" t="str">
        <f>IFERROR(IF(IF(AND(MOD(FRUTAS!H54,FRUTAS!Y54)=0,FRUTAS!Y54=1),FRUTAS!H54,"")=0,"",IF(AND(MOD(FRUTAS!H54,FRUTAS!Y54)=0,FRUTAS!Y54=1),FRUTAS!H54,"")),"")</f>
        <v/>
      </c>
      <c r="G48" s="156"/>
      <c r="H48" s="157">
        <f>IF(FRUTAS!Y54=0,"",FRUTAS!Y54)</f>
        <v>2.5</v>
      </c>
      <c r="I48" s="160">
        <f t="shared" si="0"/>
        <v>5</v>
      </c>
    </row>
    <row r="49" spans="1:9" ht="15.75" hidden="1" customHeight="1">
      <c r="A49" s="153" t="str">
        <f>IF(FRUTAS!A55=0,"",FRUTAS!A55)</f>
        <v xml:space="preserve">ret </v>
      </c>
      <c r="B49" s="153" t="str">
        <f>IF(FRUTAS!B55=0,"",FRUTAS!B55)</f>
        <v>Micaela Ramos</v>
      </c>
      <c r="C49" s="154" t="str">
        <f>IF(FRUTAS!G55=0,"",FRUTAS!G55)</f>
        <v/>
      </c>
      <c r="D49" s="154" t="str">
        <f>IFERROR(IF(OR(IF(AND(MOD(FRUTAS!H55,FRUTAS!Y55)=0,FRUTAS!Y55=2.5),FRUTAS!H55,""),0),FRUTAS!H55,""),"")</f>
        <v/>
      </c>
      <c r="E49" s="159"/>
      <c r="F49" s="155" t="str">
        <f>IFERROR(IF(IF(AND(MOD(FRUTAS!H55,FRUTAS!Y55)=0,FRUTAS!Y55=1),FRUTAS!H55,"")=0,"",IF(AND(MOD(FRUTAS!H55,FRUTAS!Y55)=0,FRUTAS!Y55=1),FRUTAS!H55,"")),"")</f>
        <v/>
      </c>
      <c r="G49" s="156"/>
      <c r="H49" s="157">
        <f>IF(FRUTAS!Y55=0,"",FRUTAS!Y55)</f>
        <v>1</v>
      </c>
      <c r="I49" s="160" t="str">
        <f t="shared" si="0"/>
        <v/>
      </c>
    </row>
    <row r="50" spans="1:9" ht="15.75" hidden="1" customHeight="1">
      <c r="A50" s="153" t="str">
        <f>IF(FRUTAS!A56=0,"",FRUTAS!A56)</f>
        <v xml:space="preserve">ret </v>
      </c>
      <c r="B50" s="153" t="str">
        <f>IF(FRUTAS!B56=0,"",FRUTAS!B56)</f>
        <v>Gustavo Rupp</v>
      </c>
      <c r="C50" s="154" t="str">
        <f>IF(FRUTAS!G56=0,"",FRUTAS!G56)</f>
        <v/>
      </c>
      <c r="D50" s="154" t="str">
        <f>IFERROR(IF(OR(IF(AND(MOD(FRUTAS!H56,FRUTAS!Y56)=0,FRUTAS!Y56=2.5),FRUTAS!H56,""),0),FRUTAS!H56,""),"")</f>
        <v/>
      </c>
      <c r="E50" s="159"/>
      <c r="F50" s="155" t="str">
        <f>IFERROR(IF(IF(AND(MOD(FRUTAS!H56,FRUTAS!Y56)=0,FRUTAS!Y56=1),FRUTAS!H56,"")=0,"",IF(AND(MOD(FRUTAS!H56,FRUTAS!Y56)=0,FRUTAS!Y56=1),FRUTAS!H56,"")),"")</f>
        <v/>
      </c>
      <c r="G50" s="156"/>
      <c r="H50" s="157">
        <f>IF(FRUTAS!Y56=0,"",FRUTAS!Y56)</f>
        <v>1</v>
      </c>
      <c r="I50" s="160" t="str">
        <f t="shared" si="0"/>
        <v/>
      </c>
    </row>
    <row r="51" spans="1:9" ht="15.75" hidden="1" customHeight="1">
      <c r="A51" s="153">
        <f>IF(FRUTAS!A57=0,"",FRUTAS!A57)</f>
        <v>1</v>
      </c>
      <c r="B51" s="153" t="str">
        <f>IF(FRUTAS!B57=0,"",FRUTAS!B57)</f>
        <v>Chango mas</v>
      </c>
      <c r="C51" s="154" t="str">
        <f>IF(FRUTAS!G57=0,"",FRUTAS!G57)</f>
        <v/>
      </c>
      <c r="D51" s="154" t="str">
        <f>IFERROR(IF(OR(IF(AND(MOD(FRUTAS!H57,FRUTAS!Y57)=0,FRUTAS!Y57=2.5),FRUTAS!H57,""),0),FRUTAS!H57,""),"")</f>
        <v/>
      </c>
      <c r="E51" s="159"/>
      <c r="F51" s="155" t="str">
        <f>IFERROR(IF(IF(AND(MOD(FRUTAS!H57,FRUTAS!Y57)=0,FRUTAS!Y57=1),FRUTAS!H57,"")=0,"",IF(AND(MOD(FRUTAS!H57,FRUTAS!Y57)=0,FRUTAS!Y57=1),FRUTAS!H57,"")),"")</f>
        <v/>
      </c>
      <c r="G51" s="156"/>
      <c r="H51" s="157" t="str">
        <f>IF(FRUTAS!Y57=0,"",FRUTAS!Y57)</f>
        <v>Mauro Abbondanza</v>
      </c>
      <c r="I51" s="160" t="str">
        <f t="shared" si="0"/>
        <v/>
      </c>
    </row>
    <row r="52" spans="1:9" ht="15.75" hidden="1" customHeight="1">
      <c r="A52" s="153" t="str">
        <f>IF(FRUTAS!A58=0,"",FRUTAS!A58)</f>
        <v>RET</v>
      </c>
      <c r="B52" s="153" t="str">
        <f>IF(FRUTAS!B58=0,"",FRUTAS!B58)</f>
        <v>EL CAMPITO</v>
      </c>
      <c r="C52" s="154" t="str">
        <f>IF(FRUTAS!G58=0,"",FRUTAS!G58)</f>
        <v/>
      </c>
      <c r="D52" s="154" t="str">
        <f>IFERROR(IF(OR(IF(AND(MOD(FRUTAS!H58,FRUTAS!Y58)=0,FRUTAS!Y58=2.5),FRUTAS!H58,""),0),FRUTAS!H58,""),"")</f>
        <v/>
      </c>
      <c r="E52" s="159"/>
      <c r="F52" s="155" t="str">
        <f>IFERROR(IF(IF(AND(MOD(FRUTAS!H58,FRUTAS!Y58)=0,FRUTAS!Y58=1),FRUTAS!H58,"")=0,"",IF(AND(MOD(FRUTAS!H58,FRUTAS!Y58)=0,FRUTAS!Y58=1),FRUTAS!H58,"")),"")</f>
        <v/>
      </c>
      <c r="G52" s="156"/>
      <c r="H52" s="162" t="str">
        <f>IF(FRUTAS!Y58=0,"",FRUTAS!Y58)</f>
        <v/>
      </c>
      <c r="I52" s="160" t="str">
        <f t="shared" si="0"/>
        <v/>
      </c>
    </row>
    <row r="53" spans="1:9" ht="15.75" hidden="1" customHeight="1">
      <c r="A53" s="153" t="str">
        <f>IF(FRUTAS!A59=0,"",FRUTAS!A59)</f>
        <v>RET</v>
      </c>
      <c r="B53" s="153" t="str">
        <f>IF(FRUTAS!B59=0,"",FRUTAS!B59)</f>
        <v>Andres P</v>
      </c>
      <c r="C53" s="154" t="str">
        <f>IF(FRUTAS!G59=0,"",FRUTAS!G59)</f>
        <v/>
      </c>
      <c r="D53" s="154" t="str">
        <f>IFERROR(IF(OR(IF(AND(MOD(FRUTAS!H59,FRUTAS!Y59)=0,FRUTAS!Y59=2.5),FRUTAS!H59,""),0),FRUTAS!H59,""),"")</f>
        <v/>
      </c>
      <c r="E53" s="159"/>
      <c r="F53" s="155" t="str">
        <f>IFERROR(IF(IF(AND(MOD(FRUTAS!H59,FRUTAS!Y59)=0,FRUTAS!Y59=1),FRUTAS!H59,"")=0,"",IF(AND(MOD(FRUTAS!H59,FRUTAS!Y59)=0,FRUTAS!Y59=1),FRUTAS!H59,"")),"")</f>
        <v/>
      </c>
      <c r="G53" s="156"/>
      <c r="H53" s="162" t="str">
        <f>IF(FRUTAS!Y59=0,"",FRUTAS!Y59)</f>
        <v/>
      </c>
      <c r="I53" s="160" t="str">
        <f t="shared" si="0"/>
        <v/>
      </c>
    </row>
    <row r="54" spans="1:9" ht="15.75" hidden="1" customHeight="1">
      <c r="A54" s="153" t="str">
        <f>IF(FRUTAS!A60=0,"",FRUTAS!A60)</f>
        <v>RET</v>
      </c>
      <c r="B54" s="153" t="str">
        <f>IF(FRUTAS!B60=0,"",FRUTAS!B60)</f>
        <v>Andrea Meyer</v>
      </c>
      <c r="C54" s="154" t="str">
        <f>IF(FRUTAS!G60=0,"",FRUTAS!G60)</f>
        <v/>
      </c>
      <c r="D54" s="154" t="str">
        <f>IFERROR(IF(OR(IF(AND(MOD(FRUTAS!H60,FRUTAS!Y60)=0,FRUTAS!Y60=2.5),FRUTAS!H60,""),0),FRUTAS!H60,""),"")</f>
        <v/>
      </c>
      <c r="E54" s="159"/>
      <c r="F54" s="155" t="str">
        <f>IFERROR(IF(IF(AND(MOD(FRUTAS!H60,FRUTAS!Y60)=0,FRUTAS!Y60=1),FRUTAS!H60,"")=0,"",IF(AND(MOD(FRUTAS!H60,FRUTAS!Y60)=0,FRUTAS!Y60=1),FRUTAS!H60,"")),"")</f>
        <v/>
      </c>
      <c r="G54" s="156"/>
      <c r="H54" s="162" t="str">
        <f>IF(FRUTAS!Y60=0,"",FRUTAS!Y60)</f>
        <v/>
      </c>
      <c r="I54" s="160" t="str">
        <f t="shared" si="0"/>
        <v/>
      </c>
    </row>
    <row r="55" spans="1:9" ht="15.75" hidden="1" customHeight="1">
      <c r="A55" s="163" t="str">
        <f>IF(FRUTAS!A62=0,"",FRUTAS!A62)</f>
        <v>RET</v>
      </c>
      <c r="B55" s="163" t="str">
        <f>IF(FRUTAS!B62=0,"",FRUTAS!B62)</f>
        <v>TERUEL</v>
      </c>
      <c r="C55" s="164" t="str">
        <f>IF(FRUTAS!G62=0,"",FRUTAS!G62)</f>
        <v/>
      </c>
      <c r="D55" s="164" t="str">
        <f>IFERROR(IF(OR(IF(AND(MOD(FRUTAS!H62,FRUTAS!Y62)=0,FRUTAS!Y62=2.5),FRUTAS!H62,""),0),FRUTAS!H62,""),"")</f>
        <v/>
      </c>
      <c r="E55" s="165"/>
      <c r="F55" s="166" t="str">
        <f>IFERROR(IF(IF(AND(MOD(FRUTAS!H62,FRUTAS!Y62)=0,FRUTAS!Y62=1),FRUTAS!H62,"")=0,"",IF(AND(MOD(FRUTAS!H62,FRUTAS!Y62)=0,FRUTAS!Y62=1),FRUTAS!H62,"")),"")</f>
        <v/>
      </c>
      <c r="G55" s="167"/>
      <c r="H55" s="168" t="str">
        <f>IF(FRUTAS!Y62=0,"",FRUTAS!Y62)</f>
        <v/>
      </c>
      <c r="I55" s="169" t="str">
        <f t="shared" si="0"/>
        <v/>
      </c>
    </row>
    <row r="56" spans="1:9" ht="18" hidden="1" customHeight="1">
      <c r="A56" s="285" t="s">
        <v>107</v>
      </c>
      <c r="B56" s="286"/>
      <c r="C56" s="93" t="str">
        <f>IF(SUMIF($A$2:$A$55,"ret",C2:C55)=0,"",SUMIF($A$2:$A$55,"ret",C2:C55))</f>
        <v/>
      </c>
      <c r="D56" s="93" t="str">
        <f>IF(SUMIF($A$2:$A$55,"ret",D2:D55)=0,"",SUMIF($A$2:$A$55,"ret",D2:D55))</f>
        <v/>
      </c>
      <c r="E56" s="93" t="str">
        <f>IF(SUMIF($A$2:$A$55,"ret",E2:E55)=0,"",SUMIF($A$2:$A$55,"ret",E2:E55))</f>
        <v/>
      </c>
      <c r="F56" s="93" t="str">
        <f>IF(SUMIF($A$2:$A$55,"ret",F2:F55)=0,"",SUMIF($A$2:$A$55,"ret",F2:F55))</f>
        <v/>
      </c>
      <c r="G56" s="94" t="str">
        <f>IF(SUMIF($A$2:$A$55,"ret",G2:G55)=0,"",SUMIF($A$2:$A$55,"ret",G2:G55))</f>
        <v/>
      </c>
      <c r="H56" s="1"/>
    </row>
    <row r="57" spans="1:9" ht="18" hidden="1" customHeight="1">
      <c r="A57" s="285" t="s">
        <v>108</v>
      </c>
      <c r="B57" s="286"/>
      <c r="C57" s="95">
        <f>IF(SUMIF($A$2:$A$55,"&lt;&gt;ret",C2:C55)=0,"",SUMIF($A$2:$A$55,"&lt;&gt;ret",C2:C55))</f>
        <v>85</v>
      </c>
      <c r="D57" s="95">
        <f>IF(SUMIF($A$2:$A$55,"&lt;&gt;ret",D2:D55)=0,"",SUMIF($A$2:$A$55,"&lt;&gt;ret",D2:D55))</f>
        <v>825</v>
      </c>
      <c r="E57" s="95" t="str">
        <f>IF(SUMIF($A$2:$A$55,"&lt;&gt;ret",E2:E55)=0,"",SUMIF($A$2:$A$55,"&lt;&gt;ret",E2:E55))</f>
        <v/>
      </c>
      <c r="F57" s="95">
        <f>IF(SUMIF($A$2:$A$55,"&lt;&gt;ret",F2:F55)=0,"",SUMIF($A$2:$A$55,"&lt;&gt;ret",F2:F55))</f>
        <v>112</v>
      </c>
      <c r="G57" s="144" t="str">
        <f>IF(SUMIF($A$2:$A$55,"&lt;&gt;ret",G2:G55)=0,"",SUMIF($A$2:$A$55,"&lt;&gt;ret",G2:G55))</f>
        <v/>
      </c>
      <c r="H57" s="1"/>
    </row>
    <row r="58" spans="1:9" ht="15.75" customHeight="1">
      <c r="A58" s="1"/>
      <c r="B58" s="1"/>
      <c r="C58" s="1"/>
      <c r="D58" s="1"/>
      <c r="E58" s="1"/>
      <c r="F58" s="1"/>
      <c r="G58" s="1"/>
      <c r="H58" s="1"/>
    </row>
    <row r="59" spans="1:9" ht="18" customHeight="1">
      <c r="A59" s="257" t="s">
        <v>109</v>
      </c>
      <c r="B59" s="258"/>
      <c r="C59" s="95">
        <f>IF(SUM(C56:C57)=0,"",SUM(C56:C57))</f>
        <v>85</v>
      </c>
      <c r="D59" s="95">
        <f>IF(SUM(D56:D57)=0,"",SUM(D56:D57))</f>
        <v>825</v>
      </c>
      <c r="E59" s="95" t="str">
        <f>IF(SUM(E56:E57)=0,"",SUM(E56:E57))</f>
        <v/>
      </c>
      <c r="F59" s="95">
        <f>IF(SUM(F56:F57)=0,"",SUM(F56:F57))</f>
        <v>112</v>
      </c>
      <c r="G59" s="144" t="str">
        <f>IF(SUM(G56:G57)=0,"",SUM(G56:G57))</f>
        <v/>
      </c>
      <c r="H59" s="1"/>
    </row>
    <row r="60" spans="1:9" ht="15.75" customHeight="1">
      <c r="A60" s="1"/>
      <c r="B60" s="1"/>
      <c r="C60" s="1"/>
      <c r="D60" s="1"/>
      <c r="E60" s="1"/>
      <c r="F60" s="1"/>
      <c r="G60" s="1"/>
      <c r="H60" s="1"/>
    </row>
    <row r="61" spans="1:9" ht="15.75" customHeight="1">
      <c r="A61" s="1"/>
      <c r="B61" s="1"/>
      <c r="C61" s="1"/>
      <c r="D61" s="1"/>
      <c r="E61" s="1"/>
      <c r="F61" s="1"/>
      <c r="G61" s="1"/>
      <c r="H61" s="1"/>
    </row>
    <row r="62" spans="1:9" ht="15.75" customHeight="1">
      <c r="A62" s="1"/>
      <c r="B62" s="1"/>
      <c r="C62" s="1"/>
      <c r="D62" s="1"/>
      <c r="E62" s="1"/>
      <c r="F62" s="1"/>
      <c r="G62" s="1"/>
      <c r="H62" s="1"/>
    </row>
    <row r="63" spans="1:9" ht="15.75" customHeight="1">
      <c r="A63" s="1"/>
      <c r="B63" s="1"/>
      <c r="C63" s="1"/>
      <c r="D63" s="1"/>
      <c r="E63" s="1"/>
      <c r="F63" s="1"/>
      <c r="G63" s="1"/>
      <c r="H63" s="1"/>
    </row>
    <row r="64" spans="1:9" ht="15.75" customHeight="1">
      <c r="A64" s="1"/>
      <c r="B64" s="1"/>
      <c r="C64" s="1"/>
      <c r="D64" s="1"/>
      <c r="E64" s="1"/>
      <c r="F64" s="1"/>
      <c r="G64" s="1"/>
      <c r="H64" s="1"/>
    </row>
    <row r="65" spans="1:8" ht="15.75" customHeight="1">
      <c r="A65" s="1"/>
      <c r="B65" s="1"/>
      <c r="C65" s="1"/>
      <c r="D65" s="1"/>
      <c r="E65" s="1"/>
      <c r="F65" s="1"/>
      <c r="G65" s="1"/>
      <c r="H65" s="1"/>
    </row>
    <row r="66" spans="1:8" ht="15.75" customHeight="1">
      <c r="A66" s="1"/>
      <c r="B66" s="1"/>
      <c r="C66" s="1"/>
      <c r="D66" s="1"/>
      <c r="E66" s="1"/>
      <c r="F66" s="1"/>
      <c r="G66" s="1"/>
      <c r="H66" s="1"/>
    </row>
    <row r="67" spans="1:8" ht="15.75" customHeight="1">
      <c r="A67" s="1"/>
      <c r="B67" s="1"/>
      <c r="C67" s="1"/>
      <c r="D67" s="1"/>
      <c r="E67" s="1"/>
      <c r="F67" s="1"/>
      <c r="G67" s="1"/>
      <c r="H67" s="1"/>
    </row>
    <row r="68" spans="1:8" ht="15.75" customHeight="1">
      <c r="A68" s="1"/>
      <c r="B68" s="1"/>
      <c r="C68" s="1"/>
      <c r="D68" s="1"/>
      <c r="E68" s="1"/>
      <c r="F68" s="1"/>
      <c r="G68" s="1"/>
      <c r="H68" s="1"/>
    </row>
    <row r="69" spans="1:8" ht="15.75" customHeight="1">
      <c r="A69" s="1"/>
      <c r="B69" s="1"/>
      <c r="C69" s="1"/>
      <c r="D69" s="1"/>
      <c r="E69" s="1"/>
      <c r="F69" s="1"/>
      <c r="G69" s="1"/>
      <c r="H69" s="1"/>
    </row>
    <row r="70" spans="1:8" ht="15.75" customHeight="1">
      <c r="A70" s="1"/>
      <c r="B70" s="1"/>
      <c r="C70" s="1"/>
      <c r="D70" s="1"/>
      <c r="E70" s="1"/>
      <c r="F70" s="1"/>
      <c r="G70" s="1"/>
      <c r="H70" s="1"/>
    </row>
    <row r="71" spans="1:8" ht="15.75" customHeight="1">
      <c r="A71" s="1"/>
      <c r="B71" s="1"/>
      <c r="C71" s="1"/>
      <c r="D71" s="1"/>
      <c r="E71" s="1"/>
      <c r="F71" s="1"/>
      <c r="G71" s="1"/>
      <c r="H71" s="1"/>
    </row>
    <row r="72" spans="1:8" ht="15.75" customHeight="1">
      <c r="A72" s="1"/>
      <c r="B72" s="1"/>
      <c r="C72" s="1"/>
      <c r="D72" s="1"/>
      <c r="E72" s="1"/>
      <c r="F72" s="1"/>
      <c r="G72" s="1"/>
      <c r="H72" s="1"/>
    </row>
    <row r="73" spans="1:8" ht="15.75" customHeight="1">
      <c r="A73" s="1"/>
      <c r="B73" s="1"/>
      <c r="C73" s="1"/>
      <c r="D73" s="1"/>
      <c r="E73" s="1"/>
      <c r="F73" s="1"/>
      <c r="G73" s="1"/>
      <c r="H73" s="1"/>
    </row>
    <row r="74" spans="1:8" ht="15.75" customHeight="1">
      <c r="A74" s="1"/>
      <c r="B74" s="1"/>
      <c r="C74" s="1"/>
      <c r="D74" s="1"/>
      <c r="E74" s="1"/>
      <c r="F74" s="1"/>
      <c r="G74" s="1"/>
      <c r="H74" s="1"/>
    </row>
    <row r="75" spans="1:8" ht="15.75" customHeight="1">
      <c r="A75" s="1"/>
      <c r="B75" s="1"/>
      <c r="C75" s="1"/>
      <c r="D75" s="1"/>
      <c r="E75" s="1"/>
      <c r="F75" s="1"/>
      <c r="G75" s="1"/>
      <c r="H75" s="1"/>
    </row>
    <row r="76" spans="1:8" ht="15.75" customHeight="1">
      <c r="A76" s="1"/>
      <c r="B76" s="1"/>
      <c r="C76" s="1"/>
      <c r="D76" s="1"/>
      <c r="E76" s="1"/>
      <c r="F76" s="1"/>
      <c r="G76" s="1"/>
      <c r="H76" s="1"/>
    </row>
    <row r="77" spans="1:8" ht="15.75" customHeight="1">
      <c r="A77" s="1"/>
      <c r="B77" s="1"/>
      <c r="C77" s="1"/>
      <c r="D77" s="1"/>
      <c r="E77" s="1"/>
      <c r="F77" s="1"/>
      <c r="G77" s="1"/>
      <c r="H77" s="1"/>
    </row>
    <row r="78" spans="1:8" ht="15.75" customHeight="1">
      <c r="A78" s="1"/>
      <c r="B78" s="1"/>
      <c r="C78" s="1"/>
      <c r="D78" s="1"/>
      <c r="E78" s="1"/>
      <c r="F78" s="1"/>
      <c r="G78" s="1"/>
      <c r="H78" s="1"/>
    </row>
    <row r="79" spans="1:8" ht="15.75" customHeight="1">
      <c r="A79" s="1"/>
      <c r="B79" s="1"/>
      <c r="C79" s="1"/>
      <c r="D79" s="1"/>
      <c r="E79" s="1"/>
      <c r="F79" s="1"/>
      <c r="G79" s="1"/>
      <c r="H79" s="1"/>
    </row>
    <row r="80" spans="1:8" ht="15.75" customHeight="1">
      <c r="A80" s="1"/>
      <c r="B80" s="1"/>
      <c r="C80" s="1"/>
      <c r="D80" s="1"/>
      <c r="E80" s="1"/>
      <c r="F80" s="1"/>
      <c r="G80" s="1"/>
      <c r="H80" s="1"/>
    </row>
    <row r="81" spans="1:8" ht="15.75" customHeight="1">
      <c r="A81" s="1"/>
      <c r="B81" s="1"/>
      <c r="C81" s="1"/>
      <c r="D81" s="1"/>
      <c r="E81" s="1"/>
      <c r="F81" s="1"/>
      <c r="G81" s="1"/>
      <c r="H81" s="1"/>
    </row>
    <row r="82" spans="1:8" ht="15.75" customHeight="1">
      <c r="A82" s="1"/>
      <c r="B82" s="1"/>
      <c r="C82" s="1"/>
      <c r="D82" s="1"/>
      <c r="E82" s="1"/>
      <c r="F82" s="1"/>
      <c r="G82" s="1"/>
      <c r="H82" s="1"/>
    </row>
    <row r="83" spans="1:8" ht="15.75" customHeight="1">
      <c r="A83" s="1"/>
      <c r="B83" s="1"/>
      <c r="C83" s="1"/>
      <c r="D83" s="1"/>
      <c r="E83" s="1"/>
      <c r="F83" s="1"/>
      <c r="G83" s="1"/>
      <c r="H83" s="1"/>
    </row>
    <row r="84" spans="1:8" ht="15.75" customHeight="1">
      <c r="A84" s="1"/>
      <c r="B84" s="1"/>
      <c r="C84" s="1"/>
      <c r="D84" s="1"/>
      <c r="E84" s="1"/>
      <c r="F84" s="1"/>
      <c r="G84" s="1"/>
      <c r="H84" s="1"/>
    </row>
    <row r="85" spans="1:8" ht="15.75" customHeight="1">
      <c r="A85" s="1"/>
      <c r="B85" s="1"/>
      <c r="C85" s="1"/>
      <c r="D85" s="1"/>
      <c r="E85" s="1"/>
      <c r="F85" s="1"/>
      <c r="G85" s="1"/>
      <c r="H85" s="1"/>
    </row>
    <row r="86" spans="1:8" ht="15.75" customHeight="1">
      <c r="A86" s="1"/>
      <c r="B86" s="1"/>
      <c r="C86" s="1"/>
      <c r="D86" s="1"/>
      <c r="E86" s="1"/>
      <c r="F86" s="1"/>
      <c r="G86" s="1"/>
      <c r="H86" s="1"/>
    </row>
    <row r="87" spans="1:8" ht="15.75" customHeight="1">
      <c r="A87" s="1"/>
      <c r="B87" s="1"/>
      <c r="C87" s="1"/>
      <c r="D87" s="1"/>
      <c r="E87" s="1"/>
      <c r="F87" s="1"/>
      <c r="G87" s="1"/>
      <c r="H87" s="1"/>
    </row>
    <row r="88" spans="1:8" ht="15.75" customHeight="1">
      <c r="A88" s="1"/>
      <c r="B88" s="1"/>
      <c r="C88" s="1"/>
      <c r="D88" s="1"/>
      <c r="E88" s="1"/>
      <c r="F88" s="1"/>
      <c r="G88" s="1"/>
      <c r="H88" s="1"/>
    </row>
    <row r="89" spans="1:8" ht="15.75" customHeight="1">
      <c r="A89" s="1"/>
      <c r="B89" s="1"/>
      <c r="C89" s="1"/>
      <c r="D89" s="1"/>
      <c r="E89" s="1"/>
      <c r="F89" s="1"/>
      <c r="G89" s="1"/>
      <c r="H89" s="1"/>
    </row>
    <row r="90" spans="1:8" ht="15.75" customHeight="1">
      <c r="A90" s="1"/>
      <c r="B90" s="1"/>
      <c r="C90" s="1"/>
      <c r="D90" s="1"/>
      <c r="E90" s="1"/>
      <c r="F90" s="1"/>
      <c r="G90" s="1"/>
      <c r="H90" s="1"/>
    </row>
    <row r="91" spans="1:8" ht="15.75" customHeight="1">
      <c r="A91" s="1"/>
      <c r="B91" s="1"/>
      <c r="C91" s="1"/>
      <c r="D91" s="1"/>
      <c r="E91" s="1"/>
      <c r="F91" s="1"/>
      <c r="G91" s="1"/>
      <c r="H91" s="1"/>
    </row>
    <row r="92" spans="1:8" ht="15.75" customHeight="1">
      <c r="A92" s="1"/>
      <c r="B92" s="1"/>
      <c r="C92" s="1"/>
      <c r="D92" s="1"/>
      <c r="E92" s="1"/>
      <c r="F92" s="1"/>
      <c r="G92" s="1"/>
      <c r="H92" s="1"/>
    </row>
    <row r="93" spans="1:8" ht="15.75" customHeight="1">
      <c r="A93" s="1"/>
      <c r="B93" s="1"/>
      <c r="C93" s="1"/>
      <c r="D93" s="1"/>
      <c r="E93" s="1"/>
      <c r="F93" s="1"/>
      <c r="G93" s="1"/>
      <c r="H93" s="1"/>
    </row>
    <row r="94" spans="1:8" ht="15.75" customHeight="1">
      <c r="A94" s="1"/>
      <c r="B94" s="1"/>
      <c r="C94" s="1"/>
      <c r="D94" s="1"/>
      <c r="E94" s="1"/>
      <c r="F94" s="1"/>
      <c r="G94" s="1"/>
      <c r="H94" s="1"/>
    </row>
    <row r="95" spans="1:8" ht="15.75" customHeight="1">
      <c r="A95" s="1"/>
      <c r="B95" s="1"/>
      <c r="C95" s="1"/>
      <c r="D95" s="1"/>
      <c r="E95" s="1"/>
      <c r="F95" s="1"/>
      <c r="G95" s="1"/>
      <c r="H95" s="1"/>
    </row>
    <row r="96" spans="1:8" ht="15.75" customHeight="1">
      <c r="A96" s="1"/>
      <c r="B96" s="1"/>
      <c r="C96" s="1"/>
      <c r="D96" s="1"/>
      <c r="E96" s="1"/>
      <c r="F96" s="1"/>
      <c r="G96" s="1"/>
      <c r="H96" s="1"/>
    </row>
    <row r="97" spans="1:8" ht="15.75" customHeight="1">
      <c r="A97" s="1"/>
      <c r="B97" s="1"/>
      <c r="C97" s="1"/>
      <c r="D97" s="1"/>
      <c r="E97" s="1"/>
      <c r="F97" s="1"/>
      <c r="G97" s="1"/>
      <c r="H97" s="1"/>
    </row>
    <row r="98" spans="1:8" ht="15.75" customHeight="1">
      <c r="A98" s="1"/>
      <c r="B98" s="1"/>
      <c r="C98" s="1"/>
      <c r="D98" s="1"/>
      <c r="E98" s="1"/>
      <c r="F98" s="1"/>
      <c r="G98" s="1"/>
      <c r="H98" s="1"/>
    </row>
    <row r="99" spans="1:8" ht="15.75" customHeight="1">
      <c r="A99" s="1"/>
      <c r="B99" s="1"/>
      <c r="C99" s="1"/>
      <c r="D99" s="1"/>
      <c r="E99" s="1"/>
      <c r="F99" s="1"/>
      <c r="G99" s="1"/>
      <c r="H99" s="1"/>
    </row>
    <row r="100" spans="1:8" ht="15.75" customHeight="1">
      <c r="A100" s="1"/>
      <c r="B100" s="1"/>
      <c r="C100" s="1"/>
      <c r="D100" s="1"/>
      <c r="E100" s="1"/>
      <c r="F100" s="1"/>
      <c r="G100" s="1"/>
      <c r="H100" s="1"/>
    </row>
    <row r="101" spans="1:8" ht="15.75" customHeight="1">
      <c r="A101" s="1"/>
      <c r="B101" s="1"/>
      <c r="C101" s="1"/>
      <c r="D101" s="1"/>
      <c r="E101" s="1"/>
      <c r="F101" s="1"/>
      <c r="G101" s="1"/>
      <c r="H101" s="1"/>
    </row>
    <row r="102" spans="1:8" ht="15.75" customHeight="1">
      <c r="A102" s="1"/>
      <c r="B102" s="1"/>
      <c r="C102" s="1"/>
      <c r="D102" s="1"/>
      <c r="E102" s="1"/>
      <c r="F102" s="1"/>
      <c r="G102" s="1"/>
      <c r="H102" s="1"/>
    </row>
    <row r="103" spans="1:8" ht="15.75" customHeight="1">
      <c r="A103" s="1"/>
      <c r="B103" s="1"/>
      <c r="C103" s="1"/>
      <c r="D103" s="1"/>
      <c r="E103" s="1"/>
      <c r="F103" s="1"/>
      <c r="G103" s="1"/>
      <c r="H103" s="1"/>
    </row>
    <row r="104" spans="1:8" ht="15.75" customHeight="1">
      <c r="A104" s="1"/>
      <c r="B104" s="1"/>
      <c r="C104" s="1"/>
      <c r="D104" s="1"/>
      <c r="E104" s="1"/>
      <c r="F104" s="1"/>
      <c r="G104" s="1"/>
      <c r="H104" s="1"/>
    </row>
    <row r="105" spans="1:8" ht="15.75" customHeight="1">
      <c r="A105" s="1"/>
      <c r="B105" s="1"/>
      <c r="C105" s="1"/>
      <c r="D105" s="1"/>
      <c r="E105" s="1"/>
      <c r="F105" s="1"/>
      <c r="G105" s="1"/>
      <c r="H105" s="1"/>
    </row>
    <row r="106" spans="1:8" ht="15.75" customHeight="1">
      <c r="A106" s="1"/>
      <c r="B106" s="1"/>
      <c r="C106" s="1"/>
      <c r="D106" s="1"/>
      <c r="E106" s="1"/>
      <c r="F106" s="1"/>
      <c r="G106" s="1"/>
      <c r="H106" s="1"/>
    </row>
    <row r="107" spans="1:8" ht="15.75" customHeight="1">
      <c r="A107" s="1"/>
      <c r="B107" s="1"/>
      <c r="C107" s="1"/>
      <c r="D107" s="1"/>
      <c r="E107" s="1"/>
      <c r="F107" s="1"/>
      <c r="G107" s="1"/>
      <c r="H107" s="1"/>
    </row>
    <row r="108" spans="1:8" ht="15.75" customHeight="1">
      <c r="A108" s="1"/>
      <c r="B108" s="1"/>
      <c r="C108" s="1"/>
      <c r="D108" s="1"/>
      <c r="E108" s="1"/>
      <c r="F108" s="1"/>
      <c r="G108" s="1"/>
      <c r="H108" s="1"/>
    </row>
    <row r="109" spans="1:8" ht="15.75" customHeight="1">
      <c r="A109" s="1"/>
      <c r="B109" s="1"/>
      <c r="C109" s="1"/>
      <c r="D109" s="1"/>
      <c r="E109" s="1"/>
      <c r="F109" s="1"/>
      <c r="G109" s="1"/>
      <c r="H109" s="1"/>
    </row>
    <row r="110" spans="1:8" ht="15.75" customHeight="1">
      <c r="A110" s="1"/>
      <c r="B110" s="1"/>
      <c r="C110" s="1"/>
      <c r="D110" s="1"/>
      <c r="E110" s="1"/>
      <c r="F110" s="1"/>
      <c r="G110" s="1"/>
      <c r="H110" s="1"/>
    </row>
    <row r="111" spans="1:8" ht="15.75" customHeight="1">
      <c r="A111" s="1"/>
      <c r="B111" s="1"/>
      <c r="C111" s="1"/>
      <c r="D111" s="1"/>
      <c r="E111" s="1"/>
      <c r="F111" s="1"/>
      <c r="G111" s="1"/>
      <c r="H111" s="1"/>
    </row>
    <row r="112" spans="1:8" ht="15.75" customHeight="1">
      <c r="A112" s="1"/>
      <c r="B112" s="1"/>
      <c r="C112" s="1"/>
      <c r="D112" s="1"/>
      <c r="E112" s="1"/>
      <c r="F112" s="1"/>
      <c r="G112" s="1"/>
      <c r="H112" s="1"/>
    </row>
    <row r="113" spans="1:8" ht="15.75" customHeight="1">
      <c r="A113" s="1"/>
      <c r="B113" s="1"/>
      <c r="C113" s="1"/>
      <c r="D113" s="1"/>
      <c r="E113" s="1"/>
      <c r="F113" s="1"/>
      <c r="G113" s="1"/>
      <c r="H113" s="1"/>
    </row>
    <row r="114" spans="1:8" ht="15.75" customHeight="1">
      <c r="A114" s="1"/>
      <c r="B114" s="1"/>
      <c r="C114" s="1"/>
      <c r="D114" s="1"/>
      <c r="E114" s="1"/>
      <c r="F114" s="1"/>
      <c r="G114" s="1"/>
      <c r="H114" s="1"/>
    </row>
    <row r="115" spans="1:8" ht="15.75" customHeight="1">
      <c r="A115" s="1"/>
      <c r="B115" s="1"/>
      <c r="C115" s="1"/>
      <c r="D115" s="1"/>
      <c r="E115" s="1"/>
      <c r="F115" s="1"/>
      <c r="G115" s="1"/>
      <c r="H115" s="1"/>
    </row>
    <row r="116" spans="1:8" ht="15.75" customHeight="1">
      <c r="A116" s="1"/>
      <c r="B116" s="1"/>
      <c r="C116" s="1"/>
      <c r="D116" s="1"/>
      <c r="E116" s="1"/>
      <c r="F116" s="1"/>
      <c r="G116" s="1"/>
      <c r="H116" s="1"/>
    </row>
    <row r="117" spans="1:8" ht="15.75" customHeight="1">
      <c r="A117" s="1"/>
      <c r="B117" s="1"/>
      <c r="C117" s="1"/>
      <c r="D117" s="1"/>
      <c r="E117" s="1"/>
      <c r="F117" s="1"/>
      <c r="G117" s="1"/>
      <c r="H117" s="1"/>
    </row>
    <row r="118" spans="1:8" ht="15.75" customHeight="1">
      <c r="A118" s="1"/>
      <c r="B118" s="1"/>
      <c r="C118" s="1"/>
      <c r="D118" s="1"/>
      <c r="E118" s="1"/>
      <c r="F118" s="1"/>
      <c r="G118" s="1"/>
      <c r="H118" s="1"/>
    </row>
    <row r="119" spans="1:8" ht="15.75" customHeight="1">
      <c r="A119" s="1"/>
      <c r="B119" s="1"/>
      <c r="C119" s="1"/>
      <c r="D119" s="1"/>
      <c r="E119" s="1"/>
      <c r="F119" s="1"/>
      <c r="G119" s="1"/>
      <c r="H119" s="1"/>
    </row>
    <row r="120" spans="1:8" ht="15.75" customHeight="1">
      <c r="A120" s="1"/>
      <c r="B120" s="1"/>
      <c r="C120" s="1"/>
      <c r="D120" s="1"/>
      <c r="E120" s="1"/>
      <c r="F120" s="1"/>
      <c r="G120" s="1"/>
      <c r="H120" s="1"/>
    </row>
    <row r="121" spans="1:8" ht="15.75" customHeight="1">
      <c r="A121" s="1"/>
      <c r="B121" s="1"/>
      <c r="C121" s="1"/>
      <c r="D121" s="1"/>
      <c r="E121" s="1"/>
      <c r="F121" s="1"/>
      <c r="G121" s="1"/>
      <c r="H121" s="1"/>
    </row>
    <row r="122" spans="1:8" ht="15.75" customHeight="1">
      <c r="A122" s="1"/>
      <c r="B122" s="1"/>
      <c r="C122" s="1"/>
      <c r="D122" s="1"/>
      <c r="E122" s="1"/>
      <c r="F122" s="1"/>
      <c r="G122" s="1"/>
      <c r="H122" s="1"/>
    </row>
    <row r="123" spans="1:8" ht="15.75" customHeight="1">
      <c r="A123" s="1"/>
      <c r="B123" s="1"/>
      <c r="C123" s="1"/>
      <c r="D123" s="1"/>
      <c r="E123" s="1"/>
      <c r="F123" s="1"/>
      <c r="G123" s="1"/>
      <c r="H123" s="1"/>
    </row>
    <row r="124" spans="1:8" ht="15.75" customHeight="1">
      <c r="A124" s="1"/>
      <c r="B124" s="1"/>
      <c r="C124" s="1"/>
      <c r="D124" s="1"/>
      <c r="E124" s="1"/>
      <c r="F124" s="1"/>
      <c r="G124" s="1"/>
      <c r="H124" s="1"/>
    </row>
    <row r="125" spans="1:8" ht="15.75" customHeight="1">
      <c r="A125" s="1"/>
      <c r="B125" s="1"/>
      <c r="C125" s="1"/>
      <c r="D125" s="1"/>
      <c r="E125" s="1"/>
      <c r="F125" s="1"/>
      <c r="G125" s="1"/>
      <c r="H125" s="1"/>
    </row>
    <row r="126" spans="1:8" ht="15.75" customHeight="1">
      <c r="A126" s="1"/>
      <c r="B126" s="1"/>
      <c r="C126" s="1"/>
      <c r="D126" s="1"/>
      <c r="E126" s="1"/>
      <c r="F126" s="1"/>
      <c r="G126" s="1"/>
      <c r="H126" s="1"/>
    </row>
    <row r="127" spans="1:8" ht="15.75" customHeight="1">
      <c r="A127" s="1"/>
      <c r="B127" s="1"/>
      <c r="C127" s="1"/>
      <c r="D127" s="1"/>
      <c r="E127" s="1"/>
      <c r="F127" s="1"/>
      <c r="G127" s="1"/>
      <c r="H127" s="1"/>
    </row>
    <row r="128" spans="1:8" ht="15.75" customHeight="1">
      <c r="A128" s="1"/>
      <c r="B128" s="1"/>
      <c r="C128" s="1"/>
      <c r="D128" s="1"/>
      <c r="E128" s="1"/>
      <c r="F128" s="1"/>
      <c r="G128" s="1"/>
      <c r="H128" s="1"/>
    </row>
    <row r="129" spans="1:8" ht="15.75" customHeight="1">
      <c r="A129" s="1"/>
      <c r="B129" s="1"/>
      <c r="C129" s="1"/>
      <c r="D129" s="1"/>
      <c r="E129" s="1"/>
      <c r="F129" s="1"/>
      <c r="G129" s="1"/>
      <c r="H129" s="1"/>
    </row>
    <row r="130" spans="1:8" ht="15.75" customHeight="1">
      <c r="A130" s="1"/>
      <c r="B130" s="1"/>
      <c r="C130" s="1"/>
      <c r="D130" s="1"/>
      <c r="E130" s="1"/>
      <c r="F130" s="1"/>
      <c r="G130" s="1"/>
      <c r="H130" s="1"/>
    </row>
    <row r="131" spans="1:8" ht="15.75" customHeight="1">
      <c r="A131" s="1"/>
      <c r="B131" s="1"/>
      <c r="C131" s="1"/>
      <c r="D131" s="1"/>
      <c r="E131" s="1"/>
      <c r="F131" s="1"/>
      <c r="G131" s="1"/>
      <c r="H131" s="1"/>
    </row>
    <row r="132" spans="1:8" ht="15.75" customHeight="1">
      <c r="A132" s="1"/>
      <c r="B132" s="1"/>
      <c r="C132" s="1"/>
      <c r="D132" s="1"/>
      <c r="E132" s="1"/>
      <c r="F132" s="1"/>
      <c r="G132" s="1"/>
      <c r="H132" s="1"/>
    </row>
    <row r="133" spans="1:8" ht="15.75" customHeight="1">
      <c r="A133" s="1"/>
      <c r="B133" s="1"/>
      <c r="C133" s="1"/>
      <c r="D133" s="1"/>
      <c r="E133" s="1"/>
      <c r="F133" s="1"/>
      <c r="G133" s="1"/>
      <c r="H133" s="1"/>
    </row>
    <row r="134" spans="1:8" ht="15.75" customHeight="1">
      <c r="A134" s="1"/>
      <c r="B134" s="1"/>
      <c r="C134" s="1"/>
      <c r="D134" s="1"/>
      <c r="E134" s="1"/>
      <c r="F134" s="1"/>
      <c r="G134" s="1"/>
      <c r="H134" s="1"/>
    </row>
    <row r="135" spans="1:8" ht="15.75" customHeight="1">
      <c r="A135" s="1"/>
      <c r="B135" s="1"/>
      <c r="C135" s="1"/>
      <c r="D135" s="1"/>
      <c r="E135" s="1"/>
      <c r="F135" s="1"/>
      <c r="G135" s="1"/>
      <c r="H135" s="1"/>
    </row>
    <row r="136" spans="1:8" ht="15.75" customHeight="1">
      <c r="A136" s="1"/>
      <c r="B136" s="1"/>
      <c r="C136" s="1"/>
      <c r="D136" s="1"/>
      <c r="E136" s="1"/>
      <c r="F136" s="1"/>
      <c r="G136" s="1"/>
      <c r="H136" s="1"/>
    </row>
    <row r="137" spans="1:8" ht="15.75" customHeight="1">
      <c r="A137" s="1"/>
      <c r="B137" s="1"/>
      <c r="C137" s="1"/>
      <c r="D137" s="1"/>
      <c r="E137" s="1"/>
      <c r="F137" s="1"/>
      <c r="G137" s="1"/>
      <c r="H137" s="1"/>
    </row>
    <row r="138" spans="1:8" ht="15.75" customHeight="1">
      <c r="A138" s="1"/>
      <c r="B138" s="1"/>
      <c r="C138" s="1"/>
      <c r="D138" s="1"/>
      <c r="E138" s="1"/>
      <c r="F138" s="1"/>
      <c r="G138" s="1"/>
      <c r="H138" s="1"/>
    </row>
    <row r="139" spans="1:8" ht="15.75" customHeight="1">
      <c r="A139" s="1"/>
      <c r="B139" s="1"/>
      <c r="C139" s="1"/>
      <c r="D139" s="1"/>
      <c r="E139" s="1"/>
      <c r="F139" s="1"/>
      <c r="G139" s="1"/>
      <c r="H139" s="1"/>
    </row>
    <row r="140" spans="1:8" ht="15.75" customHeight="1">
      <c r="A140" s="1"/>
      <c r="B140" s="1"/>
      <c r="C140" s="1"/>
      <c r="D140" s="1"/>
      <c r="E140" s="1"/>
      <c r="F140" s="1"/>
      <c r="G140" s="1"/>
      <c r="H140" s="1"/>
    </row>
    <row r="141" spans="1:8" ht="15.75" customHeight="1">
      <c r="A141" s="1"/>
      <c r="B141" s="1"/>
      <c r="C141" s="1"/>
      <c r="D141" s="1"/>
      <c r="E141" s="1"/>
      <c r="F141" s="1"/>
      <c r="G141" s="1"/>
      <c r="H141" s="1"/>
    </row>
    <row r="142" spans="1:8" ht="15.75" customHeight="1">
      <c r="A142" s="1"/>
      <c r="B142" s="1"/>
      <c r="C142" s="1"/>
      <c r="D142" s="1"/>
      <c r="E142" s="1"/>
      <c r="F142" s="1"/>
      <c r="G142" s="1"/>
      <c r="H142" s="1"/>
    </row>
    <row r="143" spans="1:8" ht="15.75" customHeight="1">
      <c r="A143" s="1"/>
      <c r="B143" s="1"/>
      <c r="C143" s="1"/>
      <c r="D143" s="1"/>
      <c r="E143" s="1"/>
      <c r="F143" s="1"/>
      <c r="G143" s="1"/>
      <c r="H143" s="1"/>
    </row>
    <row r="144" spans="1:8" ht="15.75" customHeight="1">
      <c r="A144" s="1"/>
      <c r="B144" s="1"/>
      <c r="C144" s="1"/>
      <c r="D144" s="1"/>
      <c r="E144" s="1"/>
      <c r="F144" s="1"/>
      <c r="G144" s="1"/>
      <c r="H144" s="1"/>
    </row>
    <row r="145" spans="1:8" ht="15.75" customHeight="1">
      <c r="A145" s="1"/>
      <c r="B145" s="1"/>
      <c r="C145" s="1"/>
      <c r="D145" s="1"/>
      <c r="E145" s="1"/>
      <c r="F145" s="1"/>
      <c r="G145" s="1"/>
      <c r="H145" s="1"/>
    </row>
    <row r="146" spans="1:8" ht="15.75" customHeight="1">
      <c r="A146" s="1"/>
      <c r="B146" s="1"/>
      <c r="C146" s="1"/>
      <c r="D146" s="1"/>
      <c r="E146" s="1"/>
      <c r="F146" s="1"/>
      <c r="G146" s="1"/>
      <c r="H146" s="1"/>
    </row>
    <row r="147" spans="1:8" ht="15.75" customHeight="1">
      <c r="A147" s="1"/>
      <c r="B147" s="1"/>
      <c r="C147" s="1"/>
      <c r="D147" s="1"/>
      <c r="E147" s="1"/>
      <c r="F147" s="1"/>
      <c r="G147" s="1"/>
      <c r="H147" s="1"/>
    </row>
    <row r="148" spans="1:8" ht="15.75" customHeight="1">
      <c r="A148" s="1"/>
      <c r="B148" s="1"/>
      <c r="C148" s="1"/>
      <c r="D148" s="1"/>
      <c r="E148" s="1"/>
      <c r="F148" s="1"/>
      <c r="G148" s="1"/>
      <c r="H148" s="1"/>
    </row>
    <row r="149" spans="1:8" ht="15.75" customHeight="1">
      <c r="A149" s="1"/>
      <c r="B149" s="1"/>
      <c r="C149" s="1"/>
      <c r="D149" s="1"/>
      <c r="E149" s="1"/>
      <c r="F149" s="1"/>
      <c r="G149" s="1"/>
      <c r="H149" s="1"/>
    </row>
    <row r="150" spans="1:8" ht="15.75" customHeight="1">
      <c r="A150" s="1"/>
      <c r="B150" s="1"/>
      <c r="C150" s="1"/>
      <c r="D150" s="1"/>
      <c r="E150" s="1"/>
      <c r="F150" s="1"/>
      <c r="G150" s="1"/>
      <c r="H150" s="1"/>
    </row>
    <row r="151" spans="1:8" ht="15.75" customHeight="1">
      <c r="A151" s="1"/>
      <c r="B151" s="1"/>
      <c r="C151" s="1"/>
      <c r="D151" s="1"/>
      <c r="E151" s="1"/>
      <c r="F151" s="1"/>
      <c r="G151" s="1"/>
      <c r="H151" s="1"/>
    </row>
    <row r="152" spans="1:8" ht="15.75" customHeight="1">
      <c r="A152" s="1"/>
      <c r="B152" s="1"/>
      <c r="C152" s="1"/>
      <c r="D152" s="1"/>
      <c r="E152" s="1"/>
      <c r="F152" s="1"/>
      <c r="G152" s="1"/>
      <c r="H152" s="1"/>
    </row>
    <row r="153" spans="1:8" ht="15.75" customHeight="1">
      <c r="A153" s="1"/>
      <c r="B153" s="1"/>
      <c r="C153" s="1"/>
      <c r="D153" s="1"/>
      <c r="E153" s="1"/>
      <c r="F153" s="1"/>
      <c r="G153" s="1"/>
      <c r="H153" s="1"/>
    </row>
    <row r="154" spans="1:8" ht="15.75" customHeight="1">
      <c r="A154" s="1"/>
      <c r="B154" s="1"/>
      <c r="C154" s="1"/>
      <c r="D154" s="1"/>
      <c r="E154" s="1"/>
      <c r="F154" s="1"/>
      <c r="G154" s="1"/>
      <c r="H154" s="1"/>
    </row>
    <row r="155" spans="1:8" ht="15.75" customHeight="1">
      <c r="A155" s="1"/>
      <c r="B155" s="1"/>
      <c r="C155" s="1"/>
      <c r="D155" s="1"/>
      <c r="E155" s="1"/>
      <c r="F155" s="1"/>
      <c r="G155" s="1"/>
      <c r="H155" s="1"/>
    </row>
    <row r="156" spans="1:8" ht="15.75" customHeight="1">
      <c r="A156" s="1"/>
      <c r="B156" s="1"/>
      <c r="C156" s="1"/>
      <c r="D156" s="1"/>
      <c r="E156" s="1"/>
      <c r="F156" s="1"/>
      <c r="G156" s="1"/>
      <c r="H156" s="1"/>
    </row>
    <row r="157" spans="1:8" ht="15.75" customHeight="1">
      <c r="A157" s="1"/>
      <c r="B157" s="1"/>
      <c r="C157" s="1"/>
      <c r="D157" s="1"/>
      <c r="E157" s="1"/>
      <c r="F157" s="1"/>
      <c r="G157" s="1"/>
      <c r="H157" s="1"/>
    </row>
    <row r="158" spans="1:8" ht="15.75" customHeight="1">
      <c r="A158" s="1"/>
      <c r="B158" s="1"/>
      <c r="C158" s="1"/>
      <c r="D158" s="1"/>
      <c r="E158" s="1"/>
      <c r="F158" s="1"/>
      <c r="G158" s="1"/>
      <c r="H158" s="1"/>
    </row>
    <row r="159" spans="1:8" ht="15.75" customHeight="1">
      <c r="A159" s="1"/>
      <c r="B159" s="1"/>
      <c r="C159" s="1"/>
      <c r="D159" s="1"/>
      <c r="E159" s="1"/>
      <c r="F159" s="1"/>
      <c r="G159" s="1"/>
      <c r="H159" s="1"/>
    </row>
    <row r="160" spans="1:8" ht="15.75" customHeight="1">
      <c r="A160" s="1"/>
      <c r="B160" s="1"/>
      <c r="C160" s="1"/>
      <c r="D160" s="1"/>
      <c r="E160" s="1"/>
      <c r="F160" s="1"/>
      <c r="G160" s="1"/>
      <c r="H160" s="1"/>
    </row>
    <row r="161" spans="1:8" ht="15.75" customHeight="1">
      <c r="A161" s="1"/>
      <c r="B161" s="1"/>
      <c r="C161" s="1"/>
      <c r="D161" s="1"/>
      <c r="E161" s="1"/>
      <c r="F161" s="1"/>
      <c r="G161" s="1"/>
      <c r="H161" s="1"/>
    </row>
    <row r="162" spans="1:8" ht="15.75" customHeight="1">
      <c r="A162" s="1"/>
      <c r="B162" s="1"/>
      <c r="C162" s="1"/>
      <c r="D162" s="1"/>
      <c r="E162" s="1"/>
      <c r="F162" s="1"/>
      <c r="G162" s="1"/>
      <c r="H162" s="1"/>
    </row>
    <row r="163" spans="1:8" ht="15.75" customHeight="1">
      <c r="A163" s="1"/>
      <c r="B163" s="1"/>
      <c r="C163" s="1"/>
      <c r="D163" s="1"/>
      <c r="E163" s="1"/>
      <c r="F163" s="1"/>
      <c r="G163" s="1"/>
      <c r="H163" s="1"/>
    </row>
    <row r="164" spans="1:8" ht="15.75" customHeight="1">
      <c r="A164" s="1"/>
      <c r="B164" s="1"/>
      <c r="C164" s="1"/>
      <c r="D164" s="1"/>
      <c r="E164" s="1"/>
      <c r="F164" s="1"/>
      <c r="G164" s="1"/>
      <c r="H164" s="1"/>
    </row>
    <row r="165" spans="1:8" ht="15.75" customHeight="1">
      <c r="A165" s="1"/>
      <c r="B165" s="1"/>
      <c r="C165" s="1"/>
      <c r="D165" s="1"/>
      <c r="E165" s="1"/>
      <c r="F165" s="1"/>
      <c r="G165" s="1"/>
      <c r="H165" s="1"/>
    </row>
    <row r="166" spans="1:8" ht="15.75" customHeight="1">
      <c r="A166" s="1"/>
      <c r="B166" s="1"/>
      <c r="C166" s="1"/>
      <c r="D166" s="1"/>
      <c r="E166" s="1"/>
      <c r="F166" s="1"/>
      <c r="G166" s="1"/>
      <c r="H166" s="1"/>
    </row>
    <row r="167" spans="1:8" ht="15.75" customHeight="1">
      <c r="A167" s="1"/>
      <c r="B167" s="1"/>
      <c r="C167" s="1"/>
      <c r="D167" s="1"/>
      <c r="E167" s="1"/>
      <c r="F167" s="1"/>
      <c r="G167" s="1"/>
      <c r="H167" s="1"/>
    </row>
    <row r="168" spans="1:8" ht="15.75" customHeight="1">
      <c r="A168" s="1"/>
      <c r="B168" s="1"/>
      <c r="C168" s="1"/>
      <c r="D168" s="1"/>
      <c r="E168" s="1"/>
      <c r="F168" s="1"/>
      <c r="G168" s="1"/>
      <c r="H168" s="1"/>
    </row>
    <row r="169" spans="1:8" ht="15.75" customHeight="1">
      <c r="A169" s="1"/>
      <c r="B169" s="1"/>
      <c r="C169" s="1"/>
      <c r="D169" s="1"/>
      <c r="E169" s="1"/>
      <c r="F169" s="1"/>
      <c r="G169" s="1"/>
      <c r="H169" s="1"/>
    </row>
    <row r="170" spans="1:8" ht="15.75" customHeight="1">
      <c r="A170" s="1"/>
      <c r="B170" s="1"/>
      <c r="C170" s="1"/>
      <c r="D170" s="1"/>
      <c r="E170" s="1"/>
      <c r="F170" s="1"/>
      <c r="G170" s="1"/>
      <c r="H170" s="1"/>
    </row>
    <row r="171" spans="1:8" ht="15.75" customHeight="1">
      <c r="A171" s="1"/>
      <c r="B171" s="1"/>
      <c r="C171" s="1"/>
      <c r="D171" s="1"/>
      <c r="E171" s="1"/>
      <c r="F171" s="1"/>
      <c r="G171" s="1"/>
      <c r="H171" s="1"/>
    </row>
    <row r="172" spans="1:8" ht="15.75" customHeight="1">
      <c r="A172" s="1"/>
      <c r="B172" s="1"/>
      <c r="C172" s="1"/>
      <c r="D172" s="1"/>
      <c r="E172" s="1"/>
      <c r="F172" s="1"/>
      <c r="G172" s="1"/>
      <c r="H172" s="1"/>
    </row>
    <row r="173" spans="1:8" ht="15.75" customHeight="1">
      <c r="A173" s="1"/>
      <c r="B173" s="1"/>
      <c r="C173" s="1"/>
      <c r="D173" s="1"/>
      <c r="E173" s="1"/>
      <c r="F173" s="1"/>
      <c r="G173" s="1"/>
      <c r="H173" s="1"/>
    </row>
    <row r="174" spans="1:8" ht="15.75" customHeight="1">
      <c r="A174" s="1"/>
      <c r="B174" s="1"/>
      <c r="C174" s="1"/>
      <c r="D174" s="1"/>
      <c r="E174" s="1"/>
      <c r="F174" s="1"/>
      <c r="G174" s="1"/>
      <c r="H174" s="1"/>
    </row>
    <row r="175" spans="1:8" ht="15.75" customHeight="1">
      <c r="A175" s="1"/>
      <c r="B175" s="1"/>
      <c r="C175" s="1"/>
      <c r="D175" s="1"/>
      <c r="E175" s="1"/>
      <c r="F175" s="1"/>
      <c r="G175" s="1"/>
      <c r="H175" s="1"/>
    </row>
    <row r="176" spans="1:8" ht="15.75" customHeight="1">
      <c r="A176" s="1"/>
      <c r="B176" s="1"/>
      <c r="C176" s="1"/>
      <c r="D176" s="1"/>
      <c r="E176" s="1"/>
      <c r="F176" s="1"/>
      <c r="G176" s="1"/>
      <c r="H176" s="1"/>
    </row>
    <row r="177" spans="1:8" ht="15.75" customHeight="1">
      <c r="A177" s="1"/>
      <c r="B177" s="1"/>
      <c r="C177" s="1"/>
      <c r="D177" s="1"/>
      <c r="E177" s="1"/>
      <c r="F177" s="1"/>
      <c r="G177" s="1"/>
      <c r="H177" s="1"/>
    </row>
    <row r="178" spans="1:8" ht="15.75" customHeight="1">
      <c r="A178" s="1"/>
      <c r="B178" s="1"/>
      <c r="C178" s="1"/>
      <c r="D178" s="1"/>
      <c r="E178" s="1"/>
      <c r="F178" s="1"/>
      <c r="G178" s="1"/>
      <c r="H178" s="1"/>
    </row>
    <row r="179" spans="1:8" ht="15.75" customHeight="1">
      <c r="A179" s="1"/>
      <c r="B179" s="1"/>
      <c r="C179" s="1"/>
      <c r="D179" s="1"/>
      <c r="E179" s="1"/>
      <c r="F179" s="1"/>
      <c r="G179" s="1"/>
      <c r="H179" s="1"/>
    </row>
    <row r="180" spans="1:8" ht="15.75" customHeight="1">
      <c r="A180" s="1"/>
      <c r="B180" s="1"/>
      <c r="C180" s="1"/>
      <c r="D180" s="1"/>
      <c r="E180" s="1"/>
      <c r="F180" s="1"/>
      <c r="G180" s="1"/>
      <c r="H180" s="1"/>
    </row>
    <row r="181" spans="1:8" ht="15.75" customHeight="1">
      <c r="A181" s="1"/>
      <c r="B181" s="1"/>
      <c r="C181" s="1"/>
      <c r="D181" s="1"/>
      <c r="E181" s="1"/>
      <c r="F181" s="1"/>
      <c r="G181" s="1"/>
      <c r="H181" s="1"/>
    </row>
    <row r="182" spans="1:8" ht="15.75" customHeight="1">
      <c r="A182" s="1"/>
      <c r="B182" s="1"/>
      <c r="C182" s="1"/>
      <c r="D182" s="1"/>
      <c r="E182" s="1"/>
      <c r="F182" s="1"/>
      <c r="G182" s="1"/>
      <c r="H182" s="1"/>
    </row>
    <row r="183" spans="1:8" ht="15.75" customHeight="1">
      <c r="A183" s="1"/>
      <c r="B183" s="1"/>
      <c r="C183" s="1"/>
      <c r="D183" s="1"/>
      <c r="E183" s="1"/>
      <c r="F183" s="1"/>
      <c r="G183" s="1"/>
      <c r="H183" s="1"/>
    </row>
    <row r="184" spans="1:8" ht="15.75" customHeight="1">
      <c r="A184" s="1"/>
      <c r="B184" s="1"/>
      <c r="C184" s="1"/>
      <c r="D184" s="1"/>
      <c r="E184" s="1"/>
      <c r="F184" s="1"/>
      <c r="G184" s="1"/>
      <c r="H184" s="1"/>
    </row>
    <row r="185" spans="1:8" ht="15.75" customHeight="1">
      <c r="A185" s="1"/>
      <c r="B185" s="1"/>
      <c r="C185" s="1"/>
      <c r="D185" s="1"/>
      <c r="E185" s="1"/>
      <c r="F185" s="1"/>
      <c r="G185" s="1"/>
      <c r="H185" s="1"/>
    </row>
    <row r="186" spans="1:8" ht="15.75" customHeight="1">
      <c r="A186" s="1"/>
      <c r="B186" s="1"/>
      <c r="C186" s="1"/>
      <c r="D186" s="1"/>
      <c r="E186" s="1"/>
      <c r="F186" s="1"/>
      <c r="G186" s="1"/>
      <c r="H186" s="1"/>
    </row>
    <row r="187" spans="1:8" ht="15.75" customHeight="1">
      <c r="A187" s="1"/>
      <c r="B187" s="1"/>
      <c r="C187" s="1"/>
      <c r="D187" s="1"/>
      <c r="E187" s="1"/>
      <c r="F187" s="1"/>
      <c r="G187" s="1"/>
      <c r="H187" s="1"/>
    </row>
    <row r="188" spans="1:8" ht="15.75" customHeight="1">
      <c r="A188" s="1"/>
      <c r="B188" s="1"/>
      <c r="C188" s="1"/>
      <c r="D188" s="1"/>
      <c r="E188" s="1"/>
      <c r="F188" s="1"/>
      <c r="G188" s="1"/>
      <c r="H188" s="1"/>
    </row>
    <row r="189" spans="1:8" ht="15.75" customHeight="1">
      <c r="A189" s="1"/>
      <c r="B189" s="1"/>
      <c r="C189" s="1"/>
      <c r="D189" s="1"/>
      <c r="E189" s="1"/>
      <c r="F189" s="1"/>
      <c r="G189" s="1"/>
      <c r="H189" s="1"/>
    </row>
    <row r="190" spans="1:8" ht="15.75" customHeight="1">
      <c r="A190" s="1"/>
      <c r="B190" s="1"/>
      <c r="C190" s="1"/>
      <c r="D190" s="1"/>
      <c r="E190" s="1"/>
      <c r="F190" s="1"/>
      <c r="G190" s="1"/>
      <c r="H190" s="1"/>
    </row>
    <row r="191" spans="1:8" ht="15.75" customHeight="1">
      <c r="A191" s="1"/>
      <c r="B191" s="1"/>
      <c r="C191" s="1"/>
      <c r="D191" s="1"/>
      <c r="E191" s="1"/>
      <c r="F191" s="1"/>
      <c r="G191" s="1"/>
      <c r="H191" s="1"/>
    </row>
    <row r="192" spans="1:8" ht="15.75" customHeight="1">
      <c r="A192" s="1"/>
      <c r="B192" s="1"/>
      <c r="C192" s="1"/>
      <c r="D192" s="1"/>
      <c r="E192" s="1"/>
      <c r="F192" s="1"/>
      <c r="G192" s="1"/>
      <c r="H192" s="1"/>
    </row>
    <row r="193" spans="1:8" ht="15.75" customHeight="1">
      <c r="A193" s="1"/>
      <c r="B193" s="1"/>
      <c r="C193" s="1"/>
      <c r="D193" s="1"/>
      <c r="E193" s="1"/>
      <c r="F193" s="1"/>
      <c r="G193" s="1"/>
      <c r="H193" s="1"/>
    </row>
    <row r="194" spans="1:8" ht="15.75" customHeight="1">
      <c r="A194" s="1"/>
      <c r="B194" s="1"/>
      <c r="C194" s="1"/>
      <c r="D194" s="1"/>
      <c r="E194" s="1"/>
      <c r="F194" s="1"/>
      <c r="G194" s="1"/>
      <c r="H194" s="1"/>
    </row>
    <row r="195" spans="1:8" ht="15.75" customHeight="1">
      <c r="A195" s="1"/>
      <c r="B195" s="1"/>
      <c r="C195" s="1"/>
      <c r="D195" s="1"/>
      <c r="E195" s="1"/>
      <c r="F195" s="1"/>
      <c r="G195" s="1"/>
      <c r="H195" s="1"/>
    </row>
    <row r="196" spans="1:8" ht="15.75" customHeight="1">
      <c r="A196" s="1"/>
      <c r="B196" s="1"/>
      <c r="C196" s="1"/>
      <c r="D196" s="1"/>
      <c r="E196" s="1"/>
      <c r="F196" s="1"/>
      <c r="G196" s="1"/>
      <c r="H196" s="1"/>
    </row>
    <row r="197" spans="1:8" ht="15.75" customHeight="1">
      <c r="A197" s="1"/>
      <c r="B197" s="1"/>
      <c r="C197" s="1"/>
      <c r="D197" s="1"/>
      <c r="E197" s="1"/>
      <c r="F197" s="1"/>
      <c r="G197" s="1"/>
      <c r="H197" s="1"/>
    </row>
    <row r="198" spans="1:8" ht="15.75" customHeight="1">
      <c r="A198" s="1"/>
      <c r="B198" s="1"/>
      <c r="C198" s="1"/>
      <c r="D198" s="1"/>
      <c r="E198" s="1"/>
      <c r="F198" s="1"/>
      <c r="G198" s="1"/>
      <c r="H198" s="1"/>
    </row>
    <row r="199" spans="1:8" ht="15.75" customHeight="1">
      <c r="A199" s="1"/>
      <c r="B199" s="1"/>
      <c r="C199" s="1"/>
      <c r="D199" s="1"/>
      <c r="E199" s="1"/>
      <c r="F199" s="1"/>
      <c r="G199" s="1"/>
      <c r="H199" s="1"/>
    </row>
    <row r="200" spans="1:8" ht="15.75" customHeight="1">
      <c r="A200" s="1"/>
      <c r="B200" s="1"/>
      <c r="C200" s="1"/>
      <c r="D200" s="1"/>
      <c r="E200" s="1"/>
      <c r="F200" s="1"/>
      <c r="G200" s="1"/>
      <c r="H200" s="1"/>
    </row>
    <row r="201" spans="1:8" ht="15.75" customHeight="1">
      <c r="A201" s="1"/>
      <c r="B201" s="1"/>
      <c r="C201" s="1"/>
      <c r="D201" s="1"/>
      <c r="E201" s="1"/>
      <c r="F201" s="1"/>
      <c r="G201" s="1"/>
      <c r="H201" s="1"/>
    </row>
    <row r="202" spans="1:8" ht="15.75" customHeight="1">
      <c r="A202" s="1"/>
      <c r="B202" s="1"/>
      <c r="C202" s="1"/>
      <c r="D202" s="1"/>
      <c r="E202" s="1"/>
      <c r="F202" s="1"/>
      <c r="G202" s="1"/>
      <c r="H202" s="1"/>
    </row>
    <row r="203" spans="1:8" ht="15.75" customHeight="1">
      <c r="A203" s="1"/>
      <c r="B203" s="1"/>
      <c r="C203" s="1"/>
      <c r="D203" s="1"/>
      <c r="E203" s="1"/>
      <c r="F203" s="1"/>
      <c r="G203" s="1"/>
      <c r="H203" s="1"/>
    </row>
    <row r="204" spans="1:8" ht="15.75" customHeight="1">
      <c r="A204" s="1"/>
      <c r="B204" s="1"/>
      <c r="C204" s="1"/>
      <c r="D204" s="1"/>
      <c r="E204" s="1"/>
      <c r="F204" s="1"/>
      <c r="G204" s="1"/>
      <c r="H204" s="1"/>
    </row>
    <row r="205" spans="1:8" ht="15.75" customHeight="1">
      <c r="A205" s="1"/>
      <c r="B205" s="1"/>
      <c r="C205" s="1"/>
      <c r="D205" s="1"/>
      <c r="E205" s="1"/>
      <c r="F205" s="1"/>
      <c r="G205" s="1"/>
      <c r="H205" s="1"/>
    </row>
    <row r="206" spans="1:8" ht="15.75" customHeight="1">
      <c r="A206" s="1"/>
      <c r="B206" s="1"/>
      <c r="C206" s="1"/>
      <c r="D206" s="1"/>
      <c r="E206" s="1"/>
      <c r="F206" s="1"/>
      <c r="G206" s="1"/>
      <c r="H206" s="1"/>
    </row>
    <row r="207" spans="1:8" ht="15.75" customHeight="1">
      <c r="A207" s="1"/>
      <c r="B207" s="1"/>
      <c r="C207" s="1"/>
      <c r="D207" s="1"/>
      <c r="E207" s="1"/>
      <c r="F207" s="1"/>
      <c r="G207" s="1"/>
      <c r="H207" s="1"/>
    </row>
    <row r="208" spans="1:8" ht="15.75" customHeight="1">
      <c r="A208" s="1"/>
      <c r="B208" s="1"/>
      <c r="C208" s="1"/>
      <c r="D208" s="1"/>
      <c r="E208" s="1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"/>
      <c r="B210" s="1"/>
      <c r="C210" s="1"/>
      <c r="D210" s="1"/>
      <c r="E210" s="1"/>
      <c r="F210" s="1"/>
      <c r="G210" s="1"/>
      <c r="H210" s="1"/>
    </row>
    <row r="211" spans="1:8" ht="15.75" customHeight="1">
      <c r="A211" s="1"/>
      <c r="B211" s="1"/>
      <c r="C211" s="1"/>
      <c r="D211" s="1"/>
      <c r="E211" s="1"/>
      <c r="F211" s="1"/>
      <c r="G211" s="1"/>
      <c r="H211" s="1"/>
    </row>
    <row r="212" spans="1:8" ht="15.75" customHeight="1">
      <c r="A212" s="1"/>
      <c r="B212" s="1"/>
      <c r="C212" s="1"/>
      <c r="D212" s="1"/>
      <c r="E212" s="1"/>
      <c r="F212" s="1"/>
      <c r="G212" s="1"/>
      <c r="H212" s="1"/>
    </row>
    <row r="213" spans="1:8" ht="15.75" customHeight="1">
      <c r="A213" s="1"/>
      <c r="B213" s="1"/>
      <c r="C213" s="1"/>
      <c r="D213" s="1"/>
      <c r="E213" s="1"/>
      <c r="F213" s="1"/>
      <c r="G213" s="1"/>
      <c r="H213" s="1"/>
    </row>
    <row r="214" spans="1:8" ht="15.75" customHeight="1">
      <c r="A214" s="1"/>
      <c r="B214" s="1"/>
      <c r="C214" s="1"/>
      <c r="D214" s="1"/>
      <c r="E214" s="1"/>
      <c r="F214" s="1"/>
      <c r="G214" s="1"/>
      <c r="H214" s="1"/>
    </row>
    <row r="215" spans="1:8" ht="15.75" customHeight="1">
      <c r="A215" s="1"/>
      <c r="B215" s="1"/>
      <c r="C215" s="1"/>
      <c r="D215" s="1"/>
      <c r="E215" s="1"/>
      <c r="F215" s="1"/>
      <c r="G215" s="1"/>
      <c r="H215" s="1"/>
    </row>
    <row r="216" spans="1:8" ht="15.75" customHeight="1">
      <c r="A216" s="1"/>
      <c r="B216" s="1"/>
      <c r="C216" s="1"/>
      <c r="D216" s="1"/>
      <c r="E216" s="1"/>
      <c r="F216" s="1"/>
      <c r="G216" s="1"/>
      <c r="H216" s="1"/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>
      <c r="A219" s="1"/>
      <c r="B219" s="1"/>
      <c r="C219" s="1"/>
      <c r="D219" s="1"/>
      <c r="E219" s="1"/>
      <c r="F219" s="1"/>
      <c r="G219" s="1"/>
      <c r="H219" s="1"/>
    </row>
    <row r="220" spans="1:8" ht="15.75" customHeight="1">
      <c r="A220" s="1"/>
      <c r="B220" s="1"/>
      <c r="C220" s="1"/>
      <c r="D220" s="1"/>
      <c r="E220" s="1"/>
      <c r="F220" s="1"/>
      <c r="G220" s="1"/>
      <c r="H220" s="1"/>
    </row>
    <row r="221" spans="1:8" ht="15.75" customHeight="1">
      <c r="A221" s="1"/>
      <c r="B221" s="1"/>
      <c r="C221" s="1"/>
      <c r="D221" s="1"/>
      <c r="E221" s="1"/>
      <c r="F221" s="1"/>
      <c r="G221" s="1"/>
      <c r="H221" s="1"/>
    </row>
    <row r="222" spans="1:8" ht="15.75" customHeight="1">
      <c r="A222" s="1"/>
      <c r="B222" s="1"/>
      <c r="C222" s="1"/>
      <c r="D222" s="1"/>
      <c r="E222" s="1"/>
      <c r="F222" s="1"/>
      <c r="G222" s="1"/>
      <c r="H222" s="1"/>
    </row>
    <row r="223" spans="1:8" ht="15.75" customHeight="1">
      <c r="A223" s="1"/>
      <c r="B223" s="1"/>
      <c r="C223" s="1"/>
      <c r="D223" s="1"/>
      <c r="E223" s="1"/>
      <c r="F223" s="1"/>
      <c r="G223" s="1"/>
      <c r="H223" s="1"/>
    </row>
    <row r="224" spans="1:8" ht="15.75" customHeight="1">
      <c r="A224" s="1"/>
      <c r="B224" s="1"/>
      <c r="C224" s="1"/>
      <c r="D224" s="1"/>
      <c r="E224" s="1"/>
      <c r="F224" s="1"/>
      <c r="G224" s="1"/>
      <c r="H224" s="1"/>
    </row>
    <row r="225" spans="1:8" ht="15.75" customHeight="1">
      <c r="A225" s="1"/>
      <c r="B225" s="1"/>
      <c r="C225" s="1"/>
      <c r="D225" s="1"/>
      <c r="E225" s="1"/>
      <c r="F225" s="1"/>
      <c r="G225" s="1"/>
      <c r="H225" s="1"/>
    </row>
    <row r="226" spans="1:8" ht="15.75" customHeight="1">
      <c r="A226" s="1"/>
      <c r="B226" s="1"/>
      <c r="C226" s="1"/>
      <c r="D226" s="1"/>
      <c r="E226" s="1"/>
      <c r="F226" s="1"/>
      <c r="G226" s="1"/>
      <c r="H226" s="1"/>
    </row>
    <row r="227" spans="1:8" ht="15.75" customHeight="1">
      <c r="A227" s="1"/>
      <c r="B227" s="1"/>
      <c r="C227" s="1"/>
      <c r="D227" s="1"/>
      <c r="E227" s="1"/>
      <c r="F227" s="1"/>
      <c r="G227" s="1"/>
      <c r="H227" s="1"/>
    </row>
    <row r="228" spans="1:8" ht="15.75" customHeight="1">
      <c r="A228" s="1"/>
      <c r="B228" s="1"/>
      <c r="C228" s="1"/>
      <c r="D228" s="1"/>
      <c r="E228" s="1"/>
      <c r="F228" s="1"/>
      <c r="G228" s="1"/>
      <c r="H228" s="1"/>
    </row>
    <row r="229" spans="1:8" ht="15.75" customHeight="1">
      <c r="A229" s="1"/>
      <c r="B229" s="1"/>
      <c r="C229" s="1"/>
      <c r="D229" s="1"/>
      <c r="E229" s="1"/>
      <c r="F229" s="1"/>
      <c r="G229" s="1"/>
      <c r="H229" s="1"/>
    </row>
    <row r="230" spans="1:8" ht="15.75" customHeight="1">
      <c r="A230" s="1"/>
      <c r="B230" s="1"/>
      <c r="C230" s="1"/>
      <c r="D230" s="1"/>
      <c r="E230" s="1"/>
      <c r="F230" s="1"/>
      <c r="G230" s="1"/>
      <c r="H230" s="1"/>
    </row>
    <row r="231" spans="1:8" ht="15.75" customHeight="1">
      <c r="A231" s="1"/>
      <c r="B231" s="1"/>
      <c r="C231" s="1"/>
      <c r="D231" s="1"/>
      <c r="E231" s="1"/>
      <c r="F231" s="1"/>
      <c r="G231" s="1"/>
      <c r="H231" s="1"/>
    </row>
    <row r="232" spans="1:8" ht="15.75" customHeight="1">
      <c r="A232" s="1"/>
      <c r="B232" s="1"/>
      <c r="C232" s="1"/>
      <c r="D232" s="1"/>
      <c r="E232" s="1"/>
      <c r="F232" s="1"/>
      <c r="G232" s="1"/>
      <c r="H232" s="1"/>
    </row>
    <row r="233" spans="1:8" ht="15.75" customHeight="1">
      <c r="A233" s="1"/>
      <c r="B233" s="1"/>
      <c r="C233" s="1"/>
      <c r="D233" s="1"/>
      <c r="E233" s="1"/>
      <c r="F233" s="1"/>
      <c r="G233" s="1"/>
      <c r="H233" s="1"/>
    </row>
    <row r="234" spans="1:8" ht="15.75" customHeight="1">
      <c r="A234" s="1"/>
      <c r="B234" s="1"/>
      <c r="C234" s="1"/>
      <c r="D234" s="1"/>
      <c r="E234" s="1"/>
      <c r="F234" s="1"/>
      <c r="G234" s="1"/>
      <c r="H234" s="1"/>
    </row>
    <row r="235" spans="1:8" ht="15.75" customHeight="1">
      <c r="A235" s="1"/>
      <c r="B235" s="1"/>
      <c r="C235" s="1"/>
      <c r="D235" s="1"/>
      <c r="E235" s="1"/>
      <c r="F235" s="1"/>
      <c r="G235" s="1"/>
      <c r="H235" s="1"/>
    </row>
    <row r="236" spans="1:8" ht="15.75" customHeight="1">
      <c r="A236" s="1"/>
      <c r="B236" s="1"/>
      <c r="C236" s="1"/>
      <c r="D236" s="1"/>
      <c r="E236" s="1"/>
      <c r="F236" s="1"/>
      <c r="G236" s="1"/>
      <c r="H236" s="1"/>
    </row>
    <row r="237" spans="1:8" ht="15.75" customHeight="1">
      <c r="A237" s="1"/>
      <c r="B237" s="1"/>
      <c r="C237" s="1"/>
      <c r="D237" s="1"/>
      <c r="E237" s="1"/>
      <c r="F237" s="1"/>
      <c r="G237" s="1"/>
      <c r="H237" s="1"/>
    </row>
    <row r="238" spans="1:8" ht="15.75" customHeight="1">
      <c r="A238" s="1"/>
      <c r="B238" s="1"/>
      <c r="C238" s="1"/>
      <c r="D238" s="1"/>
      <c r="E238" s="1"/>
      <c r="F238" s="1"/>
      <c r="G238" s="1"/>
      <c r="H238" s="1"/>
    </row>
    <row r="239" spans="1:8" ht="15.75" customHeight="1">
      <c r="A239" s="1"/>
      <c r="B239" s="1"/>
      <c r="C239" s="1"/>
      <c r="D239" s="1"/>
      <c r="E239" s="1"/>
      <c r="F239" s="1"/>
      <c r="G239" s="1"/>
      <c r="H239" s="1"/>
    </row>
    <row r="240" spans="1:8" ht="15.75" customHeight="1">
      <c r="A240" s="1"/>
      <c r="B240" s="1"/>
      <c r="C240" s="1"/>
      <c r="D240" s="1"/>
      <c r="E240" s="1"/>
      <c r="F240" s="1"/>
      <c r="G240" s="1"/>
      <c r="H240" s="1"/>
    </row>
    <row r="241" spans="1:8" ht="15.75" customHeight="1">
      <c r="A241" s="1"/>
      <c r="B241" s="1"/>
      <c r="C241" s="1"/>
      <c r="D241" s="1"/>
      <c r="E241" s="1"/>
      <c r="F241" s="1"/>
      <c r="G241" s="1"/>
      <c r="H241" s="1"/>
    </row>
    <row r="242" spans="1:8" ht="15.75" customHeight="1">
      <c r="A242" s="1"/>
      <c r="B242" s="1"/>
      <c r="C242" s="1"/>
      <c r="D242" s="1"/>
      <c r="E242" s="1"/>
      <c r="F242" s="1"/>
      <c r="G242" s="1"/>
      <c r="H242" s="1"/>
    </row>
    <row r="243" spans="1:8" ht="15.75" customHeight="1">
      <c r="A243" s="1"/>
      <c r="B243" s="1"/>
      <c r="C243" s="1"/>
      <c r="D243" s="1"/>
      <c r="E243" s="1"/>
      <c r="F243" s="1"/>
      <c r="G243" s="1"/>
      <c r="H243" s="1"/>
    </row>
    <row r="244" spans="1:8" ht="15.75" customHeight="1">
      <c r="A244" s="1"/>
      <c r="B244" s="1"/>
      <c r="C244" s="1"/>
      <c r="D244" s="1"/>
      <c r="E244" s="1"/>
      <c r="F244" s="1"/>
      <c r="G244" s="1"/>
      <c r="H244" s="1"/>
    </row>
    <row r="245" spans="1:8" ht="15.75" customHeight="1">
      <c r="A245" s="1"/>
      <c r="B245" s="1"/>
      <c r="C245" s="1"/>
      <c r="D245" s="1"/>
      <c r="E245" s="1"/>
      <c r="F245" s="1"/>
      <c r="G245" s="1"/>
      <c r="H245" s="1"/>
    </row>
    <row r="246" spans="1:8" ht="15.75" customHeight="1">
      <c r="A246" s="1"/>
      <c r="B246" s="1"/>
      <c r="C246" s="1"/>
      <c r="D246" s="1"/>
      <c r="E246" s="1"/>
      <c r="F246" s="1"/>
      <c r="G246" s="1"/>
      <c r="H246" s="1"/>
    </row>
    <row r="247" spans="1:8" ht="15.75" customHeight="1">
      <c r="A247" s="1"/>
      <c r="B247" s="1"/>
      <c r="C247" s="1"/>
      <c r="D247" s="1"/>
      <c r="E247" s="1"/>
      <c r="F247" s="1"/>
      <c r="G247" s="1"/>
      <c r="H247" s="1"/>
    </row>
    <row r="248" spans="1:8" ht="15.75" customHeight="1">
      <c r="A248" s="1"/>
      <c r="B248" s="1"/>
      <c r="C248" s="1"/>
      <c r="D248" s="1"/>
      <c r="E248" s="1"/>
      <c r="F248" s="1"/>
      <c r="G248" s="1"/>
      <c r="H248" s="1"/>
    </row>
    <row r="249" spans="1:8" ht="15.75" customHeight="1">
      <c r="A249" s="1"/>
      <c r="B249" s="1"/>
      <c r="C249" s="1"/>
      <c r="D249" s="1"/>
      <c r="E249" s="1"/>
      <c r="F249" s="1"/>
      <c r="G249" s="1"/>
      <c r="H249" s="1"/>
    </row>
    <row r="250" spans="1:8" ht="15.75" customHeight="1">
      <c r="A250" s="1"/>
      <c r="B250" s="1"/>
      <c r="C250" s="1"/>
      <c r="D250" s="1"/>
      <c r="E250" s="1"/>
      <c r="F250" s="1"/>
      <c r="G250" s="1"/>
      <c r="H250" s="1"/>
    </row>
    <row r="251" spans="1:8" ht="15.75" customHeight="1">
      <c r="A251" s="1"/>
      <c r="B251" s="1"/>
      <c r="C251" s="1"/>
      <c r="D251" s="1"/>
      <c r="E251" s="1"/>
      <c r="F251" s="1"/>
      <c r="G251" s="1"/>
      <c r="H251" s="1"/>
    </row>
    <row r="252" spans="1:8" ht="15.75" customHeight="1">
      <c r="A252" s="1"/>
      <c r="B252" s="1"/>
      <c r="C252" s="1"/>
      <c r="D252" s="1"/>
      <c r="E252" s="1"/>
      <c r="F252" s="1"/>
      <c r="G252" s="1"/>
      <c r="H252" s="1"/>
    </row>
    <row r="253" spans="1:8" ht="15.75" customHeight="1">
      <c r="A253" s="1"/>
      <c r="B253" s="1"/>
      <c r="C253" s="1"/>
      <c r="D253" s="1"/>
      <c r="E253" s="1"/>
      <c r="F253" s="1"/>
      <c r="G253" s="1"/>
      <c r="H253" s="1"/>
    </row>
    <row r="254" spans="1:8" ht="15.75" customHeight="1">
      <c r="A254" s="1"/>
      <c r="B254" s="1"/>
      <c r="C254" s="1"/>
      <c r="D254" s="1"/>
      <c r="E254" s="1"/>
      <c r="F254" s="1"/>
      <c r="G254" s="1"/>
      <c r="H254" s="1"/>
    </row>
    <row r="255" spans="1:8" ht="15.75" customHeight="1">
      <c r="A255" s="1"/>
      <c r="B255" s="1"/>
      <c r="C255" s="1"/>
      <c r="D255" s="1"/>
      <c r="E255" s="1"/>
      <c r="F255" s="1"/>
      <c r="G255" s="1"/>
      <c r="H255" s="1"/>
    </row>
    <row r="256" spans="1:8" ht="15.75" customHeight="1">
      <c r="A256" s="1"/>
      <c r="B256" s="1"/>
      <c r="C256" s="1"/>
      <c r="D256" s="1"/>
      <c r="E256" s="1"/>
      <c r="F256" s="1"/>
      <c r="G256" s="1"/>
      <c r="H256" s="1"/>
    </row>
    <row r="257" spans="1:8" ht="15.75" customHeight="1">
      <c r="A257" s="1"/>
      <c r="B257" s="1"/>
      <c r="C257" s="1"/>
      <c r="D257" s="1"/>
      <c r="E257" s="1"/>
      <c r="F257" s="1"/>
      <c r="G257" s="1"/>
      <c r="H257" s="1"/>
    </row>
    <row r="258" spans="1:8" ht="15.75" customHeight="1">
      <c r="A258" s="1"/>
      <c r="B258" s="1"/>
      <c r="C258" s="1"/>
      <c r="D258" s="1"/>
      <c r="E258" s="1"/>
      <c r="F258" s="1"/>
      <c r="G258" s="1"/>
      <c r="H258" s="1"/>
    </row>
    <row r="259" spans="1:8" ht="15.75" customHeight="1">
      <c r="A259" s="1"/>
      <c r="B259" s="1"/>
      <c r="C259" s="1"/>
      <c r="D259" s="1"/>
      <c r="E259" s="1"/>
      <c r="F259" s="1"/>
      <c r="G259" s="1"/>
      <c r="H259" s="1"/>
    </row>
    <row r="260" spans="1:8" ht="15.75" customHeight="1">
      <c r="A260" s="1"/>
      <c r="B260" s="1"/>
      <c r="C260" s="1"/>
      <c r="D260" s="1"/>
      <c r="E260" s="1"/>
      <c r="F260" s="1"/>
      <c r="G260" s="1"/>
      <c r="H260" s="1"/>
    </row>
    <row r="261" spans="1:8" ht="15.75" customHeight="1">
      <c r="A261" s="1"/>
      <c r="B261" s="1"/>
      <c r="C261" s="1"/>
      <c r="D261" s="1"/>
      <c r="E261" s="1"/>
      <c r="F261" s="1"/>
      <c r="G261" s="1"/>
      <c r="H261" s="1"/>
    </row>
    <row r="262" spans="1:8" ht="15.75" customHeight="1">
      <c r="A262" s="1"/>
      <c r="B262" s="1"/>
      <c r="C262" s="1"/>
      <c r="D262" s="1"/>
      <c r="E262" s="1"/>
      <c r="F262" s="1"/>
      <c r="G262" s="1"/>
      <c r="H262" s="1"/>
    </row>
    <row r="263" spans="1:8" ht="15.75" customHeight="1">
      <c r="A263" s="1"/>
      <c r="B263" s="1"/>
      <c r="C263" s="1"/>
      <c r="D263" s="1"/>
      <c r="E263" s="1"/>
      <c r="F263" s="1"/>
      <c r="G263" s="1"/>
      <c r="H263" s="1"/>
    </row>
    <row r="264" spans="1:8" ht="15.75" customHeight="1">
      <c r="A264" s="1"/>
      <c r="B264" s="1"/>
      <c r="C264" s="1"/>
      <c r="D264" s="1"/>
      <c r="E264" s="1"/>
      <c r="F264" s="1"/>
      <c r="G264" s="1"/>
      <c r="H264" s="1"/>
    </row>
    <row r="265" spans="1:8" ht="15.75" customHeight="1">
      <c r="A265" s="1"/>
      <c r="B265" s="1"/>
      <c r="C265" s="1"/>
      <c r="D265" s="1"/>
      <c r="E265" s="1"/>
      <c r="F265" s="1"/>
      <c r="G265" s="1"/>
      <c r="H265" s="1"/>
    </row>
    <row r="266" spans="1:8" ht="15.75" customHeight="1">
      <c r="A266" s="1"/>
      <c r="B266" s="1"/>
      <c r="C266" s="1"/>
      <c r="D266" s="1"/>
      <c r="E266" s="1"/>
      <c r="F266" s="1"/>
      <c r="G266" s="1"/>
      <c r="H266" s="1"/>
    </row>
    <row r="267" spans="1:8" ht="15.75" customHeight="1">
      <c r="A267" s="1"/>
      <c r="B267" s="1"/>
      <c r="C267" s="1"/>
      <c r="D267" s="1"/>
      <c r="E267" s="1"/>
      <c r="F267" s="1"/>
      <c r="G267" s="1"/>
      <c r="H267" s="1"/>
    </row>
    <row r="268" spans="1:8" ht="15.75" customHeight="1">
      <c r="A268" s="1"/>
      <c r="B268" s="1"/>
      <c r="C268" s="1"/>
      <c r="D268" s="1"/>
      <c r="E268" s="1"/>
      <c r="F268" s="1"/>
      <c r="G268" s="1"/>
      <c r="H268" s="1"/>
    </row>
    <row r="269" spans="1:8" ht="15.75" customHeight="1">
      <c r="A269" s="1"/>
      <c r="B269" s="1"/>
      <c r="C269" s="1"/>
      <c r="D269" s="1"/>
      <c r="E269" s="1"/>
      <c r="F269" s="1"/>
      <c r="G269" s="1"/>
      <c r="H269" s="1"/>
    </row>
    <row r="270" spans="1:8" ht="15.75" customHeight="1">
      <c r="A270" s="1"/>
      <c r="B270" s="1"/>
      <c r="C270" s="1"/>
      <c r="D270" s="1"/>
      <c r="E270" s="1"/>
      <c r="F270" s="1"/>
      <c r="G270" s="1"/>
      <c r="H270" s="1"/>
    </row>
    <row r="271" spans="1:8" ht="15.75" customHeight="1">
      <c r="A271" s="1"/>
      <c r="B271" s="1"/>
      <c r="C271" s="1"/>
      <c r="D271" s="1"/>
      <c r="E271" s="1"/>
      <c r="F271" s="1"/>
      <c r="G271" s="1"/>
      <c r="H271" s="1"/>
    </row>
    <row r="272" spans="1:8" ht="15.75" customHeight="1">
      <c r="A272" s="1"/>
      <c r="B272" s="1"/>
      <c r="C272" s="1"/>
      <c r="D272" s="1"/>
      <c r="E272" s="1"/>
      <c r="F272" s="1"/>
      <c r="G272" s="1"/>
      <c r="H272" s="1"/>
    </row>
    <row r="273" spans="1:8" ht="15.75" customHeight="1">
      <c r="A273" s="1"/>
      <c r="B273" s="1"/>
      <c r="C273" s="1"/>
      <c r="D273" s="1"/>
      <c r="E273" s="1"/>
      <c r="F273" s="1"/>
      <c r="G273" s="1"/>
      <c r="H273" s="1"/>
    </row>
    <row r="274" spans="1:8" ht="15.75" customHeight="1">
      <c r="A274" s="1"/>
      <c r="B274" s="1"/>
      <c r="C274" s="1"/>
      <c r="D274" s="1"/>
      <c r="E274" s="1"/>
      <c r="F274" s="1"/>
      <c r="G274" s="1"/>
      <c r="H274" s="1"/>
    </row>
    <row r="275" spans="1:8" ht="15.75" customHeight="1">
      <c r="A275" s="1"/>
      <c r="B275" s="1"/>
      <c r="C275" s="1"/>
      <c r="D275" s="1"/>
      <c r="E275" s="1"/>
      <c r="F275" s="1"/>
      <c r="G275" s="1"/>
      <c r="H275" s="1"/>
    </row>
    <row r="276" spans="1:8" ht="15.75" customHeight="1">
      <c r="A276" s="1"/>
      <c r="B276" s="1"/>
      <c r="C276" s="1"/>
      <c r="D276" s="1"/>
      <c r="E276" s="1"/>
      <c r="F276" s="1"/>
      <c r="G276" s="1"/>
      <c r="H276" s="1"/>
    </row>
    <row r="277" spans="1:8" ht="15.75" customHeight="1">
      <c r="A277" s="1"/>
      <c r="B277" s="1"/>
      <c r="C277" s="1"/>
      <c r="D277" s="1"/>
      <c r="E277" s="1"/>
      <c r="F277" s="1"/>
      <c r="G277" s="1"/>
      <c r="H277" s="1"/>
    </row>
    <row r="278" spans="1:8" ht="15.75" customHeight="1">
      <c r="A278" s="1"/>
      <c r="B278" s="1"/>
      <c r="C278" s="1"/>
      <c r="D278" s="1"/>
      <c r="E278" s="1"/>
      <c r="F278" s="1"/>
      <c r="G278" s="1"/>
      <c r="H278" s="1"/>
    </row>
    <row r="279" spans="1:8" ht="15.75" customHeight="1">
      <c r="A279" s="1"/>
      <c r="B279" s="1"/>
      <c r="C279" s="1"/>
      <c r="D279" s="1"/>
      <c r="E279" s="1"/>
      <c r="F279" s="1"/>
      <c r="G279" s="1"/>
      <c r="H279" s="1"/>
    </row>
    <row r="280" spans="1:8" ht="15.75" customHeight="1">
      <c r="A280" s="1"/>
      <c r="B280" s="1"/>
      <c r="C280" s="1"/>
      <c r="D280" s="1"/>
      <c r="E280" s="1"/>
      <c r="F280" s="1"/>
      <c r="G280" s="1"/>
      <c r="H280" s="1"/>
    </row>
    <row r="281" spans="1:8" ht="15.75" customHeight="1">
      <c r="A281" s="1"/>
      <c r="B281" s="1"/>
      <c r="C281" s="1"/>
      <c r="D281" s="1"/>
      <c r="E281" s="1"/>
      <c r="F281" s="1"/>
      <c r="G281" s="1"/>
      <c r="H281" s="1"/>
    </row>
    <row r="282" spans="1:8" ht="15.75" customHeight="1">
      <c r="A282" s="1"/>
      <c r="B282" s="1"/>
      <c r="C282" s="1"/>
      <c r="D282" s="1"/>
      <c r="E282" s="1"/>
      <c r="F282" s="1"/>
      <c r="G282" s="1"/>
      <c r="H282" s="1"/>
    </row>
    <row r="283" spans="1:8" ht="15.75" customHeight="1">
      <c r="A283" s="1"/>
      <c r="B283" s="1"/>
      <c r="C283" s="1"/>
      <c r="D283" s="1"/>
      <c r="E283" s="1"/>
      <c r="F283" s="1"/>
      <c r="G283" s="1"/>
      <c r="H283" s="1"/>
    </row>
    <row r="284" spans="1:8" ht="15.75" customHeight="1">
      <c r="A284" s="1"/>
      <c r="B284" s="1"/>
      <c r="C284" s="1"/>
      <c r="D284" s="1"/>
      <c r="E284" s="1"/>
      <c r="F284" s="1"/>
      <c r="G284" s="1"/>
      <c r="H284" s="1"/>
    </row>
    <row r="285" spans="1:8" ht="15.75" customHeight="1">
      <c r="A285" s="1"/>
      <c r="B285" s="1"/>
      <c r="C285" s="1"/>
      <c r="D285" s="1"/>
      <c r="E285" s="1"/>
      <c r="F285" s="1"/>
      <c r="G285" s="1"/>
      <c r="H285" s="1"/>
    </row>
    <row r="286" spans="1:8" ht="15.75" customHeight="1">
      <c r="A286" s="1"/>
      <c r="B286" s="1"/>
      <c r="C286" s="1"/>
      <c r="D286" s="1"/>
      <c r="E286" s="1"/>
      <c r="F286" s="1"/>
      <c r="G286" s="1"/>
      <c r="H286" s="1"/>
    </row>
    <row r="287" spans="1:8" ht="15.75" customHeight="1">
      <c r="A287" s="1"/>
      <c r="B287" s="1"/>
      <c r="C287" s="1"/>
      <c r="D287" s="1"/>
      <c r="E287" s="1"/>
      <c r="F287" s="1"/>
      <c r="G287" s="1"/>
      <c r="H287" s="1"/>
    </row>
    <row r="288" spans="1:8" ht="15.75" customHeight="1">
      <c r="A288" s="1"/>
      <c r="B288" s="1"/>
      <c r="C288" s="1"/>
      <c r="D288" s="1"/>
      <c r="E288" s="1"/>
      <c r="F288" s="1"/>
      <c r="G288" s="1"/>
      <c r="H288" s="1"/>
    </row>
    <row r="289" spans="1:8" ht="15.75" customHeight="1">
      <c r="A289" s="1"/>
      <c r="B289" s="1"/>
      <c r="C289" s="1"/>
      <c r="D289" s="1"/>
      <c r="E289" s="1"/>
      <c r="F289" s="1"/>
      <c r="G289" s="1"/>
      <c r="H289" s="1"/>
    </row>
    <row r="290" spans="1:8" ht="15.75" customHeight="1">
      <c r="A290" s="1"/>
      <c r="B290" s="1"/>
      <c r="C290" s="1"/>
      <c r="D290" s="1"/>
      <c r="E290" s="1"/>
      <c r="F290" s="1"/>
      <c r="G290" s="1"/>
      <c r="H290" s="1"/>
    </row>
    <row r="291" spans="1:8" ht="15.75" customHeight="1">
      <c r="A291" s="1"/>
      <c r="B291" s="1"/>
      <c r="C291" s="1"/>
      <c r="D291" s="1"/>
      <c r="E291" s="1"/>
      <c r="F291" s="1"/>
      <c r="G291" s="1"/>
      <c r="H291" s="1"/>
    </row>
    <row r="292" spans="1:8" ht="15.75" customHeight="1">
      <c r="A292" s="1"/>
      <c r="B292" s="1"/>
      <c r="C292" s="1"/>
      <c r="D292" s="1"/>
      <c r="E292" s="1"/>
      <c r="F292" s="1"/>
      <c r="G292" s="1"/>
      <c r="H292" s="1"/>
    </row>
    <row r="293" spans="1:8" ht="15.75" customHeight="1">
      <c r="A293" s="1"/>
      <c r="B293" s="1"/>
      <c r="C293" s="1"/>
      <c r="D293" s="1"/>
      <c r="E293" s="1"/>
      <c r="F293" s="1"/>
      <c r="G293" s="1"/>
      <c r="H293" s="1"/>
    </row>
    <row r="294" spans="1:8" ht="15.75" customHeight="1">
      <c r="A294" s="1"/>
      <c r="B294" s="1"/>
      <c r="C294" s="1"/>
      <c r="D294" s="1"/>
      <c r="E294" s="1"/>
      <c r="F294" s="1"/>
      <c r="G294" s="1"/>
      <c r="H294" s="1"/>
    </row>
    <row r="295" spans="1:8" ht="15.75" customHeight="1">
      <c r="A295" s="1"/>
      <c r="B295" s="1"/>
      <c r="C295" s="1"/>
      <c r="D295" s="1"/>
      <c r="E295" s="1"/>
      <c r="F295" s="1"/>
      <c r="G295" s="1"/>
      <c r="H295" s="1"/>
    </row>
    <row r="296" spans="1:8" ht="15.75" customHeight="1">
      <c r="A296" s="1"/>
      <c r="B296" s="1"/>
      <c r="C296" s="1"/>
      <c r="D296" s="1"/>
      <c r="E296" s="1"/>
      <c r="F296" s="1"/>
      <c r="G296" s="1"/>
      <c r="H296" s="1"/>
    </row>
    <row r="297" spans="1:8" ht="15.75" customHeight="1">
      <c r="A297" s="1"/>
      <c r="B297" s="1"/>
      <c r="C297" s="1"/>
      <c r="D297" s="1"/>
      <c r="E297" s="1"/>
      <c r="F297" s="1"/>
      <c r="G297" s="1"/>
      <c r="H297" s="1"/>
    </row>
    <row r="298" spans="1:8" ht="15.75" customHeight="1">
      <c r="A298" s="1"/>
      <c r="B298" s="1"/>
      <c r="C298" s="1"/>
      <c r="D298" s="1"/>
      <c r="E298" s="1"/>
      <c r="F298" s="1"/>
      <c r="G298" s="1"/>
      <c r="H298" s="1"/>
    </row>
    <row r="299" spans="1:8" ht="15.75" customHeight="1">
      <c r="A299" s="1"/>
      <c r="B299" s="1"/>
      <c r="C299" s="1"/>
      <c r="D299" s="1"/>
      <c r="E299" s="1"/>
      <c r="F299" s="1"/>
      <c r="G299" s="1"/>
      <c r="H299" s="1"/>
    </row>
    <row r="300" spans="1:8" ht="15.75" customHeight="1">
      <c r="A300" s="1"/>
      <c r="B300" s="1"/>
      <c r="C300" s="1"/>
      <c r="D300" s="1"/>
      <c r="E300" s="1"/>
      <c r="F300" s="1"/>
      <c r="G300" s="1"/>
      <c r="H300" s="1"/>
    </row>
    <row r="301" spans="1:8" ht="15.75" customHeight="1">
      <c r="A301" s="1"/>
      <c r="B301" s="1"/>
      <c r="C301" s="1"/>
      <c r="D301" s="1"/>
      <c r="E301" s="1"/>
      <c r="F301" s="1"/>
      <c r="G301" s="1"/>
      <c r="H301" s="1"/>
    </row>
    <row r="302" spans="1:8" ht="15.75" customHeight="1">
      <c r="A302" s="1"/>
      <c r="B302" s="1"/>
      <c r="C302" s="1"/>
      <c r="D302" s="1"/>
      <c r="E302" s="1"/>
      <c r="F302" s="1"/>
      <c r="G302" s="1"/>
      <c r="H302" s="1"/>
    </row>
    <row r="303" spans="1:8" ht="15.75" customHeight="1">
      <c r="A303" s="1"/>
      <c r="B303" s="1"/>
      <c r="C303" s="1"/>
      <c r="D303" s="1"/>
      <c r="E303" s="1"/>
      <c r="F303" s="1"/>
      <c r="G303" s="1"/>
      <c r="H303" s="1"/>
    </row>
    <row r="304" spans="1:8" ht="15.75" customHeight="1">
      <c r="A304" s="1"/>
      <c r="B304" s="1"/>
      <c r="C304" s="1"/>
      <c r="D304" s="1"/>
      <c r="E304" s="1"/>
      <c r="F304" s="1"/>
      <c r="G304" s="1"/>
      <c r="H304" s="1"/>
    </row>
    <row r="305" spans="1:8" ht="15.75" customHeight="1">
      <c r="A305" s="1"/>
      <c r="B305" s="1"/>
      <c r="C305" s="1"/>
      <c r="D305" s="1"/>
      <c r="E305" s="1"/>
      <c r="F305" s="1"/>
      <c r="G305" s="1"/>
      <c r="H305" s="1"/>
    </row>
    <row r="306" spans="1:8" ht="15.75" customHeight="1">
      <c r="A306" s="1"/>
      <c r="B306" s="1"/>
      <c r="C306" s="1"/>
      <c r="D306" s="1"/>
      <c r="E306" s="1"/>
      <c r="F306" s="1"/>
      <c r="G306" s="1"/>
      <c r="H306" s="1"/>
    </row>
    <row r="307" spans="1:8" ht="15.75" customHeight="1">
      <c r="A307" s="1"/>
      <c r="B307" s="1"/>
      <c r="C307" s="1"/>
      <c r="D307" s="1"/>
      <c r="E307" s="1"/>
      <c r="F307" s="1"/>
      <c r="G307" s="1"/>
      <c r="H307" s="1"/>
    </row>
    <row r="308" spans="1:8" ht="15.75" customHeight="1">
      <c r="A308" s="1"/>
      <c r="B308" s="1"/>
      <c r="C308" s="1"/>
      <c r="D308" s="1"/>
      <c r="E308" s="1"/>
      <c r="F308" s="1"/>
      <c r="G308" s="1"/>
      <c r="H308" s="1"/>
    </row>
    <row r="309" spans="1:8" ht="15.75" customHeight="1">
      <c r="A309" s="1"/>
      <c r="B309" s="1"/>
      <c r="C309" s="1"/>
      <c r="D309" s="1"/>
      <c r="E309" s="1"/>
      <c r="F309" s="1"/>
      <c r="G309" s="1"/>
      <c r="H309" s="1"/>
    </row>
    <row r="310" spans="1:8" ht="15.75" customHeight="1">
      <c r="A310" s="1"/>
      <c r="B310" s="1"/>
      <c r="C310" s="1"/>
      <c r="D310" s="1"/>
      <c r="E310" s="1"/>
      <c r="F310" s="1"/>
      <c r="G310" s="1"/>
      <c r="H310" s="1"/>
    </row>
    <row r="311" spans="1:8" ht="15.75" customHeight="1">
      <c r="A311" s="1"/>
      <c r="B311" s="1"/>
      <c r="C311" s="1"/>
      <c r="D311" s="1"/>
      <c r="E311" s="1"/>
      <c r="F311" s="1"/>
      <c r="G311" s="1"/>
      <c r="H311" s="1"/>
    </row>
    <row r="312" spans="1:8" ht="15.75" customHeight="1">
      <c r="A312" s="1"/>
      <c r="B312" s="1"/>
      <c r="C312" s="1"/>
      <c r="D312" s="1"/>
      <c r="E312" s="1"/>
      <c r="F312" s="1"/>
      <c r="G312" s="1"/>
      <c r="H312" s="1"/>
    </row>
    <row r="313" spans="1:8" ht="15.75" customHeight="1">
      <c r="A313" s="1"/>
      <c r="B313" s="1"/>
      <c r="C313" s="1"/>
      <c r="D313" s="1"/>
      <c r="E313" s="1"/>
      <c r="F313" s="1"/>
      <c r="G313" s="1"/>
      <c r="H313" s="1"/>
    </row>
    <row r="314" spans="1:8" ht="15.75" customHeight="1">
      <c r="A314" s="1"/>
      <c r="B314" s="1"/>
      <c r="C314" s="1"/>
      <c r="D314" s="1"/>
      <c r="E314" s="1"/>
      <c r="F314" s="1"/>
      <c r="G314" s="1"/>
      <c r="H314" s="1"/>
    </row>
    <row r="315" spans="1:8" ht="15.75" customHeight="1">
      <c r="A315" s="1"/>
      <c r="B315" s="1"/>
      <c r="C315" s="1"/>
      <c r="D315" s="1"/>
      <c r="E315" s="1"/>
      <c r="F315" s="1"/>
      <c r="G315" s="1"/>
      <c r="H315" s="1"/>
    </row>
    <row r="316" spans="1:8" ht="15.75" customHeight="1">
      <c r="A316" s="1"/>
      <c r="B316" s="1"/>
      <c r="C316" s="1"/>
      <c r="D316" s="1"/>
      <c r="E316" s="1"/>
      <c r="F316" s="1"/>
      <c r="G316" s="1"/>
      <c r="H316" s="1"/>
    </row>
    <row r="317" spans="1:8" ht="15.75" customHeight="1">
      <c r="A317" s="1"/>
      <c r="B317" s="1"/>
      <c r="C317" s="1"/>
      <c r="D317" s="1"/>
      <c r="E317" s="1"/>
      <c r="F317" s="1"/>
      <c r="G317" s="1"/>
      <c r="H317" s="1"/>
    </row>
    <row r="318" spans="1:8" ht="15.75" customHeight="1">
      <c r="A318" s="1"/>
      <c r="B318" s="1"/>
      <c r="C318" s="1"/>
      <c r="D318" s="1"/>
      <c r="E318" s="1"/>
      <c r="F318" s="1"/>
      <c r="G318" s="1"/>
      <c r="H318" s="1"/>
    </row>
    <row r="319" spans="1:8" ht="15.75" customHeight="1">
      <c r="A319" s="1"/>
      <c r="B319" s="1"/>
      <c r="C319" s="1"/>
      <c r="D319" s="1"/>
      <c r="E319" s="1"/>
      <c r="F319" s="1"/>
      <c r="G319" s="1"/>
      <c r="H319" s="1"/>
    </row>
    <row r="320" spans="1:8" ht="15.75" customHeight="1">
      <c r="A320" s="1"/>
      <c r="B320" s="1"/>
      <c r="C320" s="1"/>
      <c r="D320" s="1"/>
      <c r="E320" s="1"/>
      <c r="F320" s="1"/>
      <c r="G320" s="1"/>
      <c r="H320" s="1"/>
    </row>
    <row r="321" spans="1:8" ht="15.75" customHeight="1">
      <c r="A321" s="1"/>
      <c r="B321" s="1"/>
      <c r="C321" s="1"/>
      <c r="D321" s="1"/>
      <c r="E321" s="1"/>
      <c r="F321" s="1"/>
      <c r="G321" s="1"/>
      <c r="H321" s="1"/>
    </row>
    <row r="322" spans="1:8" ht="15.75" customHeight="1">
      <c r="A322" s="1"/>
      <c r="B322" s="1"/>
      <c r="C322" s="1"/>
      <c r="D322" s="1"/>
      <c r="E322" s="1"/>
      <c r="F322" s="1"/>
      <c r="G322" s="1"/>
      <c r="H322" s="1"/>
    </row>
    <row r="323" spans="1:8" ht="15.75" customHeight="1">
      <c r="A323" s="1"/>
      <c r="B323" s="1"/>
      <c r="C323" s="1"/>
      <c r="D323" s="1"/>
      <c r="E323" s="1"/>
      <c r="F323" s="1"/>
      <c r="G323" s="1"/>
      <c r="H323" s="1"/>
    </row>
    <row r="324" spans="1:8" ht="15.75" customHeight="1">
      <c r="A324" s="1"/>
      <c r="B324" s="1"/>
      <c r="C324" s="1"/>
      <c r="D324" s="1"/>
      <c r="E324" s="1"/>
      <c r="F324" s="1"/>
      <c r="G324" s="1"/>
      <c r="H324" s="1"/>
    </row>
    <row r="325" spans="1:8" ht="15.75" customHeight="1">
      <c r="A325" s="1"/>
      <c r="B325" s="1"/>
      <c r="C325" s="1"/>
      <c r="D325" s="1"/>
      <c r="E325" s="1"/>
      <c r="F325" s="1"/>
      <c r="G325" s="1"/>
      <c r="H325" s="1"/>
    </row>
    <row r="326" spans="1:8" ht="15.75" customHeight="1">
      <c r="A326" s="1"/>
      <c r="B326" s="1"/>
      <c r="C326" s="1"/>
      <c r="D326" s="1"/>
      <c r="E326" s="1"/>
      <c r="F326" s="1"/>
      <c r="G326" s="1"/>
      <c r="H326" s="1"/>
    </row>
    <row r="327" spans="1:8" ht="15.75" customHeight="1">
      <c r="A327" s="1"/>
      <c r="B327" s="1"/>
      <c r="C327" s="1"/>
      <c r="D327" s="1"/>
      <c r="E327" s="1"/>
      <c r="F327" s="1"/>
      <c r="G327" s="1"/>
      <c r="H327" s="1"/>
    </row>
    <row r="328" spans="1:8" ht="15.75" customHeight="1">
      <c r="A328" s="1"/>
      <c r="B328" s="1"/>
      <c r="C328" s="1"/>
      <c r="D328" s="1"/>
      <c r="E328" s="1"/>
      <c r="F328" s="1"/>
      <c r="G328" s="1"/>
      <c r="H328" s="1"/>
    </row>
    <row r="329" spans="1:8" ht="15.75" customHeight="1">
      <c r="A329" s="1"/>
      <c r="B329" s="1"/>
      <c r="C329" s="1"/>
      <c r="D329" s="1"/>
      <c r="E329" s="1"/>
      <c r="F329" s="1"/>
      <c r="G329" s="1"/>
      <c r="H329" s="1"/>
    </row>
    <row r="330" spans="1:8" ht="15.75" customHeight="1">
      <c r="A330" s="1"/>
      <c r="B330" s="1"/>
      <c r="C330" s="1"/>
      <c r="D330" s="1"/>
      <c r="E330" s="1"/>
      <c r="F330" s="1"/>
      <c r="G330" s="1"/>
      <c r="H330" s="1"/>
    </row>
    <row r="331" spans="1:8" ht="15.75" customHeight="1">
      <c r="A331" s="1"/>
      <c r="B331" s="1"/>
      <c r="C331" s="1"/>
      <c r="D331" s="1"/>
      <c r="E331" s="1"/>
      <c r="F331" s="1"/>
      <c r="G331" s="1"/>
      <c r="H331" s="1"/>
    </row>
    <row r="332" spans="1:8" ht="15.75" customHeight="1">
      <c r="A332" s="1"/>
      <c r="B332" s="1"/>
      <c r="C332" s="1"/>
      <c r="D332" s="1"/>
      <c r="E332" s="1"/>
      <c r="F332" s="1"/>
      <c r="G332" s="1"/>
      <c r="H332" s="1"/>
    </row>
    <row r="333" spans="1:8" ht="15.75" customHeight="1">
      <c r="A333" s="1"/>
      <c r="B333" s="1"/>
      <c r="C333" s="1"/>
      <c r="D333" s="1"/>
      <c r="E333" s="1"/>
      <c r="F333" s="1"/>
      <c r="G333" s="1"/>
      <c r="H333" s="1"/>
    </row>
    <row r="334" spans="1:8" ht="15.75" customHeight="1">
      <c r="A334" s="1"/>
      <c r="B334" s="1"/>
      <c r="C334" s="1"/>
      <c r="D334" s="1"/>
      <c r="E334" s="1"/>
      <c r="F334" s="1"/>
      <c r="G334" s="1"/>
      <c r="H334" s="1"/>
    </row>
    <row r="335" spans="1:8" ht="15.75" customHeight="1">
      <c r="A335" s="1"/>
      <c r="B335" s="1"/>
      <c r="C335" s="1"/>
      <c r="D335" s="1"/>
      <c r="E335" s="1"/>
      <c r="F335" s="1"/>
      <c r="G335" s="1"/>
      <c r="H335" s="1"/>
    </row>
    <row r="336" spans="1:8" ht="15.75" customHeight="1">
      <c r="A336" s="1"/>
      <c r="B336" s="1"/>
      <c r="C336" s="1"/>
      <c r="D336" s="1"/>
      <c r="E336" s="1"/>
      <c r="F336" s="1"/>
      <c r="G336" s="1"/>
      <c r="H336" s="1"/>
    </row>
    <row r="337" spans="1:8" ht="15.75" customHeight="1">
      <c r="A337" s="1"/>
      <c r="B337" s="1"/>
      <c r="C337" s="1"/>
      <c r="D337" s="1"/>
      <c r="E337" s="1"/>
      <c r="F337" s="1"/>
      <c r="G337" s="1"/>
      <c r="H337" s="1"/>
    </row>
    <row r="338" spans="1:8" ht="15.75" customHeight="1">
      <c r="A338" s="1"/>
      <c r="B338" s="1"/>
      <c r="C338" s="1"/>
      <c r="D338" s="1"/>
      <c r="E338" s="1"/>
      <c r="F338" s="1"/>
      <c r="G338" s="1"/>
      <c r="H338" s="1"/>
    </row>
    <row r="339" spans="1:8" ht="15.75" customHeight="1">
      <c r="A339" s="1"/>
      <c r="B339" s="1"/>
      <c r="C339" s="1"/>
      <c r="D339" s="1"/>
      <c r="E339" s="1"/>
      <c r="F339" s="1"/>
      <c r="G339" s="1"/>
      <c r="H339" s="1"/>
    </row>
    <row r="340" spans="1:8" ht="15.75" customHeight="1">
      <c r="A340" s="1"/>
      <c r="B340" s="1"/>
      <c r="C340" s="1"/>
      <c r="D340" s="1"/>
      <c r="E340" s="1"/>
      <c r="F340" s="1"/>
      <c r="G340" s="1"/>
      <c r="H340" s="1"/>
    </row>
    <row r="341" spans="1:8" ht="15.75" customHeight="1">
      <c r="A341" s="1"/>
      <c r="B341" s="1"/>
      <c r="C341" s="1"/>
      <c r="D341" s="1"/>
      <c r="E341" s="1"/>
      <c r="F341" s="1"/>
      <c r="G341" s="1"/>
      <c r="H341" s="1"/>
    </row>
    <row r="342" spans="1:8" ht="15.75" customHeight="1">
      <c r="A342" s="1"/>
      <c r="B342" s="1"/>
      <c r="C342" s="1"/>
      <c r="D342" s="1"/>
      <c r="E342" s="1"/>
      <c r="F342" s="1"/>
      <c r="G342" s="1"/>
      <c r="H342" s="1"/>
    </row>
    <row r="343" spans="1:8" ht="15.75" customHeight="1">
      <c r="A343" s="1"/>
      <c r="B343" s="1"/>
      <c r="C343" s="1"/>
      <c r="D343" s="1"/>
      <c r="E343" s="1"/>
      <c r="F343" s="1"/>
      <c r="G343" s="1"/>
      <c r="H343" s="1"/>
    </row>
    <row r="344" spans="1:8" ht="15.75" customHeight="1">
      <c r="A344" s="1"/>
      <c r="B344" s="1"/>
      <c r="C344" s="1"/>
      <c r="D344" s="1"/>
      <c r="E344" s="1"/>
      <c r="F344" s="1"/>
      <c r="G344" s="1"/>
      <c r="H344" s="1"/>
    </row>
    <row r="345" spans="1:8" ht="15.75" customHeight="1">
      <c r="A345" s="1"/>
      <c r="B345" s="1"/>
      <c r="C345" s="1"/>
      <c r="D345" s="1"/>
      <c r="E345" s="1"/>
      <c r="F345" s="1"/>
      <c r="G345" s="1"/>
      <c r="H345" s="1"/>
    </row>
    <row r="346" spans="1:8" ht="15.75" customHeight="1">
      <c r="A346" s="1"/>
      <c r="B346" s="1"/>
      <c r="C346" s="1"/>
      <c r="D346" s="1"/>
      <c r="E346" s="1"/>
      <c r="F346" s="1"/>
      <c r="G346" s="1"/>
      <c r="H346" s="1"/>
    </row>
    <row r="347" spans="1:8" ht="15.75" customHeight="1">
      <c r="A347" s="1"/>
      <c r="B347" s="1"/>
      <c r="C347" s="1"/>
      <c r="D347" s="1"/>
      <c r="E347" s="1"/>
      <c r="F347" s="1"/>
      <c r="G347" s="1"/>
      <c r="H347" s="1"/>
    </row>
    <row r="348" spans="1:8" ht="15.75" customHeight="1">
      <c r="A348" s="1"/>
      <c r="B348" s="1"/>
      <c r="C348" s="1"/>
      <c r="D348" s="1"/>
      <c r="E348" s="1"/>
      <c r="F348" s="1"/>
      <c r="G348" s="1"/>
      <c r="H348" s="1"/>
    </row>
    <row r="349" spans="1:8" ht="15.75" customHeight="1">
      <c r="A349" s="1"/>
      <c r="B349" s="1"/>
      <c r="C349" s="1"/>
      <c r="D349" s="1"/>
      <c r="E349" s="1"/>
      <c r="F349" s="1"/>
      <c r="G349" s="1"/>
      <c r="H349" s="1"/>
    </row>
    <row r="350" spans="1:8" ht="15.75" customHeight="1">
      <c r="A350" s="1"/>
      <c r="B350" s="1"/>
      <c r="C350" s="1"/>
      <c r="D350" s="1"/>
      <c r="E350" s="1"/>
      <c r="F350" s="1"/>
      <c r="G350" s="1"/>
      <c r="H350" s="1"/>
    </row>
    <row r="351" spans="1:8" ht="15.75" customHeight="1">
      <c r="A351" s="1"/>
      <c r="B351" s="1"/>
      <c r="C351" s="1"/>
      <c r="D351" s="1"/>
      <c r="E351" s="1"/>
      <c r="F351" s="1"/>
      <c r="G351" s="1"/>
      <c r="H351" s="1"/>
    </row>
    <row r="352" spans="1:8" ht="15.75" customHeight="1">
      <c r="A352" s="1"/>
      <c r="B352" s="1"/>
      <c r="C352" s="1"/>
      <c r="D352" s="1"/>
      <c r="E352" s="1"/>
      <c r="F352" s="1"/>
      <c r="G352" s="1"/>
      <c r="H352" s="1"/>
    </row>
    <row r="353" spans="1:8" ht="15.75" customHeight="1">
      <c r="A353" s="1"/>
      <c r="B353" s="1"/>
      <c r="C353" s="1"/>
      <c r="D353" s="1"/>
      <c r="E353" s="1"/>
      <c r="F353" s="1"/>
      <c r="G353" s="1"/>
      <c r="H353" s="1"/>
    </row>
    <row r="354" spans="1:8" ht="15.75" customHeight="1">
      <c r="A354" s="1"/>
      <c r="B354" s="1"/>
      <c r="C354" s="1"/>
      <c r="D354" s="1"/>
      <c r="E354" s="1"/>
      <c r="F354" s="1"/>
      <c r="G354" s="1"/>
      <c r="H354" s="1"/>
    </row>
    <row r="355" spans="1:8" ht="15.75" customHeight="1">
      <c r="A355" s="1"/>
      <c r="B355" s="1"/>
      <c r="C355" s="1"/>
      <c r="D355" s="1"/>
      <c r="E355" s="1"/>
      <c r="F355" s="1"/>
      <c r="G355" s="1"/>
      <c r="H355" s="1"/>
    </row>
    <row r="356" spans="1:8" ht="15.75" customHeight="1">
      <c r="A356" s="1"/>
      <c r="B356" s="1"/>
      <c r="C356" s="1"/>
      <c r="D356" s="1"/>
      <c r="E356" s="1"/>
      <c r="F356" s="1"/>
      <c r="G356" s="1"/>
      <c r="H356" s="1"/>
    </row>
    <row r="357" spans="1:8" ht="15.75" customHeight="1">
      <c r="A357" s="1"/>
      <c r="B357" s="1"/>
      <c r="C357" s="1"/>
      <c r="D357" s="1"/>
      <c r="E357" s="1"/>
      <c r="F357" s="1"/>
      <c r="G357" s="1"/>
      <c r="H357" s="1"/>
    </row>
    <row r="358" spans="1:8" ht="15.75" customHeight="1">
      <c r="A358" s="1"/>
      <c r="B358" s="1"/>
      <c r="C358" s="1"/>
      <c r="D358" s="1"/>
      <c r="E358" s="1"/>
      <c r="F358" s="1"/>
      <c r="G358" s="1"/>
      <c r="H358" s="1"/>
    </row>
    <row r="359" spans="1:8" ht="15.75" customHeight="1">
      <c r="A359" s="1"/>
      <c r="B359" s="1"/>
      <c r="C359" s="1"/>
      <c r="D359" s="1"/>
      <c r="E359" s="1"/>
      <c r="F359" s="1"/>
      <c r="G359" s="1"/>
      <c r="H359" s="1"/>
    </row>
    <row r="360" spans="1:8" ht="15.75" customHeight="1">
      <c r="A360" s="1"/>
      <c r="B360" s="1"/>
      <c r="C360" s="1"/>
      <c r="D360" s="1"/>
      <c r="E360" s="1"/>
      <c r="F360" s="1"/>
      <c r="G360" s="1"/>
      <c r="H360" s="1"/>
    </row>
    <row r="361" spans="1:8" ht="15.75" customHeight="1">
      <c r="A361" s="1"/>
      <c r="B361" s="1"/>
      <c r="C361" s="1"/>
      <c r="D361" s="1"/>
      <c r="E361" s="1"/>
      <c r="F361" s="1"/>
      <c r="G361" s="1"/>
      <c r="H361" s="1"/>
    </row>
    <row r="362" spans="1:8" ht="15.75" customHeight="1">
      <c r="A362" s="1"/>
      <c r="B362" s="1"/>
      <c r="C362" s="1"/>
      <c r="D362" s="1"/>
      <c r="E362" s="1"/>
      <c r="F362" s="1"/>
      <c r="G362" s="1"/>
      <c r="H362" s="1"/>
    </row>
    <row r="363" spans="1:8" ht="15.75" customHeight="1">
      <c r="A363" s="1"/>
      <c r="B363" s="1"/>
      <c r="C363" s="1"/>
      <c r="D363" s="1"/>
      <c r="E363" s="1"/>
      <c r="F363" s="1"/>
      <c r="G363" s="1"/>
      <c r="H363" s="1"/>
    </row>
    <row r="364" spans="1:8" ht="15.75" customHeight="1">
      <c r="A364" s="1"/>
      <c r="B364" s="1"/>
      <c r="C364" s="1"/>
      <c r="D364" s="1"/>
      <c r="E364" s="1"/>
      <c r="F364" s="1"/>
      <c r="G364" s="1"/>
      <c r="H364" s="1"/>
    </row>
    <row r="365" spans="1:8" ht="15.75" customHeight="1">
      <c r="A365" s="1"/>
      <c r="B365" s="1"/>
      <c r="C365" s="1"/>
      <c r="D365" s="1"/>
      <c r="E365" s="1"/>
      <c r="F365" s="1"/>
      <c r="G365" s="1"/>
      <c r="H365" s="1"/>
    </row>
    <row r="366" spans="1:8" ht="15.75" customHeight="1">
      <c r="A366" s="1"/>
      <c r="B366" s="1"/>
      <c r="C366" s="1"/>
      <c r="D366" s="1"/>
      <c r="E366" s="1"/>
      <c r="F366" s="1"/>
      <c r="G366" s="1"/>
      <c r="H366" s="1"/>
    </row>
    <row r="367" spans="1:8" ht="15.75" customHeight="1">
      <c r="A367" s="1"/>
      <c r="B367" s="1"/>
      <c r="C367" s="1"/>
      <c r="D367" s="1"/>
      <c r="E367" s="1"/>
      <c r="F367" s="1"/>
      <c r="G367" s="1"/>
      <c r="H367" s="1"/>
    </row>
    <row r="368" spans="1:8" ht="15.75" customHeight="1">
      <c r="A368" s="1"/>
      <c r="B368" s="1"/>
      <c r="C368" s="1"/>
      <c r="D368" s="1"/>
      <c r="E368" s="1"/>
      <c r="F368" s="1"/>
      <c r="G368" s="1"/>
      <c r="H368" s="1"/>
    </row>
    <row r="369" spans="1:8" ht="15.75" customHeight="1">
      <c r="A369" s="1"/>
      <c r="B369" s="1"/>
      <c r="C369" s="1"/>
      <c r="D369" s="1"/>
      <c r="E369" s="1"/>
      <c r="F369" s="1"/>
      <c r="G369" s="1"/>
      <c r="H369" s="1"/>
    </row>
    <row r="370" spans="1:8" ht="15.75" customHeight="1">
      <c r="A370" s="1"/>
      <c r="B370" s="1"/>
      <c r="C370" s="1"/>
      <c r="D370" s="1"/>
      <c r="E370" s="1"/>
      <c r="F370" s="1"/>
      <c r="G370" s="1"/>
      <c r="H370" s="1"/>
    </row>
    <row r="371" spans="1:8" ht="15.75" customHeight="1">
      <c r="A371" s="1"/>
      <c r="B371" s="1"/>
      <c r="C371" s="1"/>
      <c r="D371" s="1"/>
      <c r="E371" s="1"/>
      <c r="F371" s="1"/>
      <c r="G371" s="1"/>
      <c r="H371" s="1"/>
    </row>
    <row r="372" spans="1:8" ht="15.75" customHeight="1">
      <c r="A372" s="1"/>
      <c r="B372" s="1"/>
      <c r="C372" s="1"/>
      <c r="D372" s="1"/>
      <c r="E372" s="1"/>
      <c r="F372" s="1"/>
      <c r="G372" s="1"/>
      <c r="H372" s="1"/>
    </row>
    <row r="373" spans="1:8" ht="15.75" customHeight="1">
      <c r="A373" s="1"/>
      <c r="B373" s="1"/>
      <c r="C373" s="1"/>
      <c r="D373" s="1"/>
      <c r="E373" s="1"/>
      <c r="F373" s="1"/>
      <c r="G373" s="1"/>
      <c r="H373" s="1"/>
    </row>
    <row r="374" spans="1:8" ht="15.75" customHeight="1">
      <c r="A374" s="1"/>
      <c r="B374" s="1"/>
      <c r="C374" s="1"/>
      <c r="D374" s="1"/>
      <c r="E374" s="1"/>
      <c r="F374" s="1"/>
      <c r="G374" s="1"/>
      <c r="H374" s="1"/>
    </row>
    <row r="375" spans="1:8" ht="15.75" customHeight="1">
      <c r="A375" s="1"/>
      <c r="B375" s="1"/>
      <c r="C375" s="1"/>
      <c r="D375" s="1"/>
      <c r="E375" s="1"/>
      <c r="F375" s="1"/>
      <c r="G375" s="1"/>
      <c r="H375" s="1"/>
    </row>
    <row r="376" spans="1:8" ht="15.75" customHeight="1">
      <c r="A376" s="1"/>
      <c r="B376" s="1"/>
      <c r="C376" s="1"/>
      <c r="D376" s="1"/>
      <c r="E376" s="1"/>
      <c r="F376" s="1"/>
      <c r="G376" s="1"/>
      <c r="H376" s="1"/>
    </row>
    <row r="377" spans="1:8" ht="15.75" customHeight="1">
      <c r="A377" s="1"/>
      <c r="B377" s="1"/>
      <c r="C377" s="1"/>
      <c r="D377" s="1"/>
      <c r="E377" s="1"/>
      <c r="F377" s="1"/>
      <c r="G377" s="1"/>
      <c r="H377" s="1"/>
    </row>
    <row r="378" spans="1:8" ht="15.75" customHeight="1">
      <c r="A378" s="1"/>
      <c r="B378" s="1"/>
      <c r="C378" s="1"/>
      <c r="D378" s="1"/>
      <c r="E378" s="1"/>
      <c r="F378" s="1"/>
      <c r="G378" s="1"/>
      <c r="H378" s="1"/>
    </row>
    <row r="379" spans="1:8" ht="15.75" customHeight="1">
      <c r="A379" s="1"/>
      <c r="B379" s="1"/>
      <c r="C379" s="1"/>
      <c r="D379" s="1"/>
      <c r="E379" s="1"/>
      <c r="F379" s="1"/>
      <c r="G379" s="1"/>
      <c r="H379" s="1"/>
    </row>
    <row r="380" spans="1:8" ht="15.75" customHeight="1">
      <c r="A380" s="1"/>
      <c r="B380" s="1"/>
      <c r="C380" s="1"/>
      <c r="D380" s="1"/>
      <c r="E380" s="1"/>
      <c r="F380" s="1"/>
      <c r="G380" s="1"/>
      <c r="H380" s="1"/>
    </row>
    <row r="381" spans="1:8" ht="15.75" customHeight="1">
      <c r="A381" s="1"/>
      <c r="B381" s="1"/>
      <c r="C381" s="1"/>
      <c r="D381" s="1"/>
      <c r="E381" s="1"/>
      <c r="F381" s="1"/>
      <c r="G381" s="1"/>
      <c r="H381" s="1"/>
    </row>
    <row r="382" spans="1:8" ht="15.75" customHeight="1">
      <c r="A382" s="1"/>
      <c r="B382" s="1"/>
      <c r="C382" s="1"/>
      <c r="D382" s="1"/>
      <c r="E382" s="1"/>
      <c r="F382" s="1"/>
      <c r="G382" s="1"/>
      <c r="H382" s="1"/>
    </row>
    <row r="383" spans="1:8" ht="15.75" customHeight="1">
      <c r="A383" s="1"/>
      <c r="B383" s="1"/>
      <c r="C383" s="1"/>
      <c r="D383" s="1"/>
      <c r="E383" s="1"/>
      <c r="F383" s="1"/>
      <c r="G383" s="1"/>
      <c r="H383" s="1"/>
    </row>
    <row r="384" spans="1:8" ht="15.75" customHeight="1">
      <c r="A384" s="1"/>
      <c r="B384" s="1"/>
      <c r="C384" s="1"/>
      <c r="D384" s="1"/>
      <c r="E384" s="1"/>
      <c r="F384" s="1"/>
      <c r="G384" s="1"/>
      <c r="H384" s="1"/>
    </row>
    <row r="385" spans="1:8" ht="15.75" customHeight="1">
      <c r="A385" s="1"/>
      <c r="B385" s="1"/>
      <c r="C385" s="1"/>
      <c r="D385" s="1"/>
      <c r="E385" s="1"/>
      <c r="F385" s="1"/>
      <c r="G385" s="1"/>
      <c r="H385" s="1"/>
    </row>
    <row r="386" spans="1:8" ht="15.75" customHeight="1">
      <c r="A386" s="1"/>
      <c r="B386" s="1"/>
      <c r="C386" s="1"/>
      <c r="D386" s="1"/>
      <c r="E386" s="1"/>
      <c r="F386" s="1"/>
      <c r="G386" s="1"/>
      <c r="H386" s="1"/>
    </row>
    <row r="387" spans="1:8" ht="15.75" customHeight="1">
      <c r="A387" s="1"/>
      <c r="B387" s="1"/>
      <c r="C387" s="1"/>
      <c r="D387" s="1"/>
      <c r="E387" s="1"/>
      <c r="F387" s="1"/>
      <c r="G387" s="1"/>
      <c r="H387" s="1"/>
    </row>
    <row r="388" spans="1:8" ht="15.75" customHeight="1">
      <c r="A388" s="1"/>
      <c r="B388" s="1"/>
      <c r="C388" s="1"/>
      <c r="D388" s="1"/>
      <c r="E388" s="1"/>
      <c r="F388" s="1"/>
      <c r="G388" s="1"/>
      <c r="H388" s="1"/>
    </row>
    <row r="389" spans="1:8" ht="15.75" customHeight="1">
      <c r="A389" s="1"/>
      <c r="B389" s="1"/>
      <c r="C389" s="1"/>
      <c r="D389" s="1"/>
      <c r="E389" s="1"/>
      <c r="F389" s="1"/>
      <c r="G389" s="1"/>
      <c r="H389" s="1"/>
    </row>
    <row r="390" spans="1:8" ht="15.75" customHeight="1">
      <c r="A390" s="1"/>
      <c r="B390" s="1"/>
      <c r="C390" s="1"/>
      <c r="D390" s="1"/>
      <c r="E390" s="1"/>
      <c r="F390" s="1"/>
      <c r="G390" s="1"/>
      <c r="H390" s="1"/>
    </row>
    <row r="391" spans="1:8" ht="15.75" customHeight="1">
      <c r="A391" s="1"/>
      <c r="B391" s="1"/>
      <c r="C391" s="1"/>
      <c r="D391" s="1"/>
      <c r="E391" s="1"/>
      <c r="F391" s="1"/>
      <c r="G391" s="1"/>
      <c r="H391" s="1"/>
    </row>
    <row r="392" spans="1:8" ht="15.75" customHeight="1">
      <c r="A392" s="1"/>
      <c r="B392" s="1"/>
      <c r="C392" s="1"/>
      <c r="D392" s="1"/>
      <c r="E392" s="1"/>
      <c r="F392" s="1"/>
      <c r="G392" s="1"/>
      <c r="H392" s="1"/>
    </row>
    <row r="393" spans="1:8" ht="15.75" customHeight="1">
      <c r="A393" s="1"/>
      <c r="B393" s="1"/>
      <c r="C393" s="1"/>
      <c r="D393" s="1"/>
      <c r="E393" s="1"/>
      <c r="F393" s="1"/>
      <c r="G393" s="1"/>
      <c r="H393" s="1"/>
    </row>
    <row r="394" spans="1:8" ht="15.75" customHeight="1">
      <c r="A394" s="1"/>
      <c r="B394" s="1"/>
      <c r="C394" s="1"/>
      <c r="D394" s="1"/>
      <c r="E394" s="1"/>
      <c r="F394" s="1"/>
      <c r="G394" s="1"/>
      <c r="H394" s="1"/>
    </row>
    <row r="395" spans="1:8" ht="15.75" customHeight="1">
      <c r="A395" s="1"/>
      <c r="B395" s="1"/>
      <c r="C395" s="1"/>
      <c r="D395" s="1"/>
      <c r="E395" s="1"/>
      <c r="F395" s="1"/>
      <c r="G395" s="1"/>
      <c r="H395" s="1"/>
    </row>
    <row r="396" spans="1:8" ht="15.75" customHeight="1">
      <c r="A396" s="1"/>
      <c r="B396" s="1"/>
      <c r="C396" s="1"/>
      <c r="D396" s="1"/>
      <c r="E396" s="1"/>
      <c r="F396" s="1"/>
      <c r="G396" s="1"/>
      <c r="H396" s="1"/>
    </row>
    <row r="397" spans="1:8" ht="15.75" customHeight="1">
      <c r="A397" s="1"/>
      <c r="B397" s="1"/>
      <c r="C397" s="1"/>
      <c r="D397" s="1"/>
      <c r="E397" s="1"/>
      <c r="F397" s="1"/>
      <c r="G397" s="1"/>
      <c r="H397" s="1"/>
    </row>
    <row r="398" spans="1:8" ht="15.75" customHeight="1">
      <c r="A398" s="1"/>
      <c r="B398" s="1"/>
      <c r="C398" s="1"/>
      <c r="D398" s="1"/>
      <c r="E398" s="1"/>
      <c r="F398" s="1"/>
      <c r="G398" s="1"/>
      <c r="H398" s="1"/>
    </row>
    <row r="399" spans="1:8" ht="15.75" customHeight="1">
      <c r="A399" s="1"/>
      <c r="B399" s="1"/>
      <c r="C399" s="1"/>
      <c r="D399" s="1"/>
      <c r="E399" s="1"/>
      <c r="F399" s="1"/>
      <c r="G399" s="1"/>
      <c r="H399" s="1"/>
    </row>
    <row r="400" spans="1:8" ht="15.75" customHeight="1">
      <c r="A400" s="1"/>
      <c r="B400" s="1"/>
      <c r="C400" s="1"/>
      <c r="D400" s="1"/>
      <c r="E400" s="1"/>
      <c r="F400" s="1"/>
      <c r="G400" s="1"/>
      <c r="H400" s="1"/>
    </row>
    <row r="401" spans="1:8" ht="15.75" customHeight="1">
      <c r="A401" s="1"/>
      <c r="B401" s="1"/>
      <c r="C401" s="1"/>
      <c r="D401" s="1"/>
      <c r="E401" s="1"/>
      <c r="F401" s="1"/>
      <c r="G401" s="1"/>
      <c r="H401" s="1"/>
    </row>
    <row r="402" spans="1:8" ht="15.75" customHeight="1">
      <c r="A402" s="1"/>
      <c r="B402" s="1"/>
      <c r="C402" s="1"/>
      <c r="D402" s="1"/>
      <c r="E402" s="1"/>
      <c r="F402" s="1"/>
      <c r="G402" s="1"/>
      <c r="H402" s="1"/>
    </row>
    <row r="403" spans="1:8" ht="15.75" customHeight="1">
      <c r="A403" s="1"/>
      <c r="B403" s="1"/>
      <c r="C403" s="1"/>
      <c r="D403" s="1"/>
      <c r="E403" s="1"/>
      <c r="F403" s="1"/>
      <c r="G403" s="1"/>
      <c r="H403" s="1"/>
    </row>
    <row r="404" spans="1:8" ht="15.75" customHeight="1">
      <c r="A404" s="1"/>
      <c r="B404" s="1"/>
      <c r="C404" s="1"/>
      <c r="D404" s="1"/>
      <c r="E404" s="1"/>
      <c r="F404" s="1"/>
      <c r="G404" s="1"/>
      <c r="H404" s="1"/>
    </row>
    <row r="405" spans="1:8" ht="15.75" customHeight="1">
      <c r="A405" s="1"/>
      <c r="B405" s="1"/>
      <c r="C405" s="1"/>
      <c r="D405" s="1"/>
      <c r="E405" s="1"/>
      <c r="F405" s="1"/>
      <c r="G405" s="1"/>
      <c r="H405" s="1"/>
    </row>
    <row r="406" spans="1:8" ht="15.75" customHeight="1">
      <c r="A406" s="1"/>
      <c r="B406" s="1"/>
      <c r="C406" s="1"/>
      <c r="D406" s="1"/>
      <c r="E406" s="1"/>
      <c r="F406" s="1"/>
      <c r="G406" s="1"/>
      <c r="H406" s="1"/>
    </row>
    <row r="407" spans="1:8" ht="15.75" customHeight="1">
      <c r="A407" s="1"/>
      <c r="B407" s="1"/>
      <c r="C407" s="1"/>
      <c r="D407" s="1"/>
      <c r="E407" s="1"/>
      <c r="F407" s="1"/>
      <c r="G407" s="1"/>
      <c r="H407" s="1"/>
    </row>
    <row r="408" spans="1:8" ht="15.75" customHeight="1">
      <c r="A408" s="1"/>
      <c r="B408" s="1"/>
      <c r="C408" s="1"/>
      <c r="D408" s="1"/>
      <c r="E408" s="1"/>
      <c r="F408" s="1"/>
      <c r="G408" s="1"/>
      <c r="H408" s="1"/>
    </row>
    <row r="409" spans="1:8" ht="15.75" customHeight="1">
      <c r="A409" s="1"/>
      <c r="B409" s="1"/>
      <c r="C409" s="1"/>
      <c r="D409" s="1"/>
      <c r="E409" s="1"/>
      <c r="F409" s="1"/>
      <c r="G409" s="1"/>
      <c r="H409" s="1"/>
    </row>
    <row r="410" spans="1:8" ht="15.75" customHeight="1">
      <c r="A410" s="1"/>
      <c r="B410" s="1"/>
      <c r="C410" s="1"/>
      <c r="D410" s="1"/>
      <c r="E410" s="1"/>
      <c r="F410" s="1"/>
      <c r="G410" s="1"/>
      <c r="H410" s="1"/>
    </row>
    <row r="411" spans="1:8" ht="15.75" customHeight="1">
      <c r="A411" s="1"/>
      <c r="B411" s="1"/>
      <c r="C411" s="1"/>
      <c r="D411" s="1"/>
      <c r="E411" s="1"/>
      <c r="F411" s="1"/>
      <c r="G411" s="1"/>
      <c r="H411" s="1"/>
    </row>
    <row r="412" spans="1:8" ht="15.75" customHeight="1">
      <c r="A412" s="1"/>
      <c r="B412" s="1"/>
      <c r="C412" s="1"/>
      <c r="D412" s="1"/>
      <c r="E412" s="1"/>
      <c r="F412" s="1"/>
      <c r="G412" s="1"/>
      <c r="H412" s="1"/>
    </row>
    <row r="413" spans="1:8" ht="15.75" customHeight="1">
      <c r="A413" s="1"/>
      <c r="B413" s="1"/>
      <c r="C413" s="1"/>
      <c r="D413" s="1"/>
      <c r="E413" s="1"/>
      <c r="F413" s="1"/>
      <c r="G413" s="1"/>
      <c r="H413" s="1"/>
    </row>
    <row r="414" spans="1:8" ht="15.75" customHeight="1">
      <c r="A414" s="1"/>
      <c r="B414" s="1"/>
      <c r="C414" s="1"/>
      <c r="D414" s="1"/>
      <c r="E414" s="1"/>
      <c r="F414" s="1"/>
      <c r="G414" s="1"/>
      <c r="H414" s="1"/>
    </row>
    <row r="415" spans="1:8" ht="15.75" customHeight="1">
      <c r="A415" s="1"/>
      <c r="B415" s="1"/>
      <c r="C415" s="1"/>
      <c r="D415" s="1"/>
      <c r="E415" s="1"/>
      <c r="F415" s="1"/>
      <c r="G415" s="1"/>
      <c r="H415" s="1"/>
    </row>
    <row r="416" spans="1:8" ht="15.75" customHeight="1">
      <c r="A416" s="1"/>
      <c r="B416" s="1"/>
      <c r="C416" s="1"/>
      <c r="D416" s="1"/>
      <c r="E416" s="1"/>
      <c r="F416" s="1"/>
      <c r="G416" s="1"/>
      <c r="H416" s="1"/>
    </row>
    <row r="417" spans="1:8" ht="15.75" customHeight="1">
      <c r="A417" s="1"/>
      <c r="B417" s="1"/>
      <c r="C417" s="1"/>
      <c r="D417" s="1"/>
      <c r="E417" s="1"/>
      <c r="F417" s="1"/>
      <c r="G417" s="1"/>
      <c r="H417" s="1"/>
    </row>
    <row r="418" spans="1:8" ht="15.75" customHeight="1">
      <c r="A418" s="1"/>
      <c r="B418" s="1"/>
      <c r="C418" s="1"/>
      <c r="D418" s="1"/>
      <c r="E418" s="1"/>
      <c r="F418" s="1"/>
      <c r="G418" s="1"/>
      <c r="H418" s="1"/>
    </row>
    <row r="419" spans="1:8" ht="15.75" customHeight="1">
      <c r="A419" s="1"/>
      <c r="B419" s="1"/>
      <c r="C419" s="1"/>
      <c r="D419" s="1"/>
      <c r="E419" s="1"/>
      <c r="F419" s="1"/>
      <c r="G419" s="1"/>
      <c r="H419" s="1"/>
    </row>
    <row r="420" spans="1:8" ht="15.75" customHeight="1">
      <c r="A420" s="1"/>
      <c r="B420" s="1"/>
      <c r="C420" s="1"/>
      <c r="D420" s="1"/>
      <c r="E420" s="1"/>
      <c r="F420" s="1"/>
      <c r="G420" s="1"/>
      <c r="H420" s="1"/>
    </row>
    <row r="421" spans="1:8" ht="15.75" customHeight="1">
      <c r="A421" s="1"/>
      <c r="B421" s="1"/>
      <c r="C421" s="1"/>
      <c r="D421" s="1"/>
      <c r="E421" s="1"/>
      <c r="F421" s="1"/>
      <c r="G421" s="1"/>
      <c r="H421" s="1"/>
    </row>
    <row r="422" spans="1:8" ht="15.75" customHeight="1">
      <c r="A422" s="1"/>
      <c r="B422" s="1"/>
      <c r="C422" s="1"/>
      <c r="D422" s="1"/>
      <c r="E422" s="1"/>
      <c r="F422" s="1"/>
      <c r="G422" s="1"/>
      <c r="H422" s="1"/>
    </row>
    <row r="423" spans="1:8" ht="15.75" customHeight="1">
      <c r="A423" s="1"/>
      <c r="B423" s="1"/>
      <c r="C423" s="1"/>
      <c r="D423" s="1"/>
      <c r="E423" s="1"/>
      <c r="F423" s="1"/>
      <c r="G423" s="1"/>
      <c r="H423" s="1"/>
    </row>
    <row r="424" spans="1:8" ht="15.75" customHeight="1">
      <c r="A424" s="1"/>
      <c r="B424" s="1"/>
      <c r="C424" s="1"/>
      <c r="D424" s="1"/>
      <c r="E424" s="1"/>
      <c r="F424" s="1"/>
      <c r="G424" s="1"/>
      <c r="H424" s="1"/>
    </row>
    <row r="425" spans="1:8" ht="15.75" customHeight="1">
      <c r="A425" s="1"/>
      <c r="B425" s="1"/>
      <c r="C425" s="1"/>
      <c r="D425" s="1"/>
      <c r="E425" s="1"/>
      <c r="F425" s="1"/>
      <c r="G425" s="1"/>
      <c r="H425" s="1"/>
    </row>
    <row r="426" spans="1:8" ht="15.75" customHeight="1">
      <c r="A426" s="1"/>
      <c r="B426" s="1"/>
      <c r="C426" s="1"/>
      <c r="D426" s="1"/>
      <c r="E426" s="1"/>
      <c r="F426" s="1"/>
      <c r="G426" s="1"/>
      <c r="H426" s="1"/>
    </row>
    <row r="427" spans="1:8" ht="15.75" customHeight="1">
      <c r="A427" s="1"/>
      <c r="B427" s="1"/>
      <c r="C427" s="1"/>
      <c r="D427" s="1"/>
      <c r="E427" s="1"/>
      <c r="F427" s="1"/>
      <c r="G427" s="1"/>
      <c r="H427" s="1"/>
    </row>
    <row r="428" spans="1:8" ht="15.75" customHeight="1">
      <c r="A428" s="1"/>
      <c r="B428" s="1"/>
      <c r="C428" s="1"/>
      <c r="D428" s="1"/>
      <c r="E428" s="1"/>
      <c r="F428" s="1"/>
      <c r="G428" s="1"/>
      <c r="H428" s="1"/>
    </row>
    <row r="429" spans="1:8" ht="15.75" customHeight="1">
      <c r="A429" s="1"/>
      <c r="B429" s="1"/>
      <c r="C429" s="1"/>
      <c r="D429" s="1"/>
      <c r="E429" s="1"/>
      <c r="F429" s="1"/>
      <c r="G429" s="1"/>
      <c r="H429" s="1"/>
    </row>
    <row r="430" spans="1:8" ht="15.75" customHeight="1">
      <c r="A430" s="1"/>
      <c r="B430" s="1"/>
      <c r="C430" s="1"/>
      <c r="D430" s="1"/>
      <c r="E430" s="1"/>
      <c r="F430" s="1"/>
      <c r="G430" s="1"/>
      <c r="H430" s="1"/>
    </row>
    <row r="431" spans="1:8" ht="15.75" customHeight="1">
      <c r="A431" s="1"/>
      <c r="B431" s="1"/>
      <c r="C431" s="1"/>
      <c r="D431" s="1"/>
      <c r="E431" s="1"/>
      <c r="F431" s="1"/>
      <c r="G431" s="1"/>
      <c r="H431" s="1"/>
    </row>
    <row r="432" spans="1:8" ht="15.75" customHeight="1">
      <c r="A432" s="1"/>
      <c r="B432" s="1"/>
      <c r="C432" s="1"/>
      <c r="D432" s="1"/>
      <c r="E432" s="1"/>
      <c r="F432" s="1"/>
      <c r="G432" s="1"/>
      <c r="H432" s="1"/>
    </row>
    <row r="433" spans="1:8" ht="15.75" customHeight="1">
      <c r="A433" s="1"/>
      <c r="B433" s="1"/>
      <c r="C433" s="1"/>
      <c r="D433" s="1"/>
      <c r="E433" s="1"/>
      <c r="F433" s="1"/>
      <c r="G433" s="1"/>
      <c r="H433" s="1"/>
    </row>
    <row r="434" spans="1:8" ht="15.75" customHeight="1">
      <c r="A434" s="1"/>
      <c r="B434" s="1"/>
      <c r="C434" s="1"/>
      <c r="D434" s="1"/>
      <c r="E434" s="1"/>
      <c r="F434" s="1"/>
      <c r="G434" s="1"/>
      <c r="H434" s="1"/>
    </row>
    <row r="435" spans="1:8" ht="15.75" customHeight="1">
      <c r="A435" s="1"/>
      <c r="B435" s="1"/>
      <c r="C435" s="1"/>
      <c r="D435" s="1"/>
      <c r="E435" s="1"/>
      <c r="F435" s="1"/>
      <c r="G435" s="1"/>
      <c r="H435" s="1"/>
    </row>
    <row r="436" spans="1:8" ht="15.75" customHeight="1">
      <c r="A436" s="1"/>
      <c r="B436" s="1"/>
      <c r="C436" s="1"/>
      <c r="D436" s="1"/>
      <c r="E436" s="1"/>
      <c r="F436" s="1"/>
      <c r="G436" s="1"/>
      <c r="H436" s="1"/>
    </row>
    <row r="437" spans="1:8" ht="15.75" customHeight="1">
      <c r="A437" s="1"/>
      <c r="B437" s="1"/>
      <c r="C437" s="1"/>
      <c r="D437" s="1"/>
      <c r="E437" s="1"/>
      <c r="F437" s="1"/>
      <c r="G437" s="1"/>
      <c r="H437" s="1"/>
    </row>
    <row r="438" spans="1:8" ht="15.75" customHeight="1">
      <c r="A438" s="1"/>
      <c r="B438" s="1"/>
      <c r="C438" s="1"/>
      <c r="D438" s="1"/>
      <c r="E438" s="1"/>
      <c r="F438" s="1"/>
      <c r="G438" s="1"/>
      <c r="H438" s="1"/>
    </row>
    <row r="439" spans="1:8" ht="15.75" customHeight="1">
      <c r="A439" s="1"/>
      <c r="B439" s="1"/>
      <c r="C439" s="1"/>
      <c r="D439" s="1"/>
      <c r="E439" s="1"/>
      <c r="F439" s="1"/>
      <c r="G439" s="1"/>
      <c r="H439" s="1"/>
    </row>
    <row r="440" spans="1:8" ht="15.75" customHeight="1">
      <c r="A440" s="1"/>
      <c r="B440" s="1"/>
      <c r="C440" s="1"/>
      <c r="D440" s="1"/>
      <c r="E440" s="1"/>
      <c r="F440" s="1"/>
      <c r="G440" s="1"/>
      <c r="H440" s="1"/>
    </row>
    <row r="441" spans="1:8" ht="15.75" customHeight="1">
      <c r="A441" s="1"/>
      <c r="B441" s="1"/>
      <c r="C441" s="1"/>
      <c r="D441" s="1"/>
      <c r="E441" s="1"/>
      <c r="F441" s="1"/>
      <c r="G441" s="1"/>
      <c r="H441" s="1"/>
    </row>
    <row r="442" spans="1:8" ht="15.75" customHeight="1">
      <c r="A442" s="1"/>
      <c r="B442" s="1"/>
      <c r="C442" s="1"/>
      <c r="D442" s="1"/>
      <c r="E442" s="1"/>
      <c r="F442" s="1"/>
      <c r="G442" s="1"/>
      <c r="H442" s="1"/>
    </row>
    <row r="443" spans="1:8" ht="15.75" customHeight="1">
      <c r="A443" s="1"/>
      <c r="B443" s="1"/>
      <c r="C443" s="1"/>
      <c r="D443" s="1"/>
      <c r="E443" s="1"/>
      <c r="F443" s="1"/>
      <c r="G443" s="1"/>
      <c r="H443" s="1"/>
    </row>
    <row r="444" spans="1:8" ht="15.75" customHeight="1">
      <c r="A444" s="1"/>
      <c r="B444" s="1"/>
      <c r="C444" s="1"/>
      <c r="D444" s="1"/>
      <c r="E444" s="1"/>
      <c r="F444" s="1"/>
      <c r="G444" s="1"/>
      <c r="H444" s="1"/>
    </row>
    <row r="445" spans="1:8" ht="15.75" customHeight="1">
      <c r="A445" s="1"/>
      <c r="B445" s="1"/>
      <c r="C445" s="1"/>
      <c r="D445" s="1"/>
      <c r="E445" s="1"/>
      <c r="F445" s="1"/>
      <c r="G445" s="1"/>
      <c r="H445" s="1"/>
    </row>
    <row r="446" spans="1:8" ht="15.75" customHeight="1">
      <c r="A446" s="1"/>
      <c r="B446" s="1"/>
      <c r="C446" s="1"/>
      <c r="D446" s="1"/>
      <c r="E446" s="1"/>
      <c r="F446" s="1"/>
      <c r="G446" s="1"/>
      <c r="H446" s="1"/>
    </row>
    <row r="447" spans="1:8" ht="15.75" customHeight="1">
      <c r="A447" s="1"/>
      <c r="B447" s="1"/>
      <c r="C447" s="1"/>
      <c r="D447" s="1"/>
      <c r="E447" s="1"/>
      <c r="F447" s="1"/>
      <c r="G447" s="1"/>
      <c r="H447" s="1"/>
    </row>
    <row r="448" spans="1:8" ht="15.75" customHeight="1">
      <c r="A448" s="1"/>
      <c r="B448" s="1"/>
      <c r="C448" s="1"/>
      <c r="D448" s="1"/>
      <c r="E448" s="1"/>
      <c r="F448" s="1"/>
      <c r="G448" s="1"/>
      <c r="H448" s="1"/>
    </row>
    <row r="449" spans="1:8" ht="15.75" customHeight="1">
      <c r="A449" s="1"/>
      <c r="B449" s="1"/>
      <c r="C449" s="1"/>
      <c r="D449" s="1"/>
      <c r="E449" s="1"/>
      <c r="F449" s="1"/>
      <c r="G449" s="1"/>
      <c r="H449" s="1"/>
    </row>
    <row r="450" spans="1:8" ht="15.75" customHeight="1">
      <c r="A450" s="1"/>
      <c r="B450" s="1"/>
      <c r="C450" s="1"/>
      <c r="D450" s="1"/>
      <c r="E450" s="1"/>
      <c r="F450" s="1"/>
      <c r="G450" s="1"/>
      <c r="H450" s="1"/>
    </row>
    <row r="451" spans="1:8" ht="15.75" customHeight="1">
      <c r="A451" s="1"/>
      <c r="B451" s="1"/>
      <c r="C451" s="1"/>
      <c r="D451" s="1"/>
      <c r="E451" s="1"/>
      <c r="F451" s="1"/>
      <c r="G451" s="1"/>
      <c r="H451" s="1"/>
    </row>
    <row r="452" spans="1:8" ht="15.75" customHeight="1">
      <c r="A452" s="1"/>
      <c r="B452" s="1"/>
      <c r="C452" s="1"/>
      <c r="D452" s="1"/>
      <c r="E452" s="1"/>
      <c r="F452" s="1"/>
      <c r="G452" s="1"/>
      <c r="H452" s="1"/>
    </row>
    <row r="453" spans="1:8" ht="15.75" customHeight="1">
      <c r="A453" s="1"/>
      <c r="B453" s="1"/>
      <c r="C453" s="1"/>
      <c r="D453" s="1"/>
      <c r="E453" s="1"/>
      <c r="F453" s="1"/>
      <c r="G453" s="1"/>
      <c r="H453" s="1"/>
    </row>
    <row r="454" spans="1:8" ht="15.75" customHeight="1">
      <c r="A454" s="1"/>
      <c r="B454" s="1"/>
      <c r="C454" s="1"/>
      <c r="D454" s="1"/>
      <c r="E454" s="1"/>
      <c r="F454" s="1"/>
      <c r="G454" s="1"/>
      <c r="H454" s="1"/>
    </row>
    <row r="455" spans="1:8" ht="15.75" customHeight="1">
      <c r="A455" s="1"/>
      <c r="B455" s="1"/>
      <c r="C455" s="1"/>
      <c r="D455" s="1"/>
      <c r="E455" s="1"/>
      <c r="F455" s="1"/>
      <c r="G455" s="1"/>
      <c r="H455" s="1"/>
    </row>
    <row r="456" spans="1:8" ht="15.75" customHeight="1">
      <c r="A456" s="1"/>
      <c r="B456" s="1"/>
      <c r="C456" s="1"/>
      <c r="D456" s="1"/>
      <c r="E456" s="1"/>
      <c r="F456" s="1"/>
      <c r="G456" s="1"/>
      <c r="H456" s="1"/>
    </row>
    <row r="457" spans="1:8" ht="15.75" customHeight="1">
      <c r="A457" s="1"/>
      <c r="B457" s="1"/>
      <c r="C457" s="1"/>
      <c r="D457" s="1"/>
      <c r="E457" s="1"/>
      <c r="F457" s="1"/>
      <c r="G457" s="1"/>
      <c r="H457" s="1"/>
    </row>
    <row r="458" spans="1:8" ht="15.75" customHeight="1">
      <c r="A458" s="1"/>
      <c r="B458" s="1"/>
      <c r="C458" s="1"/>
      <c r="D458" s="1"/>
      <c r="E458" s="1"/>
      <c r="F458" s="1"/>
      <c r="G458" s="1"/>
      <c r="H458" s="1"/>
    </row>
    <row r="459" spans="1:8" ht="15.75" customHeight="1">
      <c r="A459" s="1"/>
      <c r="B459" s="1"/>
      <c r="C459" s="1"/>
      <c r="D459" s="1"/>
      <c r="E459" s="1"/>
      <c r="F459" s="1"/>
      <c r="G459" s="1"/>
      <c r="H459" s="1"/>
    </row>
    <row r="460" spans="1:8" ht="15.75" customHeight="1">
      <c r="A460" s="1"/>
      <c r="B460" s="1"/>
      <c r="C460" s="1"/>
      <c r="D460" s="1"/>
      <c r="E460" s="1"/>
      <c r="F460" s="1"/>
      <c r="G460" s="1"/>
      <c r="H460" s="1"/>
    </row>
    <row r="461" spans="1:8" ht="15.75" customHeight="1">
      <c r="A461" s="1"/>
      <c r="B461" s="1"/>
      <c r="C461" s="1"/>
      <c r="D461" s="1"/>
      <c r="E461" s="1"/>
      <c r="F461" s="1"/>
      <c r="G461" s="1"/>
      <c r="H461" s="1"/>
    </row>
    <row r="462" spans="1:8" ht="15.75" customHeight="1">
      <c r="A462" s="1"/>
      <c r="B462" s="1"/>
      <c r="C462" s="1"/>
      <c r="D462" s="1"/>
      <c r="E462" s="1"/>
      <c r="F462" s="1"/>
      <c r="G462" s="1"/>
      <c r="H462" s="1"/>
    </row>
    <row r="463" spans="1:8" ht="15.75" customHeight="1">
      <c r="A463" s="1"/>
      <c r="B463" s="1"/>
      <c r="C463" s="1"/>
      <c r="D463" s="1"/>
      <c r="E463" s="1"/>
      <c r="F463" s="1"/>
      <c r="G463" s="1"/>
      <c r="H463" s="1"/>
    </row>
    <row r="464" spans="1:8" ht="15.75" customHeight="1">
      <c r="A464" s="1"/>
      <c r="B464" s="1"/>
      <c r="C464" s="1"/>
      <c r="D464" s="1"/>
      <c r="E464" s="1"/>
      <c r="F464" s="1"/>
      <c r="G464" s="1"/>
      <c r="H464" s="1"/>
    </row>
    <row r="465" spans="1:8" ht="15.75" customHeight="1">
      <c r="A465" s="1"/>
      <c r="B465" s="1"/>
      <c r="C465" s="1"/>
      <c r="D465" s="1"/>
      <c r="E465" s="1"/>
      <c r="F465" s="1"/>
      <c r="G465" s="1"/>
      <c r="H465" s="1"/>
    </row>
    <row r="466" spans="1:8" ht="15.75" customHeight="1">
      <c r="A466" s="1"/>
      <c r="B466" s="1"/>
      <c r="C466" s="1"/>
      <c r="D466" s="1"/>
      <c r="E466" s="1"/>
      <c r="F466" s="1"/>
      <c r="G466" s="1"/>
      <c r="H466" s="1"/>
    </row>
    <row r="467" spans="1:8" ht="15.75" customHeight="1">
      <c r="A467" s="1"/>
      <c r="B467" s="1"/>
      <c r="C467" s="1"/>
      <c r="D467" s="1"/>
      <c r="E467" s="1"/>
      <c r="F467" s="1"/>
      <c r="G467" s="1"/>
      <c r="H467" s="1"/>
    </row>
    <row r="468" spans="1:8" ht="15.75" customHeight="1">
      <c r="A468" s="1"/>
      <c r="B468" s="1"/>
      <c r="C468" s="1"/>
      <c r="D468" s="1"/>
      <c r="E468" s="1"/>
      <c r="F468" s="1"/>
      <c r="G468" s="1"/>
      <c r="H468" s="1"/>
    </row>
    <row r="469" spans="1:8" ht="15.75" customHeight="1">
      <c r="A469" s="1"/>
      <c r="B469" s="1"/>
      <c r="C469" s="1"/>
      <c r="D469" s="1"/>
      <c r="E469" s="1"/>
      <c r="F469" s="1"/>
      <c r="G469" s="1"/>
      <c r="H469" s="1"/>
    </row>
    <row r="470" spans="1:8" ht="15.75" customHeight="1">
      <c r="A470" s="1"/>
      <c r="B470" s="1"/>
      <c r="C470" s="1"/>
      <c r="D470" s="1"/>
      <c r="E470" s="1"/>
      <c r="F470" s="1"/>
      <c r="G470" s="1"/>
      <c r="H470" s="1"/>
    </row>
    <row r="471" spans="1:8" ht="15.75" customHeight="1">
      <c r="A471" s="1"/>
      <c r="B471" s="1"/>
      <c r="C471" s="1"/>
      <c r="D471" s="1"/>
      <c r="E471" s="1"/>
      <c r="F471" s="1"/>
      <c r="G471" s="1"/>
      <c r="H471" s="1"/>
    </row>
    <row r="472" spans="1:8" ht="15.75" customHeight="1">
      <c r="A472" s="1"/>
      <c r="B472" s="1"/>
      <c r="C472" s="1"/>
      <c r="D472" s="1"/>
      <c r="E472" s="1"/>
      <c r="F472" s="1"/>
      <c r="G472" s="1"/>
      <c r="H472" s="1"/>
    </row>
    <row r="473" spans="1:8" ht="15.75" customHeight="1">
      <c r="A473" s="1"/>
      <c r="B473" s="1"/>
      <c r="C473" s="1"/>
      <c r="D473" s="1"/>
      <c r="E473" s="1"/>
      <c r="F473" s="1"/>
      <c r="G473" s="1"/>
      <c r="H473" s="1"/>
    </row>
    <row r="474" spans="1:8" ht="15.75" customHeight="1">
      <c r="A474" s="1"/>
      <c r="B474" s="1"/>
      <c r="C474" s="1"/>
      <c r="D474" s="1"/>
      <c r="E474" s="1"/>
      <c r="F474" s="1"/>
      <c r="G474" s="1"/>
      <c r="H474" s="1"/>
    </row>
    <row r="475" spans="1:8" ht="15.75" customHeight="1">
      <c r="A475" s="1"/>
      <c r="B475" s="1"/>
      <c r="C475" s="1"/>
      <c r="D475" s="1"/>
      <c r="E475" s="1"/>
      <c r="F475" s="1"/>
      <c r="G475" s="1"/>
      <c r="H475" s="1"/>
    </row>
    <row r="476" spans="1:8" ht="15.75" customHeight="1">
      <c r="A476" s="1"/>
      <c r="B476" s="1"/>
      <c r="C476" s="1"/>
      <c r="D476" s="1"/>
      <c r="E476" s="1"/>
      <c r="F476" s="1"/>
      <c r="G476" s="1"/>
      <c r="H476" s="1"/>
    </row>
    <row r="477" spans="1:8" ht="15.75" customHeight="1">
      <c r="A477" s="1"/>
      <c r="B477" s="1"/>
      <c r="C477" s="1"/>
      <c r="D477" s="1"/>
      <c r="E477" s="1"/>
      <c r="F477" s="1"/>
      <c r="G477" s="1"/>
      <c r="H477" s="1"/>
    </row>
    <row r="478" spans="1:8" ht="15.75" customHeight="1">
      <c r="A478" s="1"/>
      <c r="B478" s="1"/>
      <c r="C478" s="1"/>
      <c r="D478" s="1"/>
      <c r="E478" s="1"/>
      <c r="F478" s="1"/>
      <c r="G478" s="1"/>
      <c r="H478" s="1"/>
    </row>
    <row r="479" spans="1:8" ht="15.75" customHeight="1">
      <c r="A479" s="1"/>
      <c r="B479" s="1"/>
      <c r="C479" s="1"/>
      <c r="D479" s="1"/>
      <c r="E479" s="1"/>
      <c r="F479" s="1"/>
      <c r="G479" s="1"/>
      <c r="H479" s="1"/>
    </row>
    <row r="480" spans="1:8" ht="15.75" customHeight="1">
      <c r="A480" s="1"/>
      <c r="B480" s="1"/>
      <c r="C480" s="1"/>
      <c r="D480" s="1"/>
      <c r="E480" s="1"/>
      <c r="F480" s="1"/>
      <c r="G480" s="1"/>
      <c r="H480" s="1"/>
    </row>
    <row r="481" spans="1:8" ht="15.75" customHeight="1">
      <c r="A481" s="1"/>
      <c r="B481" s="1"/>
      <c r="C481" s="1"/>
      <c r="D481" s="1"/>
      <c r="E481" s="1"/>
      <c r="F481" s="1"/>
      <c r="G481" s="1"/>
      <c r="H481" s="1"/>
    </row>
    <row r="482" spans="1:8" ht="15.75" customHeight="1">
      <c r="A482" s="1"/>
      <c r="B482" s="1"/>
      <c r="C482" s="1"/>
      <c r="D482" s="1"/>
      <c r="E482" s="1"/>
      <c r="F482" s="1"/>
      <c r="G482" s="1"/>
      <c r="H482" s="1"/>
    </row>
    <row r="483" spans="1:8" ht="15.75" customHeight="1">
      <c r="A483" s="1"/>
      <c r="B483" s="1"/>
      <c r="C483" s="1"/>
      <c r="D483" s="1"/>
      <c r="E483" s="1"/>
      <c r="F483" s="1"/>
      <c r="G483" s="1"/>
      <c r="H483" s="1"/>
    </row>
    <row r="484" spans="1:8" ht="15.75" customHeight="1">
      <c r="A484" s="1"/>
      <c r="B484" s="1"/>
      <c r="C484" s="1"/>
      <c r="D484" s="1"/>
      <c r="E484" s="1"/>
      <c r="F484" s="1"/>
      <c r="G484" s="1"/>
      <c r="H484" s="1"/>
    </row>
    <row r="485" spans="1:8" ht="15.75" customHeight="1">
      <c r="A485" s="1"/>
      <c r="B485" s="1"/>
      <c r="C485" s="1"/>
      <c r="D485" s="1"/>
      <c r="E485" s="1"/>
      <c r="F485" s="1"/>
      <c r="G485" s="1"/>
      <c r="H485" s="1"/>
    </row>
    <row r="486" spans="1:8" ht="15.75" customHeight="1">
      <c r="A486" s="1"/>
      <c r="B486" s="1"/>
      <c r="C486" s="1"/>
      <c r="D486" s="1"/>
      <c r="E486" s="1"/>
      <c r="F486" s="1"/>
      <c r="G486" s="1"/>
      <c r="H486" s="1"/>
    </row>
    <row r="487" spans="1:8" ht="15.75" customHeight="1">
      <c r="A487" s="1"/>
      <c r="B487" s="1"/>
      <c r="C487" s="1"/>
      <c r="D487" s="1"/>
      <c r="E487" s="1"/>
      <c r="F487" s="1"/>
      <c r="G487" s="1"/>
      <c r="H487" s="1"/>
    </row>
    <row r="488" spans="1:8" ht="15.75" customHeight="1">
      <c r="A488" s="1"/>
      <c r="B488" s="1"/>
      <c r="C488" s="1"/>
      <c r="D488" s="1"/>
      <c r="E488" s="1"/>
      <c r="F488" s="1"/>
      <c r="G488" s="1"/>
      <c r="H488" s="1"/>
    </row>
    <row r="489" spans="1:8" ht="15.75" customHeight="1">
      <c r="A489" s="1"/>
      <c r="B489" s="1"/>
      <c r="C489" s="1"/>
      <c r="D489" s="1"/>
      <c r="E489" s="1"/>
      <c r="F489" s="1"/>
      <c r="G489" s="1"/>
      <c r="H489" s="1"/>
    </row>
    <row r="490" spans="1:8" ht="15.75" customHeight="1">
      <c r="A490" s="1"/>
      <c r="B490" s="1"/>
      <c r="C490" s="1"/>
      <c r="D490" s="1"/>
      <c r="E490" s="1"/>
      <c r="F490" s="1"/>
      <c r="G490" s="1"/>
      <c r="H490" s="1"/>
    </row>
    <row r="491" spans="1:8" ht="15.75" customHeight="1">
      <c r="A491" s="1"/>
      <c r="B491" s="1"/>
      <c r="C491" s="1"/>
      <c r="D491" s="1"/>
      <c r="E491" s="1"/>
      <c r="F491" s="1"/>
      <c r="G491" s="1"/>
      <c r="H491" s="1"/>
    </row>
    <row r="492" spans="1:8" ht="15.75" customHeight="1">
      <c r="A492" s="1"/>
      <c r="B492" s="1"/>
      <c r="C492" s="1"/>
      <c r="D492" s="1"/>
      <c r="E492" s="1"/>
      <c r="F492" s="1"/>
      <c r="G492" s="1"/>
      <c r="H492" s="1"/>
    </row>
    <row r="493" spans="1:8" ht="15.75" customHeight="1">
      <c r="A493" s="1"/>
      <c r="B493" s="1"/>
      <c r="C493" s="1"/>
      <c r="D493" s="1"/>
      <c r="E493" s="1"/>
      <c r="F493" s="1"/>
      <c r="G493" s="1"/>
      <c r="H493" s="1"/>
    </row>
    <row r="494" spans="1:8" ht="15.75" customHeight="1">
      <c r="A494" s="1"/>
      <c r="B494" s="1"/>
      <c r="C494" s="1"/>
      <c r="D494" s="1"/>
      <c r="E494" s="1"/>
      <c r="F494" s="1"/>
      <c r="G494" s="1"/>
      <c r="H494" s="1"/>
    </row>
    <row r="495" spans="1:8" ht="15.75" customHeight="1">
      <c r="A495" s="1"/>
      <c r="B495" s="1"/>
      <c r="C495" s="1"/>
      <c r="D495" s="1"/>
      <c r="E495" s="1"/>
      <c r="F495" s="1"/>
      <c r="G495" s="1"/>
      <c r="H495" s="1"/>
    </row>
    <row r="496" spans="1:8" ht="15.75" customHeight="1">
      <c r="A496" s="1"/>
      <c r="B496" s="1"/>
      <c r="C496" s="1"/>
      <c r="D496" s="1"/>
      <c r="E496" s="1"/>
      <c r="F496" s="1"/>
      <c r="G496" s="1"/>
      <c r="H496" s="1"/>
    </row>
    <row r="497" spans="1:8" ht="15.75" customHeight="1">
      <c r="A497" s="1"/>
      <c r="B497" s="1"/>
      <c r="C497" s="1"/>
      <c r="D497" s="1"/>
      <c r="E497" s="1"/>
      <c r="F497" s="1"/>
      <c r="G497" s="1"/>
      <c r="H497" s="1"/>
    </row>
    <row r="498" spans="1:8" ht="15.75" customHeight="1">
      <c r="A498" s="1"/>
      <c r="B498" s="1"/>
      <c r="C498" s="1"/>
      <c r="D498" s="1"/>
      <c r="E498" s="1"/>
      <c r="F498" s="1"/>
      <c r="G498" s="1"/>
      <c r="H498" s="1"/>
    </row>
    <row r="499" spans="1:8" ht="15.75" customHeight="1">
      <c r="A499" s="1"/>
      <c r="B499" s="1"/>
      <c r="C499" s="1"/>
      <c r="D499" s="1"/>
      <c r="E499" s="1"/>
      <c r="F499" s="1"/>
      <c r="G499" s="1"/>
      <c r="H499" s="1"/>
    </row>
    <row r="500" spans="1:8" ht="15.75" customHeight="1">
      <c r="A500" s="1"/>
      <c r="B500" s="1"/>
      <c r="C500" s="1"/>
      <c r="D500" s="1"/>
      <c r="E500" s="1"/>
      <c r="F500" s="1"/>
      <c r="G500" s="1"/>
      <c r="H500" s="1"/>
    </row>
    <row r="501" spans="1:8" ht="15.75" customHeight="1">
      <c r="A501" s="1"/>
      <c r="B501" s="1"/>
      <c r="C501" s="1"/>
      <c r="D501" s="1"/>
      <c r="E501" s="1"/>
      <c r="F501" s="1"/>
      <c r="G501" s="1"/>
      <c r="H501" s="1"/>
    </row>
    <row r="502" spans="1:8" ht="15.75" customHeight="1">
      <c r="A502" s="1"/>
      <c r="B502" s="1"/>
      <c r="C502" s="1"/>
      <c r="D502" s="1"/>
      <c r="E502" s="1"/>
      <c r="F502" s="1"/>
      <c r="G502" s="1"/>
      <c r="H502" s="1"/>
    </row>
    <row r="503" spans="1:8" ht="15.75" customHeight="1">
      <c r="A503" s="1"/>
      <c r="B503" s="1"/>
      <c r="C503" s="1"/>
      <c r="D503" s="1"/>
      <c r="E503" s="1"/>
      <c r="F503" s="1"/>
      <c r="G503" s="1"/>
      <c r="H503" s="1"/>
    </row>
    <row r="504" spans="1:8" ht="15.75" customHeight="1">
      <c r="A504" s="1"/>
      <c r="B504" s="1"/>
      <c r="C504" s="1"/>
      <c r="D504" s="1"/>
      <c r="E504" s="1"/>
      <c r="F504" s="1"/>
      <c r="G504" s="1"/>
      <c r="H504" s="1"/>
    </row>
    <row r="505" spans="1:8" ht="15.75" customHeight="1">
      <c r="A505" s="1"/>
      <c r="B505" s="1"/>
      <c r="C505" s="1"/>
      <c r="D505" s="1"/>
      <c r="E505" s="1"/>
      <c r="F505" s="1"/>
      <c r="G505" s="1"/>
      <c r="H505" s="1"/>
    </row>
    <row r="506" spans="1:8" ht="15.75" customHeight="1">
      <c r="A506" s="1"/>
      <c r="B506" s="1"/>
      <c r="C506" s="1"/>
      <c r="D506" s="1"/>
      <c r="E506" s="1"/>
      <c r="F506" s="1"/>
      <c r="G506" s="1"/>
      <c r="H506" s="1"/>
    </row>
    <row r="507" spans="1:8" ht="15.75" customHeight="1">
      <c r="A507" s="1"/>
      <c r="B507" s="1"/>
      <c r="C507" s="1"/>
      <c r="D507" s="1"/>
      <c r="E507" s="1"/>
      <c r="F507" s="1"/>
      <c r="G507" s="1"/>
      <c r="H507" s="1"/>
    </row>
    <row r="508" spans="1:8" ht="15.75" customHeight="1">
      <c r="A508" s="1"/>
      <c r="B508" s="1"/>
      <c r="C508" s="1"/>
      <c r="D508" s="1"/>
      <c r="E508" s="1"/>
      <c r="F508" s="1"/>
      <c r="G508" s="1"/>
      <c r="H508" s="1"/>
    </row>
    <row r="509" spans="1:8" ht="15.75" customHeight="1">
      <c r="A509" s="1"/>
      <c r="B509" s="1"/>
      <c r="C509" s="1"/>
      <c r="D509" s="1"/>
      <c r="E509" s="1"/>
      <c r="F509" s="1"/>
      <c r="G509" s="1"/>
      <c r="H509" s="1"/>
    </row>
    <row r="510" spans="1:8" ht="15.75" customHeight="1">
      <c r="A510" s="1"/>
      <c r="B510" s="1"/>
      <c r="C510" s="1"/>
      <c r="D510" s="1"/>
      <c r="E510" s="1"/>
      <c r="F510" s="1"/>
      <c r="G510" s="1"/>
      <c r="H510" s="1"/>
    </row>
    <row r="511" spans="1:8" ht="15.75" customHeight="1">
      <c r="A511" s="1"/>
      <c r="B511" s="1"/>
      <c r="C511" s="1"/>
      <c r="D511" s="1"/>
      <c r="E511" s="1"/>
      <c r="F511" s="1"/>
      <c r="G511" s="1"/>
      <c r="H511" s="1"/>
    </row>
    <row r="512" spans="1:8" ht="15.75" customHeight="1">
      <c r="A512" s="1"/>
      <c r="B512" s="1"/>
      <c r="C512" s="1"/>
      <c r="D512" s="1"/>
      <c r="E512" s="1"/>
      <c r="F512" s="1"/>
      <c r="G512" s="1"/>
      <c r="H512" s="1"/>
    </row>
    <row r="513" spans="1:8" ht="15.75" customHeight="1">
      <c r="A513" s="1"/>
      <c r="B513" s="1"/>
      <c r="C513" s="1"/>
      <c r="D513" s="1"/>
      <c r="E513" s="1"/>
      <c r="F513" s="1"/>
      <c r="G513" s="1"/>
      <c r="H513" s="1"/>
    </row>
    <row r="514" spans="1:8" ht="15.75" customHeight="1">
      <c r="A514" s="1"/>
      <c r="B514" s="1"/>
      <c r="C514" s="1"/>
      <c r="D514" s="1"/>
      <c r="E514" s="1"/>
      <c r="F514" s="1"/>
      <c r="G514" s="1"/>
      <c r="H514" s="1"/>
    </row>
    <row r="515" spans="1:8" ht="15.75" customHeight="1">
      <c r="A515" s="1"/>
      <c r="B515" s="1"/>
      <c r="C515" s="1"/>
      <c r="D515" s="1"/>
      <c r="E515" s="1"/>
      <c r="F515" s="1"/>
      <c r="G515" s="1"/>
      <c r="H515" s="1"/>
    </row>
    <row r="516" spans="1:8" ht="15.75" customHeight="1">
      <c r="A516" s="1"/>
      <c r="B516" s="1"/>
      <c r="C516" s="1"/>
      <c r="D516" s="1"/>
      <c r="E516" s="1"/>
      <c r="F516" s="1"/>
      <c r="G516" s="1"/>
      <c r="H516" s="1"/>
    </row>
    <row r="517" spans="1:8" ht="15.75" customHeight="1">
      <c r="A517" s="1"/>
      <c r="B517" s="1"/>
      <c r="C517" s="1"/>
      <c r="D517" s="1"/>
      <c r="E517" s="1"/>
      <c r="F517" s="1"/>
      <c r="G517" s="1"/>
      <c r="H517" s="1"/>
    </row>
    <row r="518" spans="1:8" ht="15.75" customHeight="1">
      <c r="A518" s="1"/>
      <c r="B518" s="1"/>
      <c r="C518" s="1"/>
      <c r="D518" s="1"/>
      <c r="E518" s="1"/>
      <c r="F518" s="1"/>
      <c r="G518" s="1"/>
      <c r="H518" s="1"/>
    </row>
    <row r="519" spans="1:8" ht="15.75" customHeight="1">
      <c r="A519" s="1"/>
      <c r="B519" s="1"/>
      <c r="C519" s="1"/>
      <c r="D519" s="1"/>
      <c r="E519" s="1"/>
      <c r="F519" s="1"/>
      <c r="G519" s="1"/>
      <c r="H519" s="1"/>
    </row>
    <row r="520" spans="1:8" ht="15.75" customHeight="1">
      <c r="A520" s="1"/>
      <c r="B520" s="1"/>
      <c r="C520" s="1"/>
      <c r="D520" s="1"/>
      <c r="E520" s="1"/>
      <c r="F520" s="1"/>
      <c r="G520" s="1"/>
      <c r="H520" s="1"/>
    </row>
    <row r="521" spans="1:8" ht="15.75" customHeight="1">
      <c r="A521" s="1"/>
      <c r="B521" s="1"/>
      <c r="C521" s="1"/>
      <c r="D521" s="1"/>
      <c r="E521" s="1"/>
      <c r="F521" s="1"/>
      <c r="G521" s="1"/>
      <c r="H521" s="1"/>
    </row>
    <row r="522" spans="1:8" ht="15.75" customHeight="1">
      <c r="A522" s="1"/>
      <c r="B522" s="1"/>
      <c r="C522" s="1"/>
      <c r="D522" s="1"/>
      <c r="E522" s="1"/>
      <c r="F522" s="1"/>
      <c r="G522" s="1"/>
      <c r="H522" s="1"/>
    </row>
    <row r="523" spans="1:8" ht="15.75" customHeight="1">
      <c r="A523" s="1"/>
      <c r="B523" s="1"/>
      <c r="C523" s="1"/>
      <c r="D523" s="1"/>
      <c r="E523" s="1"/>
      <c r="F523" s="1"/>
      <c r="G523" s="1"/>
      <c r="H523" s="1"/>
    </row>
    <row r="524" spans="1:8" ht="15.75" customHeight="1">
      <c r="A524" s="1"/>
      <c r="B524" s="1"/>
      <c r="C524" s="1"/>
      <c r="D524" s="1"/>
      <c r="E524" s="1"/>
      <c r="F524" s="1"/>
      <c r="G524" s="1"/>
      <c r="H524" s="1"/>
    </row>
    <row r="525" spans="1:8" ht="15.75" customHeight="1">
      <c r="A525" s="1"/>
      <c r="B525" s="1"/>
      <c r="C525" s="1"/>
      <c r="D525" s="1"/>
      <c r="E525" s="1"/>
      <c r="F525" s="1"/>
      <c r="G525" s="1"/>
      <c r="H525" s="1"/>
    </row>
    <row r="526" spans="1:8" ht="15.75" customHeight="1">
      <c r="A526" s="1"/>
      <c r="B526" s="1"/>
      <c r="C526" s="1"/>
      <c r="D526" s="1"/>
      <c r="E526" s="1"/>
      <c r="F526" s="1"/>
      <c r="G526" s="1"/>
      <c r="H526" s="1"/>
    </row>
    <row r="527" spans="1:8" ht="15.75" customHeight="1">
      <c r="A527" s="1"/>
      <c r="B527" s="1"/>
      <c r="C527" s="1"/>
      <c r="D527" s="1"/>
      <c r="E527" s="1"/>
      <c r="F527" s="1"/>
      <c r="G527" s="1"/>
      <c r="H527" s="1"/>
    </row>
    <row r="528" spans="1:8" ht="15.75" customHeight="1">
      <c r="A528" s="1"/>
      <c r="B528" s="1"/>
      <c r="C528" s="1"/>
      <c r="D528" s="1"/>
      <c r="E528" s="1"/>
      <c r="F528" s="1"/>
      <c r="G528" s="1"/>
      <c r="H528" s="1"/>
    </row>
    <row r="529" spans="1:8" ht="15.75" customHeight="1">
      <c r="A529" s="1"/>
      <c r="B529" s="1"/>
      <c r="C529" s="1"/>
      <c r="D529" s="1"/>
      <c r="E529" s="1"/>
      <c r="F529" s="1"/>
      <c r="G529" s="1"/>
      <c r="H529" s="1"/>
    </row>
    <row r="530" spans="1:8" ht="15.75" customHeight="1">
      <c r="A530" s="1"/>
      <c r="B530" s="1"/>
      <c r="C530" s="1"/>
      <c r="D530" s="1"/>
      <c r="E530" s="1"/>
      <c r="F530" s="1"/>
      <c r="G530" s="1"/>
      <c r="H530" s="1"/>
    </row>
    <row r="531" spans="1:8" ht="15.75" customHeight="1">
      <c r="A531" s="1"/>
      <c r="B531" s="1"/>
      <c r="C531" s="1"/>
      <c r="D531" s="1"/>
      <c r="E531" s="1"/>
      <c r="F531" s="1"/>
      <c r="G531" s="1"/>
      <c r="H531" s="1"/>
    </row>
    <row r="532" spans="1:8" ht="15.75" customHeight="1">
      <c r="A532" s="1"/>
      <c r="B532" s="1"/>
      <c r="C532" s="1"/>
      <c r="D532" s="1"/>
      <c r="E532" s="1"/>
      <c r="F532" s="1"/>
      <c r="G532" s="1"/>
      <c r="H532" s="1"/>
    </row>
    <row r="533" spans="1:8" ht="15.75" customHeight="1">
      <c r="A533" s="1"/>
      <c r="B533" s="1"/>
      <c r="C533" s="1"/>
      <c r="D533" s="1"/>
      <c r="E533" s="1"/>
      <c r="F533" s="1"/>
      <c r="G533" s="1"/>
      <c r="H533" s="1"/>
    </row>
    <row r="534" spans="1:8" ht="15.75" customHeight="1">
      <c r="A534" s="1"/>
      <c r="B534" s="1"/>
      <c r="C534" s="1"/>
      <c r="D534" s="1"/>
      <c r="E534" s="1"/>
      <c r="F534" s="1"/>
      <c r="G534" s="1"/>
      <c r="H534" s="1"/>
    </row>
    <row r="535" spans="1:8" ht="15.75" customHeight="1">
      <c r="A535" s="1"/>
      <c r="B535" s="1"/>
      <c r="C535" s="1"/>
      <c r="D535" s="1"/>
      <c r="E535" s="1"/>
      <c r="F535" s="1"/>
      <c r="G535" s="1"/>
      <c r="H535" s="1"/>
    </row>
    <row r="536" spans="1:8" ht="15.75" customHeight="1">
      <c r="A536" s="1"/>
      <c r="B536" s="1"/>
      <c r="C536" s="1"/>
      <c r="D536" s="1"/>
      <c r="E536" s="1"/>
      <c r="F536" s="1"/>
      <c r="G536" s="1"/>
      <c r="H536" s="1"/>
    </row>
    <row r="537" spans="1:8" ht="15.75" customHeight="1">
      <c r="A537" s="1"/>
      <c r="B537" s="1"/>
      <c r="C537" s="1"/>
      <c r="D537" s="1"/>
      <c r="E537" s="1"/>
      <c r="F537" s="1"/>
      <c r="G537" s="1"/>
      <c r="H537" s="1"/>
    </row>
    <row r="538" spans="1:8" ht="15.75" customHeight="1">
      <c r="A538" s="1"/>
      <c r="B538" s="1"/>
      <c r="C538" s="1"/>
      <c r="D538" s="1"/>
      <c r="E538" s="1"/>
      <c r="F538" s="1"/>
      <c r="G538" s="1"/>
      <c r="H538" s="1"/>
    </row>
    <row r="539" spans="1:8" ht="15.75" customHeight="1">
      <c r="A539" s="1"/>
      <c r="B539" s="1"/>
      <c r="C539" s="1"/>
      <c r="D539" s="1"/>
      <c r="E539" s="1"/>
      <c r="F539" s="1"/>
      <c r="G539" s="1"/>
      <c r="H539" s="1"/>
    </row>
    <row r="540" spans="1:8" ht="15.75" customHeight="1">
      <c r="A540" s="1"/>
      <c r="B540" s="1"/>
      <c r="C540" s="1"/>
      <c r="D540" s="1"/>
      <c r="E540" s="1"/>
      <c r="F540" s="1"/>
      <c r="G540" s="1"/>
      <c r="H540" s="1"/>
    </row>
    <row r="541" spans="1:8" ht="15.75" customHeight="1">
      <c r="A541" s="1"/>
      <c r="B541" s="1"/>
      <c r="C541" s="1"/>
      <c r="D541" s="1"/>
      <c r="E541" s="1"/>
      <c r="F541" s="1"/>
      <c r="G541" s="1"/>
      <c r="H541" s="1"/>
    </row>
    <row r="542" spans="1:8" ht="15.75" customHeight="1">
      <c r="A542" s="1"/>
      <c r="B542" s="1"/>
      <c r="C542" s="1"/>
      <c r="D542" s="1"/>
      <c r="E542" s="1"/>
      <c r="F542" s="1"/>
      <c r="G542" s="1"/>
      <c r="H542" s="1"/>
    </row>
    <row r="543" spans="1:8" ht="15.75" customHeight="1">
      <c r="A543" s="1"/>
      <c r="B543" s="1"/>
      <c r="C543" s="1"/>
      <c r="D543" s="1"/>
      <c r="E543" s="1"/>
      <c r="F543" s="1"/>
      <c r="G543" s="1"/>
      <c r="H543" s="1"/>
    </row>
    <row r="544" spans="1:8" ht="15.75" customHeight="1">
      <c r="A544" s="1"/>
      <c r="B544" s="1"/>
      <c r="C544" s="1"/>
      <c r="D544" s="1"/>
      <c r="E544" s="1"/>
      <c r="F544" s="1"/>
      <c r="G544" s="1"/>
      <c r="H544" s="1"/>
    </row>
    <row r="545" spans="1:8" ht="15.75" customHeight="1">
      <c r="A545" s="1"/>
      <c r="B545" s="1"/>
      <c r="C545" s="1"/>
      <c r="D545" s="1"/>
      <c r="E545" s="1"/>
      <c r="F545" s="1"/>
      <c r="G545" s="1"/>
      <c r="H545" s="1"/>
    </row>
    <row r="546" spans="1:8" ht="15.75" customHeight="1">
      <c r="A546" s="1"/>
      <c r="B546" s="1"/>
      <c r="C546" s="1"/>
      <c r="D546" s="1"/>
      <c r="E546" s="1"/>
      <c r="F546" s="1"/>
      <c r="G546" s="1"/>
      <c r="H546" s="1"/>
    </row>
    <row r="547" spans="1:8" ht="15.75" customHeight="1">
      <c r="A547" s="1"/>
      <c r="B547" s="1"/>
      <c r="C547" s="1"/>
      <c r="D547" s="1"/>
      <c r="E547" s="1"/>
      <c r="F547" s="1"/>
      <c r="G547" s="1"/>
      <c r="H547" s="1"/>
    </row>
    <row r="548" spans="1:8" ht="15.75" customHeight="1">
      <c r="A548" s="1"/>
      <c r="B548" s="1"/>
      <c r="C548" s="1"/>
      <c r="D548" s="1"/>
      <c r="E548" s="1"/>
      <c r="F548" s="1"/>
      <c r="G548" s="1"/>
      <c r="H548" s="1"/>
    </row>
    <row r="549" spans="1:8" ht="15.75" customHeight="1">
      <c r="A549" s="1"/>
      <c r="B549" s="1"/>
      <c r="C549" s="1"/>
      <c r="D549" s="1"/>
      <c r="E549" s="1"/>
      <c r="F549" s="1"/>
      <c r="G549" s="1"/>
      <c r="H549" s="1"/>
    </row>
    <row r="550" spans="1:8" ht="15.75" customHeight="1">
      <c r="A550" s="1"/>
      <c r="B550" s="1"/>
      <c r="C550" s="1"/>
      <c r="D550" s="1"/>
      <c r="E550" s="1"/>
      <c r="F550" s="1"/>
      <c r="G550" s="1"/>
      <c r="H550" s="1"/>
    </row>
    <row r="551" spans="1:8" ht="15.75" customHeight="1">
      <c r="A551" s="1"/>
      <c r="B551" s="1"/>
      <c r="C551" s="1"/>
      <c r="D551" s="1"/>
      <c r="E551" s="1"/>
      <c r="F551" s="1"/>
      <c r="G551" s="1"/>
      <c r="H551" s="1"/>
    </row>
    <row r="552" spans="1:8" ht="15.75" customHeight="1">
      <c r="A552" s="1"/>
      <c r="B552" s="1"/>
      <c r="C552" s="1"/>
      <c r="D552" s="1"/>
      <c r="E552" s="1"/>
      <c r="F552" s="1"/>
      <c r="G552" s="1"/>
      <c r="H552" s="1"/>
    </row>
    <row r="553" spans="1:8" ht="15.75" customHeight="1">
      <c r="A553" s="1"/>
      <c r="B553" s="1"/>
      <c r="C553" s="1"/>
      <c r="D553" s="1"/>
      <c r="E553" s="1"/>
      <c r="F553" s="1"/>
      <c r="G553" s="1"/>
      <c r="H553" s="1"/>
    </row>
    <row r="554" spans="1:8" ht="15.75" customHeight="1">
      <c r="A554" s="1"/>
      <c r="B554" s="1"/>
      <c r="C554" s="1"/>
      <c r="D554" s="1"/>
      <c r="E554" s="1"/>
      <c r="F554" s="1"/>
      <c r="G554" s="1"/>
      <c r="H554" s="1"/>
    </row>
    <row r="555" spans="1:8" ht="15.75" customHeight="1">
      <c r="A555" s="1"/>
      <c r="B555" s="1"/>
      <c r="C555" s="1"/>
      <c r="D555" s="1"/>
      <c r="E555" s="1"/>
      <c r="F555" s="1"/>
      <c r="G555" s="1"/>
      <c r="H555" s="1"/>
    </row>
    <row r="556" spans="1:8" ht="15.75" customHeight="1">
      <c r="A556" s="1"/>
      <c r="B556" s="1"/>
      <c r="C556" s="1"/>
      <c r="D556" s="1"/>
      <c r="E556" s="1"/>
      <c r="F556" s="1"/>
      <c r="G556" s="1"/>
      <c r="H556" s="1"/>
    </row>
    <row r="557" spans="1:8" ht="15.75" customHeight="1">
      <c r="A557" s="1"/>
      <c r="B557" s="1"/>
      <c r="C557" s="1"/>
      <c r="D557" s="1"/>
      <c r="E557" s="1"/>
      <c r="F557" s="1"/>
      <c r="G557" s="1"/>
      <c r="H557" s="1"/>
    </row>
    <row r="558" spans="1:8" ht="15.75" customHeight="1">
      <c r="A558" s="1"/>
      <c r="B558" s="1"/>
      <c r="C558" s="1"/>
      <c r="D558" s="1"/>
      <c r="E558" s="1"/>
      <c r="F558" s="1"/>
      <c r="G558" s="1"/>
      <c r="H558" s="1"/>
    </row>
    <row r="559" spans="1:8" ht="15.75" customHeight="1">
      <c r="A559" s="1"/>
      <c r="B559" s="1"/>
      <c r="C559" s="1"/>
      <c r="D559" s="1"/>
      <c r="E559" s="1"/>
      <c r="F559" s="1"/>
      <c r="G559" s="1"/>
      <c r="H559" s="1"/>
    </row>
    <row r="560" spans="1:8" ht="15.75" customHeight="1">
      <c r="A560" s="1"/>
      <c r="B560" s="1"/>
      <c r="C560" s="1"/>
      <c r="D560" s="1"/>
      <c r="E560" s="1"/>
      <c r="F560" s="1"/>
      <c r="G560" s="1"/>
      <c r="H560" s="1"/>
    </row>
    <row r="561" spans="1:8" ht="15.75" customHeight="1">
      <c r="A561" s="1"/>
      <c r="B561" s="1"/>
      <c r="C561" s="1"/>
      <c r="D561" s="1"/>
      <c r="E561" s="1"/>
      <c r="F561" s="1"/>
      <c r="G561" s="1"/>
      <c r="H561" s="1"/>
    </row>
    <row r="562" spans="1:8" ht="15.75" customHeight="1">
      <c r="A562" s="1"/>
      <c r="B562" s="1"/>
      <c r="C562" s="1"/>
      <c r="D562" s="1"/>
      <c r="E562" s="1"/>
      <c r="F562" s="1"/>
      <c r="G562" s="1"/>
      <c r="H562" s="1"/>
    </row>
    <row r="563" spans="1:8" ht="15.75" customHeight="1">
      <c r="A563" s="1"/>
      <c r="B563" s="1"/>
      <c r="C563" s="1"/>
      <c r="D563" s="1"/>
      <c r="E563" s="1"/>
      <c r="F563" s="1"/>
      <c r="G563" s="1"/>
      <c r="H563" s="1"/>
    </row>
    <row r="564" spans="1:8" ht="15.75" customHeight="1">
      <c r="A564" s="1"/>
      <c r="B564" s="1"/>
      <c r="C564" s="1"/>
      <c r="D564" s="1"/>
      <c r="E564" s="1"/>
      <c r="F564" s="1"/>
      <c r="G564" s="1"/>
      <c r="H564" s="1"/>
    </row>
    <row r="565" spans="1:8" ht="15.75" customHeight="1">
      <c r="A565" s="1"/>
      <c r="B565" s="1"/>
      <c r="C565" s="1"/>
      <c r="D565" s="1"/>
      <c r="E565" s="1"/>
      <c r="F565" s="1"/>
      <c r="G565" s="1"/>
      <c r="H565" s="1"/>
    </row>
    <row r="566" spans="1:8" ht="15.75" customHeight="1">
      <c r="A566" s="1"/>
      <c r="B566" s="1"/>
      <c r="C566" s="1"/>
      <c r="D566" s="1"/>
      <c r="E566" s="1"/>
      <c r="F566" s="1"/>
      <c r="G566" s="1"/>
      <c r="H566" s="1"/>
    </row>
    <row r="567" spans="1:8" ht="15.75" customHeight="1">
      <c r="A567" s="1"/>
      <c r="B567" s="1"/>
      <c r="C567" s="1"/>
      <c r="D567" s="1"/>
      <c r="E567" s="1"/>
      <c r="F567" s="1"/>
      <c r="G567" s="1"/>
      <c r="H567" s="1"/>
    </row>
    <row r="568" spans="1:8" ht="15.75" customHeight="1">
      <c r="A568" s="1"/>
      <c r="B568" s="1"/>
      <c r="C568" s="1"/>
      <c r="D568" s="1"/>
      <c r="E568" s="1"/>
      <c r="F568" s="1"/>
      <c r="G568" s="1"/>
      <c r="H568" s="1"/>
    </row>
    <row r="569" spans="1:8" ht="15.75" customHeight="1">
      <c r="A569" s="1"/>
      <c r="B569" s="1"/>
      <c r="C569" s="1"/>
      <c r="D569" s="1"/>
      <c r="E569" s="1"/>
      <c r="F569" s="1"/>
      <c r="G569" s="1"/>
      <c r="H569" s="1"/>
    </row>
    <row r="570" spans="1:8" ht="15.75" customHeight="1">
      <c r="A570" s="1"/>
      <c r="B570" s="1"/>
      <c r="C570" s="1"/>
      <c r="D570" s="1"/>
      <c r="E570" s="1"/>
      <c r="F570" s="1"/>
      <c r="G570" s="1"/>
      <c r="H570" s="1"/>
    </row>
    <row r="571" spans="1:8" ht="15.75" customHeight="1">
      <c r="A571" s="1"/>
      <c r="B571" s="1"/>
      <c r="C571" s="1"/>
      <c r="D571" s="1"/>
      <c r="E571" s="1"/>
      <c r="F571" s="1"/>
      <c r="G571" s="1"/>
      <c r="H571" s="1"/>
    </row>
    <row r="572" spans="1:8" ht="15.75" customHeight="1">
      <c r="A572" s="1"/>
      <c r="B572" s="1"/>
      <c r="C572" s="1"/>
      <c r="D572" s="1"/>
      <c r="E572" s="1"/>
      <c r="F572" s="1"/>
      <c r="G572" s="1"/>
      <c r="H572" s="1"/>
    </row>
    <row r="573" spans="1:8" ht="15.75" customHeight="1">
      <c r="A573" s="1"/>
      <c r="B573" s="1"/>
      <c r="C573" s="1"/>
      <c r="D573" s="1"/>
      <c r="E573" s="1"/>
      <c r="F573" s="1"/>
      <c r="G573" s="1"/>
      <c r="H573" s="1"/>
    </row>
    <row r="574" spans="1:8" ht="15.75" customHeight="1">
      <c r="A574" s="1"/>
      <c r="B574" s="1"/>
      <c r="C574" s="1"/>
      <c r="D574" s="1"/>
      <c r="E574" s="1"/>
      <c r="F574" s="1"/>
      <c r="G574" s="1"/>
      <c r="H574" s="1"/>
    </row>
    <row r="575" spans="1:8" ht="15.75" customHeight="1">
      <c r="A575" s="1"/>
      <c r="B575" s="1"/>
      <c r="C575" s="1"/>
      <c r="D575" s="1"/>
      <c r="E575" s="1"/>
      <c r="F575" s="1"/>
      <c r="G575" s="1"/>
      <c r="H575" s="1"/>
    </row>
    <row r="576" spans="1:8" ht="15.75" customHeight="1">
      <c r="A576" s="1"/>
      <c r="B576" s="1"/>
      <c r="C576" s="1"/>
      <c r="D576" s="1"/>
      <c r="E576" s="1"/>
      <c r="F576" s="1"/>
      <c r="G576" s="1"/>
      <c r="H576" s="1"/>
    </row>
    <row r="577" spans="1:8" ht="15.75" customHeight="1">
      <c r="A577" s="1"/>
      <c r="B577" s="1"/>
      <c r="C577" s="1"/>
      <c r="D577" s="1"/>
      <c r="E577" s="1"/>
      <c r="F577" s="1"/>
      <c r="G577" s="1"/>
      <c r="H577" s="1"/>
    </row>
    <row r="578" spans="1:8" ht="15.75" customHeight="1">
      <c r="A578" s="1"/>
      <c r="B578" s="1"/>
      <c r="C578" s="1"/>
      <c r="D578" s="1"/>
      <c r="E578" s="1"/>
      <c r="F578" s="1"/>
      <c r="G578" s="1"/>
      <c r="H578" s="1"/>
    </row>
    <row r="579" spans="1:8" ht="15.75" customHeight="1">
      <c r="A579" s="1"/>
      <c r="B579" s="1"/>
      <c r="C579" s="1"/>
      <c r="D579" s="1"/>
      <c r="E579" s="1"/>
      <c r="F579" s="1"/>
      <c r="G579" s="1"/>
      <c r="H579" s="1"/>
    </row>
    <row r="580" spans="1:8" ht="15.75" customHeight="1">
      <c r="A580" s="1"/>
      <c r="B580" s="1"/>
      <c r="C580" s="1"/>
      <c r="D580" s="1"/>
      <c r="E580" s="1"/>
      <c r="F580" s="1"/>
      <c r="G580" s="1"/>
      <c r="H580" s="1"/>
    </row>
    <row r="581" spans="1:8" ht="15.75" customHeight="1">
      <c r="A581" s="1"/>
      <c r="B581" s="1"/>
      <c r="C581" s="1"/>
      <c r="D581" s="1"/>
      <c r="E581" s="1"/>
      <c r="F581" s="1"/>
      <c r="G581" s="1"/>
      <c r="H581" s="1"/>
    </row>
    <row r="582" spans="1:8" ht="15.75" customHeight="1">
      <c r="A582" s="1"/>
      <c r="B582" s="1"/>
      <c r="C582" s="1"/>
      <c r="D582" s="1"/>
      <c r="E582" s="1"/>
      <c r="F582" s="1"/>
      <c r="G582" s="1"/>
      <c r="H582" s="1"/>
    </row>
    <row r="583" spans="1:8" ht="15.75" customHeight="1">
      <c r="A583" s="1"/>
      <c r="B583" s="1"/>
      <c r="C583" s="1"/>
      <c r="D583" s="1"/>
      <c r="E583" s="1"/>
      <c r="F583" s="1"/>
      <c r="G583" s="1"/>
      <c r="H583" s="1"/>
    </row>
    <row r="584" spans="1:8" ht="15.75" customHeight="1">
      <c r="A584" s="1"/>
      <c r="B584" s="1"/>
      <c r="C584" s="1"/>
      <c r="D584" s="1"/>
      <c r="E584" s="1"/>
      <c r="F584" s="1"/>
      <c r="G584" s="1"/>
      <c r="H584" s="1"/>
    </row>
    <row r="585" spans="1:8" ht="15.75" customHeight="1">
      <c r="A585" s="1"/>
      <c r="B585" s="1"/>
      <c r="C585" s="1"/>
      <c r="D585" s="1"/>
      <c r="E585" s="1"/>
      <c r="F585" s="1"/>
      <c r="G585" s="1"/>
      <c r="H585" s="1"/>
    </row>
    <row r="586" spans="1:8" ht="15.75" customHeight="1">
      <c r="A586" s="1"/>
      <c r="B586" s="1"/>
      <c r="C586" s="1"/>
      <c r="D586" s="1"/>
      <c r="E586" s="1"/>
      <c r="F586" s="1"/>
      <c r="G586" s="1"/>
      <c r="H586" s="1"/>
    </row>
    <row r="587" spans="1:8" ht="15.75" customHeight="1">
      <c r="A587" s="1"/>
      <c r="B587" s="1"/>
      <c r="C587" s="1"/>
      <c r="D587" s="1"/>
      <c r="E587" s="1"/>
      <c r="F587" s="1"/>
      <c r="G587" s="1"/>
      <c r="H587" s="1"/>
    </row>
    <row r="588" spans="1:8" ht="15.75" customHeight="1">
      <c r="A588" s="1"/>
      <c r="B588" s="1"/>
      <c r="C588" s="1"/>
      <c r="D588" s="1"/>
      <c r="E588" s="1"/>
      <c r="F588" s="1"/>
      <c r="G588" s="1"/>
      <c r="H588" s="1"/>
    </row>
    <row r="589" spans="1:8" ht="15.75" customHeight="1">
      <c r="A589" s="1"/>
      <c r="B589" s="1"/>
      <c r="C589" s="1"/>
      <c r="D589" s="1"/>
      <c r="E589" s="1"/>
      <c r="F589" s="1"/>
      <c r="G589" s="1"/>
      <c r="H589" s="1"/>
    </row>
    <row r="590" spans="1:8" ht="15.75" customHeight="1">
      <c r="A590" s="1"/>
      <c r="B590" s="1"/>
      <c r="C590" s="1"/>
      <c r="D590" s="1"/>
      <c r="E590" s="1"/>
      <c r="F590" s="1"/>
      <c r="G590" s="1"/>
      <c r="H590" s="1"/>
    </row>
    <row r="591" spans="1:8" ht="15.75" customHeight="1">
      <c r="A591" s="1"/>
      <c r="B591" s="1"/>
      <c r="C591" s="1"/>
      <c r="D591" s="1"/>
      <c r="E591" s="1"/>
      <c r="F591" s="1"/>
      <c r="G591" s="1"/>
      <c r="H591" s="1"/>
    </row>
    <row r="592" spans="1:8" ht="15.75" customHeight="1">
      <c r="A592" s="1"/>
      <c r="B592" s="1"/>
      <c r="C592" s="1"/>
      <c r="D592" s="1"/>
      <c r="E592" s="1"/>
      <c r="F592" s="1"/>
      <c r="G592" s="1"/>
      <c r="H592" s="1"/>
    </row>
    <row r="593" spans="1:8" ht="15.75" customHeight="1">
      <c r="A593" s="1"/>
      <c r="B593" s="1"/>
      <c r="C593" s="1"/>
      <c r="D593" s="1"/>
      <c r="E593" s="1"/>
      <c r="F593" s="1"/>
      <c r="G593" s="1"/>
      <c r="H593" s="1"/>
    </row>
    <row r="594" spans="1:8" ht="15.75" customHeight="1">
      <c r="A594" s="1"/>
      <c r="B594" s="1"/>
      <c r="C594" s="1"/>
      <c r="D594" s="1"/>
      <c r="E594" s="1"/>
      <c r="F594" s="1"/>
      <c r="G594" s="1"/>
      <c r="H594" s="1"/>
    </row>
    <row r="595" spans="1:8" ht="15.75" customHeight="1">
      <c r="A595" s="1"/>
      <c r="B595" s="1"/>
      <c r="C595" s="1"/>
      <c r="D595" s="1"/>
      <c r="E595" s="1"/>
      <c r="F595" s="1"/>
      <c r="G595" s="1"/>
      <c r="H595" s="1"/>
    </row>
    <row r="596" spans="1:8" ht="15.75" customHeight="1">
      <c r="A596" s="1"/>
      <c r="B596" s="1"/>
      <c r="C596" s="1"/>
      <c r="D596" s="1"/>
      <c r="E596" s="1"/>
      <c r="F596" s="1"/>
      <c r="G596" s="1"/>
      <c r="H596" s="1"/>
    </row>
    <row r="597" spans="1:8" ht="15.75" customHeight="1">
      <c r="A597" s="1"/>
      <c r="B597" s="1"/>
      <c r="C597" s="1"/>
      <c r="D597" s="1"/>
      <c r="E597" s="1"/>
      <c r="F597" s="1"/>
      <c r="G597" s="1"/>
      <c r="H597" s="1"/>
    </row>
    <row r="598" spans="1:8" ht="15.75" customHeight="1">
      <c r="A598" s="1"/>
      <c r="B598" s="1"/>
      <c r="C598" s="1"/>
      <c r="D598" s="1"/>
      <c r="E598" s="1"/>
      <c r="F598" s="1"/>
      <c r="G598" s="1"/>
      <c r="H598" s="1"/>
    </row>
    <row r="599" spans="1:8" ht="15.75" customHeight="1">
      <c r="A599" s="1"/>
      <c r="B599" s="1"/>
      <c r="C599" s="1"/>
      <c r="D599" s="1"/>
      <c r="E599" s="1"/>
      <c r="F599" s="1"/>
      <c r="G599" s="1"/>
      <c r="H599" s="1"/>
    </row>
    <row r="600" spans="1:8" ht="15.75" customHeight="1">
      <c r="A600" s="1"/>
      <c r="B600" s="1"/>
      <c r="C600" s="1"/>
      <c r="D600" s="1"/>
      <c r="E600" s="1"/>
      <c r="F600" s="1"/>
      <c r="G600" s="1"/>
      <c r="H600" s="1"/>
    </row>
    <row r="601" spans="1:8" ht="15.75" customHeight="1">
      <c r="A601" s="1"/>
      <c r="B601" s="1"/>
      <c r="C601" s="1"/>
      <c r="D601" s="1"/>
      <c r="E601" s="1"/>
      <c r="F601" s="1"/>
      <c r="G601" s="1"/>
      <c r="H601" s="1"/>
    </row>
    <row r="602" spans="1:8" ht="15.75" customHeight="1">
      <c r="A602" s="1"/>
      <c r="B602" s="1"/>
      <c r="C602" s="1"/>
      <c r="D602" s="1"/>
      <c r="E602" s="1"/>
      <c r="F602" s="1"/>
      <c r="G602" s="1"/>
      <c r="H602" s="1"/>
    </row>
    <row r="603" spans="1:8" ht="15.75" customHeight="1">
      <c r="A603" s="1"/>
      <c r="B603" s="1"/>
      <c r="C603" s="1"/>
      <c r="D603" s="1"/>
      <c r="E603" s="1"/>
      <c r="F603" s="1"/>
      <c r="G603" s="1"/>
      <c r="H603" s="1"/>
    </row>
    <row r="604" spans="1:8" ht="15.75" customHeight="1">
      <c r="A604" s="1"/>
      <c r="B604" s="1"/>
      <c r="C604" s="1"/>
      <c r="D604" s="1"/>
      <c r="E604" s="1"/>
      <c r="F604" s="1"/>
      <c r="G604" s="1"/>
      <c r="H604" s="1"/>
    </row>
    <row r="605" spans="1:8" ht="15.75" customHeight="1">
      <c r="A605" s="1"/>
      <c r="B605" s="1"/>
      <c r="C605" s="1"/>
      <c r="D605" s="1"/>
      <c r="E605" s="1"/>
      <c r="F605" s="1"/>
      <c r="G605" s="1"/>
      <c r="H605" s="1"/>
    </row>
    <row r="606" spans="1:8" ht="15.75" customHeight="1">
      <c r="A606" s="1"/>
      <c r="B606" s="1"/>
      <c r="C606" s="1"/>
      <c r="D606" s="1"/>
      <c r="E606" s="1"/>
      <c r="F606" s="1"/>
      <c r="G606" s="1"/>
      <c r="H606" s="1"/>
    </row>
    <row r="607" spans="1:8" ht="15.75" customHeight="1">
      <c r="A607" s="1"/>
      <c r="B607" s="1"/>
      <c r="C607" s="1"/>
      <c r="D607" s="1"/>
      <c r="E607" s="1"/>
      <c r="F607" s="1"/>
      <c r="G607" s="1"/>
      <c r="H607" s="1"/>
    </row>
    <row r="608" spans="1:8" ht="15.75" customHeight="1">
      <c r="A608" s="1"/>
      <c r="B608" s="1"/>
      <c r="C608" s="1"/>
      <c r="D608" s="1"/>
      <c r="E608" s="1"/>
      <c r="F608" s="1"/>
      <c r="G608" s="1"/>
      <c r="H608" s="1"/>
    </row>
    <row r="609" spans="1:8" ht="15.75" customHeight="1">
      <c r="A609" s="1"/>
      <c r="B609" s="1"/>
      <c r="C609" s="1"/>
      <c r="D609" s="1"/>
      <c r="E609" s="1"/>
      <c r="F609" s="1"/>
      <c r="G609" s="1"/>
      <c r="H609" s="1"/>
    </row>
    <row r="610" spans="1:8" ht="15.75" customHeight="1">
      <c r="A610" s="1"/>
      <c r="B610" s="1"/>
      <c r="C610" s="1"/>
      <c r="D610" s="1"/>
      <c r="E610" s="1"/>
      <c r="F610" s="1"/>
      <c r="G610" s="1"/>
      <c r="H610" s="1"/>
    </row>
    <row r="611" spans="1:8" ht="15.75" customHeight="1">
      <c r="A611" s="1"/>
      <c r="B611" s="1"/>
      <c r="C611" s="1"/>
      <c r="D611" s="1"/>
      <c r="E611" s="1"/>
      <c r="F611" s="1"/>
      <c r="G611" s="1"/>
      <c r="H611" s="1"/>
    </row>
    <row r="612" spans="1:8" ht="15.75" customHeight="1">
      <c r="A612" s="1"/>
      <c r="B612" s="1"/>
      <c r="C612" s="1"/>
      <c r="D612" s="1"/>
      <c r="E612" s="1"/>
      <c r="F612" s="1"/>
      <c r="G612" s="1"/>
      <c r="H612" s="1"/>
    </row>
    <row r="613" spans="1:8" ht="15.75" customHeight="1">
      <c r="A613" s="1"/>
      <c r="B613" s="1"/>
      <c r="C613" s="1"/>
      <c r="D613" s="1"/>
      <c r="E613" s="1"/>
      <c r="F613" s="1"/>
      <c r="G613" s="1"/>
      <c r="H613" s="1"/>
    </row>
    <row r="614" spans="1:8" ht="15.75" customHeight="1">
      <c r="A614" s="1"/>
      <c r="B614" s="1"/>
      <c r="C614" s="1"/>
      <c r="D614" s="1"/>
      <c r="E614" s="1"/>
      <c r="F614" s="1"/>
      <c r="G614" s="1"/>
      <c r="H614" s="1"/>
    </row>
    <row r="615" spans="1:8" ht="15.75" customHeight="1">
      <c r="A615" s="1"/>
      <c r="B615" s="1"/>
      <c r="C615" s="1"/>
      <c r="D615" s="1"/>
      <c r="E615" s="1"/>
      <c r="F615" s="1"/>
      <c r="G615" s="1"/>
      <c r="H615" s="1"/>
    </row>
    <row r="616" spans="1:8" ht="15.75" customHeight="1">
      <c r="A616" s="1"/>
      <c r="B616" s="1"/>
      <c r="C616" s="1"/>
      <c r="D616" s="1"/>
      <c r="E616" s="1"/>
      <c r="F616" s="1"/>
      <c r="G616" s="1"/>
      <c r="H616" s="1"/>
    </row>
    <row r="617" spans="1:8" ht="15.75" customHeight="1">
      <c r="A617" s="1"/>
      <c r="B617" s="1"/>
      <c r="C617" s="1"/>
      <c r="D617" s="1"/>
      <c r="E617" s="1"/>
      <c r="F617" s="1"/>
      <c r="G617" s="1"/>
      <c r="H617" s="1"/>
    </row>
    <row r="618" spans="1:8" ht="15.75" customHeight="1">
      <c r="A618" s="1"/>
      <c r="B618" s="1"/>
      <c r="C618" s="1"/>
      <c r="D618" s="1"/>
      <c r="E618" s="1"/>
      <c r="F618" s="1"/>
      <c r="G618" s="1"/>
      <c r="H618" s="1"/>
    </row>
    <row r="619" spans="1:8" ht="15.75" customHeight="1">
      <c r="A619" s="1"/>
      <c r="B619" s="1"/>
      <c r="C619" s="1"/>
      <c r="D619" s="1"/>
      <c r="E619" s="1"/>
      <c r="F619" s="1"/>
      <c r="G619" s="1"/>
      <c r="H619" s="1"/>
    </row>
    <row r="620" spans="1:8" ht="15.75" customHeight="1">
      <c r="A620" s="1"/>
      <c r="B620" s="1"/>
      <c r="C620" s="1"/>
      <c r="D620" s="1"/>
      <c r="E620" s="1"/>
      <c r="F620" s="1"/>
      <c r="G620" s="1"/>
      <c r="H620" s="1"/>
    </row>
    <row r="621" spans="1:8" ht="15.75" customHeight="1">
      <c r="A621" s="1"/>
      <c r="B621" s="1"/>
      <c r="C621" s="1"/>
      <c r="D621" s="1"/>
      <c r="E621" s="1"/>
      <c r="F621" s="1"/>
      <c r="G621" s="1"/>
      <c r="H621" s="1"/>
    </row>
    <row r="622" spans="1:8" ht="15.75" customHeight="1">
      <c r="A622" s="1"/>
      <c r="B622" s="1"/>
      <c r="C622" s="1"/>
      <c r="D622" s="1"/>
      <c r="E622" s="1"/>
      <c r="F622" s="1"/>
      <c r="G622" s="1"/>
      <c r="H622" s="1"/>
    </row>
    <row r="623" spans="1:8" ht="15.75" customHeight="1">
      <c r="A623" s="1"/>
      <c r="B623" s="1"/>
      <c r="C623" s="1"/>
      <c r="D623" s="1"/>
      <c r="E623" s="1"/>
      <c r="F623" s="1"/>
      <c r="G623" s="1"/>
      <c r="H623" s="1"/>
    </row>
    <row r="624" spans="1:8" ht="15.75" customHeight="1">
      <c r="A624" s="1"/>
      <c r="B624" s="1"/>
      <c r="C624" s="1"/>
      <c r="D624" s="1"/>
      <c r="E624" s="1"/>
      <c r="F624" s="1"/>
      <c r="G624" s="1"/>
      <c r="H624" s="1"/>
    </row>
    <row r="625" spans="1:8" ht="15.75" customHeight="1">
      <c r="A625" s="1"/>
      <c r="B625" s="1"/>
      <c r="C625" s="1"/>
      <c r="D625" s="1"/>
      <c r="E625" s="1"/>
      <c r="F625" s="1"/>
      <c r="G625" s="1"/>
      <c r="H625" s="1"/>
    </row>
    <row r="626" spans="1:8" ht="15.75" customHeight="1">
      <c r="A626" s="1"/>
      <c r="B626" s="1"/>
      <c r="C626" s="1"/>
      <c r="D626" s="1"/>
      <c r="E626" s="1"/>
      <c r="F626" s="1"/>
      <c r="G626" s="1"/>
      <c r="H626" s="1"/>
    </row>
    <row r="627" spans="1:8" ht="15.75" customHeight="1">
      <c r="A627" s="1"/>
      <c r="B627" s="1"/>
      <c r="C627" s="1"/>
      <c r="D627" s="1"/>
      <c r="E627" s="1"/>
      <c r="F627" s="1"/>
      <c r="G627" s="1"/>
      <c r="H627" s="1"/>
    </row>
    <row r="628" spans="1:8" ht="15.75" customHeight="1">
      <c r="A628" s="1"/>
      <c r="B628" s="1"/>
      <c r="C628" s="1"/>
      <c r="D628" s="1"/>
      <c r="E628" s="1"/>
      <c r="F628" s="1"/>
      <c r="G628" s="1"/>
      <c r="H628" s="1"/>
    </row>
    <row r="629" spans="1:8" ht="15.75" customHeight="1">
      <c r="A629" s="1"/>
      <c r="B629" s="1"/>
      <c r="C629" s="1"/>
      <c r="D629" s="1"/>
      <c r="E629" s="1"/>
      <c r="F629" s="1"/>
      <c r="G629" s="1"/>
      <c r="H629" s="1"/>
    </row>
    <row r="630" spans="1:8" ht="15.75" customHeight="1">
      <c r="A630" s="1"/>
      <c r="B630" s="1"/>
      <c r="C630" s="1"/>
      <c r="D630" s="1"/>
      <c r="E630" s="1"/>
      <c r="F630" s="1"/>
      <c r="G630" s="1"/>
      <c r="H630" s="1"/>
    </row>
    <row r="631" spans="1:8" ht="15.75" customHeight="1">
      <c r="A631" s="1"/>
      <c r="B631" s="1"/>
      <c r="C631" s="1"/>
      <c r="D631" s="1"/>
      <c r="E631" s="1"/>
      <c r="F631" s="1"/>
      <c r="G631" s="1"/>
      <c r="H631" s="1"/>
    </row>
    <row r="632" spans="1:8" ht="15.75" customHeight="1">
      <c r="A632" s="1"/>
      <c r="B632" s="1"/>
      <c r="C632" s="1"/>
      <c r="D632" s="1"/>
      <c r="E632" s="1"/>
      <c r="F632" s="1"/>
      <c r="G632" s="1"/>
      <c r="H632" s="1"/>
    </row>
    <row r="633" spans="1:8" ht="15.75" customHeight="1">
      <c r="A633" s="1"/>
      <c r="B633" s="1"/>
      <c r="C633" s="1"/>
      <c r="D633" s="1"/>
      <c r="E633" s="1"/>
      <c r="F633" s="1"/>
      <c r="G633" s="1"/>
      <c r="H633" s="1"/>
    </row>
    <row r="634" spans="1:8" ht="15.75" customHeight="1">
      <c r="A634" s="1"/>
      <c r="B634" s="1"/>
      <c r="C634" s="1"/>
      <c r="D634" s="1"/>
      <c r="E634" s="1"/>
      <c r="F634" s="1"/>
      <c r="G634" s="1"/>
      <c r="H634" s="1"/>
    </row>
    <row r="635" spans="1:8" ht="15.75" customHeight="1">
      <c r="A635" s="1"/>
      <c r="B635" s="1"/>
      <c r="C635" s="1"/>
      <c r="D635" s="1"/>
      <c r="E635" s="1"/>
      <c r="F635" s="1"/>
      <c r="G635" s="1"/>
      <c r="H635" s="1"/>
    </row>
    <row r="636" spans="1:8" ht="15.75" customHeight="1">
      <c r="A636" s="1"/>
      <c r="B636" s="1"/>
      <c r="C636" s="1"/>
      <c r="D636" s="1"/>
      <c r="E636" s="1"/>
      <c r="F636" s="1"/>
      <c r="G636" s="1"/>
      <c r="H636" s="1"/>
    </row>
    <row r="637" spans="1:8" ht="15.75" customHeight="1">
      <c r="A637" s="1"/>
      <c r="B637" s="1"/>
      <c r="C637" s="1"/>
      <c r="D637" s="1"/>
      <c r="E637" s="1"/>
      <c r="F637" s="1"/>
      <c r="G637" s="1"/>
      <c r="H637" s="1"/>
    </row>
    <row r="638" spans="1:8" ht="15.75" customHeight="1">
      <c r="A638" s="1"/>
      <c r="B638" s="1"/>
      <c r="C638" s="1"/>
      <c r="D638" s="1"/>
      <c r="E638" s="1"/>
      <c r="F638" s="1"/>
      <c r="G638" s="1"/>
      <c r="H638" s="1"/>
    </row>
    <row r="639" spans="1:8" ht="15.75" customHeight="1">
      <c r="A639" s="1"/>
      <c r="B639" s="1"/>
      <c r="C639" s="1"/>
      <c r="D639" s="1"/>
      <c r="E639" s="1"/>
      <c r="F639" s="1"/>
      <c r="G639" s="1"/>
      <c r="H639" s="1"/>
    </row>
    <row r="640" spans="1:8" ht="15.75" customHeight="1">
      <c r="A640" s="1"/>
      <c r="B640" s="1"/>
      <c r="C640" s="1"/>
      <c r="D640" s="1"/>
      <c r="E640" s="1"/>
      <c r="F640" s="1"/>
      <c r="G640" s="1"/>
      <c r="H640" s="1"/>
    </row>
    <row r="641" spans="1:8" ht="15.75" customHeight="1">
      <c r="A641" s="1"/>
      <c r="B641" s="1"/>
      <c r="C641" s="1"/>
      <c r="D641" s="1"/>
      <c r="E641" s="1"/>
      <c r="F641" s="1"/>
      <c r="G641" s="1"/>
      <c r="H641" s="1"/>
    </row>
    <row r="642" spans="1:8" ht="15.75" customHeight="1">
      <c r="A642" s="1"/>
      <c r="B642" s="1"/>
      <c r="C642" s="1"/>
      <c r="D642" s="1"/>
      <c r="E642" s="1"/>
      <c r="F642" s="1"/>
      <c r="G642" s="1"/>
      <c r="H642" s="1"/>
    </row>
    <row r="643" spans="1:8" ht="15.75" customHeight="1">
      <c r="A643" s="1"/>
      <c r="B643" s="1"/>
      <c r="C643" s="1"/>
      <c r="D643" s="1"/>
      <c r="E643" s="1"/>
      <c r="F643" s="1"/>
      <c r="G643" s="1"/>
      <c r="H643" s="1"/>
    </row>
    <row r="644" spans="1:8" ht="15.75" customHeight="1">
      <c r="A644" s="1"/>
      <c r="B644" s="1"/>
      <c r="C644" s="1"/>
      <c r="D644" s="1"/>
      <c r="E644" s="1"/>
      <c r="F644" s="1"/>
      <c r="G644" s="1"/>
      <c r="H644" s="1"/>
    </row>
    <row r="645" spans="1:8" ht="15.75" customHeight="1">
      <c r="A645" s="1"/>
      <c r="B645" s="1"/>
      <c r="C645" s="1"/>
      <c r="D645" s="1"/>
      <c r="E645" s="1"/>
      <c r="F645" s="1"/>
      <c r="G645" s="1"/>
      <c r="H645" s="1"/>
    </row>
    <row r="646" spans="1:8" ht="15.75" customHeight="1">
      <c r="A646" s="1"/>
      <c r="B646" s="1"/>
      <c r="C646" s="1"/>
      <c r="D646" s="1"/>
      <c r="E646" s="1"/>
      <c r="F646" s="1"/>
      <c r="G646" s="1"/>
      <c r="H646" s="1"/>
    </row>
    <row r="647" spans="1:8" ht="15.75" customHeight="1">
      <c r="A647" s="1"/>
      <c r="B647" s="1"/>
      <c r="C647" s="1"/>
      <c r="D647" s="1"/>
      <c r="E647" s="1"/>
      <c r="F647" s="1"/>
      <c r="G647" s="1"/>
      <c r="H647" s="1"/>
    </row>
    <row r="648" spans="1:8" ht="15.75" customHeight="1">
      <c r="A648" s="1"/>
      <c r="B648" s="1"/>
      <c r="C648" s="1"/>
      <c r="D648" s="1"/>
      <c r="E648" s="1"/>
      <c r="F648" s="1"/>
      <c r="G648" s="1"/>
      <c r="H648" s="1"/>
    </row>
    <row r="649" spans="1:8" ht="15.75" customHeight="1">
      <c r="A649" s="1"/>
      <c r="B649" s="1"/>
      <c r="C649" s="1"/>
      <c r="D649" s="1"/>
      <c r="E649" s="1"/>
      <c r="F649" s="1"/>
      <c r="G649" s="1"/>
      <c r="H649" s="1"/>
    </row>
    <row r="650" spans="1:8" ht="15.75" customHeight="1">
      <c r="A650" s="1"/>
      <c r="B650" s="1"/>
      <c r="C650" s="1"/>
      <c r="D650" s="1"/>
      <c r="E650" s="1"/>
      <c r="F650" s="1"/>
      <c r="G650" s="1"/>
      <c r="H650" s="1"/>
    </row>
    <row r="651" spans="1:8" ht="15.75" customHeight="1">
      <c r="A651" s="1"/>
      <c r="B651" s="1"/>
      <c r="C651" s="1"/>
      <c r="D651" s="1"/>
      <c r="E651" s="1"/>
      <c r="F651" s="1"/>
      <c r="G651" s="1"/>
      <c r="H651" s="1"/>
    </row>
    <row r="652" spans="1:8" ht="15.75" customHeight="1">
      <c r="A652" s="1"/>
      <c r="B652" s="1"/>
      <c r="C652" s="1"/>
      <c r="D652" s="1"/>
      <c r="E652" s="1"/>
      <c r="F652" s="1"/>
      <c r="G652" s="1"/>
      <c r="H652" s="1"/>
    </row>
    <row r="653" spans="1:8" ht="15.75" customHeight="1">
      <c r="A653" s="1"/>
      <c r="B653" s="1"/>
      <c r="C653" s="1"/>
      <c r="D653" s="1"/>
      <c r="E653" s="1"/>
      <c r="F653" s="1"/>
      <c r="G653" s="1"/>
      <c r="H653" s="1"/>
    </row>
    <row r="654" spans="1:8" ht="15.75" customHeight="1">
      <c r="A654" s="1"/>
      <c r="B654" s="1"/>
      <c r="C654" s="1"/>
      <c r="D654" s="1"/>
      <c r="E654" s="1"/>
      <c r="F654" s="1"/>
      <c r="G654" s="1"/>
      <c r="H654" s="1"/>
    </row>
    <row r="655" spans="1:8" ht="15.75" customHeight="1">
      <c r="A655" s="1"/>
      <c r="B655" s="1"/>
      <c r="C655" s="1"/>
      <c r="D655" s="1"/>
      <c r="E655" s="1"/>
      <c r="F655" s="1"/>
      <c r="G655" s="1"/>
      <c r="H655" s="1"/>
    </row>
    <row r="656" spans="1:8" ht="15.75" customHeight="1">
      <c r="A656" s="1"/>
      <c r="B656" s="1"/>
      <c r="C656" s="1"/>
      <c r="D656" s="1"/>
      <c r="E656" s="1"/>
      <c r="F656" s="1"/>
      <c r="G656" s="1"/>
      <c r="H656" s="1"/>
    </row>
    <row r="657" spans="1:8" ht="15.75" customHeight="1">
      <c r="A657" s="1"/>
      <c r="B657" s="1"/>
      <c r="C657" s="1"/>
      <c r="D657" s="1"/>
      <c r="E657" s="1"/>
      <c r="F657" s="1"/>
      <c r="G657" s="1"/>
      <c r="H657" s="1"/>
    </row>
    <row r="658" spans="1:8" ht="15.75" customHeight="1">
      <c r="A658" s="1"/>
      <c r="B658" s="1"/>
      <c r="C658" s="1"/>
      <c r="D658" s="1"/>
      <c r="E658" s="1"/>
      <c r="F658" s="1"/>
      <c r="G658" s="1"/>
      <c r="H658" s="1"/>
    </row>
    <row r="659" spans="1:8" ht="15.75" customHeight="1">
      <c r="A659" s="1"/>
      <c r="B659" s="1"/>
      <c r="C659" s="1"/>
      <c r="D659" s="1"/>
      <c r="E659" s="1"/>
      <c r="F659" s="1"/>
      <c r="G659" s="1"/>
      <c r="H659" s="1"/>
    </row>
    <row r="660" spans="1:8" ht="15.75" customHeight="1">
      <c r="A660" s="1"/>
      <c r="B660" s="1"/>
      <c r="C660" s="1"/>
      <c r="D660" s="1"/>
      <c r="E660" s="1"/>
      <c r="F660" s="1"/>
      <c r="G660" s="1"/>
      <c r="H660" s="1"/>
    </row>
    <row r="661" spans="1:8" ht="15.75" customHeight="1">
      <c r="A661" s="1"/>
      <c r="B661" s="1"/>
      <c r="C661" s="1"/>
      <c r="D661" s="1"/>
      <c r="E661" s="1"/>
      <c r="F661" s="1"/>
      <c r="G661" s="1"/>
      <c r="H661" s="1"/>
    </row>
    <row r="662" spans="1:8" ht="15.75" customHeight="1">
      <c r="A662" s="1"/>
      <c r="B662" s="1"/>
      <c r="C662" s="1"/>
      <c r="D662" s="1"/>
      <c r="E662" s="1"/>
      <c r="F662" s="1"/>
      <c r="G662" s="1"/>
      <c r="H662" s="1"/>
    </row>
    <row r="663" spans="1:8" ht="15.75" customHeight="1">
      <c r="A663" s="1"/>
      <c r="B663" s="1"/>
      <c r="C663" s="1"/>
      <c r="D663" s="1"/>
      <c r="E663" s="1"/>
      <c r="F663" s="1"/>
      <c r="G663" s="1"/>
      <c r="H663" s="1"/>
    </row>
    <row r="664" spans="1:8" ht="15.75" customHeight="1">
      <c r="A664" s="1"/>
      <c r="B664" s="1"/>
      <c r="C664" s="1"/>
      <c r="D664" s="1"/>
      <c r="E664" s="1"/>
      <c r="F664" s="1"/>
      <c r="G664" s="1"/>
      <c r="H664" s="1"/>
    </row>
    <row r="665" spans="1:8" ht="15.75" customHeight="1">
      <c r="A665" s="1"/>
      <c r="B665" s="1"/>
      <c r="C665" s="1"/>
      <c r="D665" s="1"/>
      <c r="E665" s="1"/>
      <c r="F665" s="1"/>
      <c r="G665" s="1"/>
      <c r="H665" s="1"/>
    </row>
    <row r="666" spans="1:8" ht="15.75" customHeight="1">
      <c r="A666" s="1"/>
      <c r="B666" s="1"/>
      <c r="C666" s="1"/>
      <c r="D666" s="1"/>
      <c r="E666" s="1"/>
      <c r="F666" s="1"/>
      <c r="G666" s="1"/>
      <c r="H666" s="1"/>
    </row>
    <row r="667" spans="1:8" ht="15.75" customHeight="1">
      <c r="A667" s="1"/>
      <c r="B667" s="1"/>
      <c r="C667" s="1"/>
      <c r="D667" s="1"/>
      <c r="E667" s="1"/>
      <c r="F667" s="1"/>
      <c r="G667" s="1"/>
      <c r="H667" s="1"/>
    </row>
    <row r="668" spans="1:8" ht="15.75" customHeight="1">
      <c r="A668" s="1"/>
      <c r="B668" s="1"/>
      <c r="C668" s="1"/>
      <c r="D668" s="1"/>
      <c r="E668" s="1"/>
      <c r="F668" s="1"/>
      <c r="G668" s="1"/>
      <c r="H668" s="1"/>
    </row>
    <row r="669" spans="1:8" ht="15.75" customHeight="1">
      <c r="A669" s="1"/>
      <c r="B669" s="1"/>
      <c r="C669" s="1"/>
      <c r="D669" s="1"/>
      <c r="E669" s="1"/>
      <c r="F669" s="1"/>
      <c r="G669" s="1"/>
      <c r="H669" s="1"/>
    </row>
    <row r="670" spans="1:8" ht="15.75" customHeight="1">
      <c r="A670" s="1"/>
      <c r="B670" s="1"/>
      <c r="C670" s="1"/>
      <c r="D670" s="1"/>
      <c r="E670" s="1"/>
      <c r="F670" s="1"/>
      <c r="G670" s="1"/>
      <c r="H670" s="1"/>
    </row>
    <row r="671" spans="1:8" ht="15.75" customHeight="1">
      <c r="A671" s="1"/>
      <c r="B671" s="1"/>
      <c r="C671" s="1"/>
      <c r="D671" s="1"/>
      <c r="E671" s="1"/>
      <c r="F671" s="1"/>
      <c r="G671" s="1"/>
      <c r="H671" s="1"/>
    </row>
    <row r="672" spans="1:8" ht="15.75" customHeight="1">
      <c r="A672" s="1"/>
      <c r="B672" s="1"/>
      <c r="C672" s="1"/>
      <c r="D672" s="1"/>
      <c r="E672" s="1"/>
      <c r="F672" s="1"/>
      <c r="G672" s="1"/>
      <c r="H672" s="1"/>
    </row>
    <row r="673" spans="1:8" ht="15.75" customHeight="1">
      <c r="A673" s="1"/>
      <c r="B673" s="1"/>
      <c r="C673" s="1"/>
      <c r="D673" s="1"/>
      <c r="E673" s="1"/>
      <c r="F673" s="1"/>
      <c r="G673" s="1"/>
      <c r="H673" s="1"/>
    </row>
    <row r="674" spans="1:8" ht="15.75" customHeight="1">
      <c r="A674" s="1"/>
      <c r="B674" s="1"/>
      <c r="C674" s="1"/>
      <c r="D674" s="1"/>
      <c r="E674" s="1"/>
      <c r="F674" s="1"/>
      <c r="G674" s="1"/>
      <c r="H674" s="1"/>
    </row>
    <row r="675" spans="1:8" ht="15.75" customHeight="1">
      <c r="A675" s="1"/>
      <c r="B675" s="1"/>
      <c r="C675" s="1"/>
      <c r="D675" s="1"/>
      <c r="E675" s="1"/>
      <c r="F675" s="1"/>
      <c r="G675" s="1"/>
      <c r="H675" s="1"/>
    </row>
    <row r="676" spans="1:8" ht="15.75" customHeight="1">
      <c r="A676" s="1"/>
      <c r="B676" s="1"/>
      <c r="C676" s="1"/>
      <c r="D676" s="1"/>
      <c r="E676" s="1"/>
      <c r="F676" s="1"/>
      <c r="G676" s="1"/>
      <c r="H676" s="1"/>
    </row>
    <row r="677" spans="1:8" ht="15.75" customHeight="1">
      <c r="A677" s="1"/>
      <c r="B677" s="1"/>
      <c r="C677" s="1"/>
      <c r="D677" s="1"/>
      <c r="E677" s="1"/>
      <c r="F677" s="1"/>
      <c r="G677" s="1"/>
      <c r="H677" s="1"/>
    </row>
    <row r="678" spans="1:8" ht="15.75" customHeight="1">
      <c r="A678" s="1"/>
      <c r="B678" s="1"/>
      <c r="C678" s="1"/>
      <c r="D678" s="1"/>
      <c r="E678" s="1"/>
      <c r="F678" s="1"/>
      <c r="G678" s="1"/>
      <c r="H678" s="1"/>
    </row>
    <row r="679" spans="1:8" ht="15.75" customHeight="1">
      <c r="A679" s="1"/>
      <c r="B679" s="1"/>
      <c r="C679" s="1"/>
      <c r="D679" s="1"/>
      <c r="E679" s="1"/>
      <c r="F679" s="1"/>
      <c r="G679" s="1"/>
      <c r="H679" s="1"/>
    </row>
    <row r="680" spans="1:8" ht="15.75" customHeight="1">
      <c r="A680" s="1"/>
      <c r="B680" s="1"/>
      <c r="C680" s="1"/>
      <c r="D680" s="1"/>
      <c r="E680" s="1"/>
      <c r="F680" s="1"/>
      <c r="G680" s="1"/>
      <c r="H680" s="1"/>
    </row>
    <row r="681" spans="1:8" ht="15.75" customHeight="1">
      <c r="A681" s="1"/>
      <c r="B681" s="1"/>
      <c r="C681" s="1"/>
      <c r="D681" s="1"/>
      <c r="E681" s="1"/>
      <c r="F681" s="1"/>
      <c r="G681" s="1"/>
      <c r="H681" s="1"/>
    </row>
    <row r="682" spans="1:8" ht="15.75" customHeight="1">
      <c r="A682" s="1"/>
      <c r="B682" s="1"/>
      <c r="C682" s="1"/>
      <c r="D682" s="1"/>
      <c r="E682" s="1"/>
      <c r="F682" s="1"/>
      <c r="G682" s="1"/>
      <c r="H682" s="1"/>
    </row>
    <row r="683" spans="1:8" ht="15.75" customHeight="1">
      <c r="A683" s="1"/>
      <c r="B683" s="1"/>
      <c r="C683" s="1"/>
      <c r="D683" s="1"/>
      <c r="E683" s="1"/>
      <c r="F683" s="1"/>
      <c r="G683" s="1"/>
      <c r="H683" s="1"/>
    </row>
    <row r="684" spans="1:8" ht="15.75" customHeight="1">
      <c r="A684" s="1"/>
      <c r="B684" s="1"/>
      <c r="C684" s="1"/>
      <c r="D684" s="1"/>
      <c r="E684" s="1"/>
      <c r="F684" s="1"/>
      <c r="G684" s="1"/>
      <c r="H684" s="1"/>
    </row>
    <row r="685" spans="1:8" ht="15.75" customHeight="1">
      <c r="A685" s="1"/>
      <c r="B685" s="1"/>
      <c r="C685" s="1"/>
      <c r="D685" s="1"/>
      <c r="E685" s="1"/>
      <c r="F685" s="1"/>
      <c r="G685" s="1"/>
      <c r="H685" s="1"/>
    </row>
    <row r="686" spans="1:8" ht="15.75" customHeight="1">
      <c r="A686" s="1"/>
      <c r="B686" s="1"/>
      <c r="C686" s="1"/>
      <c r="D686" s="1"/>
      <c r="E686" s="1"/>
      <c r="F686" s="1"/>
      <c r="G686" s="1"/>
      <c r="H686" s="1"/>
    </row>
    <row r="687" spans="1:8" ht="15.75" customHeight="1">
      <c r="A687" s="1"/>
      <c r="B687" s="1"/>
      <c r="C687" s="1"/>
      <c r="D687" s="1"/>
      <c r="E687" s="1"/>
      <c r="F687" s="1"/>
      <c r="G687" s="1"/>
      <c r="H687" s="1"/>
    </row>
    <row r="688" spans="1:8" ht="15.75" customHeight="1">
      <c r="A688" s="1"/>
      <c r="B688" s="1"/>
      <c r="C688" s="1"/>
      <c r="D688" s="1"/>
      <c r="E688" s="1"/>
      <c r="F688" s="1"/>
      <c r="G688" s="1"/>
      <c r="H688" s="1"/>
    </row>
    <row r="689" spans="1:8" ht="15.75" customHeight="1">
      <c r="A689" s="1"/>
      <c r="B689" s="1"/>
      <c r="C689" s="1"/>
      <c r="D689" s="1"/>
      <c r="E689" s="1"/>
      <c r="F689" s="1"/>
      <c r="G689" s="1"/>
      <c r="H689" s="1"/>
    </row>
    <row r="690" spans="1:8" ht="15.75" customHeight="1">
      <c r="A690" s="1"/>
      <c r="B690" s="1"/>
      <c r="C690" s="1"/>
      <c r="D690" s="1"/>
      <c r="E690" s="1"/>
      <c r="F690" s="1"/>
      <c r="G690" s="1"/>
      <c r="H690" s="1"/>
    </row>
    <row r="691" spans="1:8" ht="15.75" customHeight="1">
      <c r="A691" s="1"/>
      <c r="B691" s="1"/>
      <c r="C691" s="1"/>
      <c r="D691" s="1"/>
      <c r="E691" s="1"/>
      <c r="F691" s="1"/>
      <c r="G691" s="1"/>
      <c r="H691" s="1"/>
    </row>
    <row r="692" spans="1:8" ht="15.75" customHeight="1">
      <c r="A692" s="1"/>
      <c r="B692" s="1"/>
      <c r="C692" s="1"/>
      <c r="D692" s="1"/>
      <c r="E692" s="1"/>
      <c r="F692" s="1"/>
      <c r="G692" s="1"/>
      <c r="H692" s="1"/>
    </row>
    <row r="693" spans="1:8" ht="15.75" customHeight="1">
      <c r="A693" s="1"/>
      <c r="B693" s="1"/>
      <c r="C693" s="1"/>
      <c r="D693" s="1"/>
      <c r="E693" s="1"/>
      <c r="F693" s="1"/>
      <c r="G693" s="1"/>
      <c r="H693" s="1"/>
    </row>
    <row r="694" spans="1:8" ht="15.75" customHeight="1">
      <c r="A694" s="1"/>
      <c r="B694" s="1"/>
      <c r="C694" s="1"/>
      <c r="D694" s="1"/>
      <c r="E694" s="1"/>
      <c r="F694" s="1"/>
      <c r="G694" s="1"/>
      <c r="H694" s="1"/>
    </row>
    <row r="695" spans="1:8" ht="15.75" customHeight="1">
      <c r="A695" s="1"/>
      <c r="B695" s="1"/>
      <c r="C695" s="1"/>
      <c r="D695" s="1"/>
      <c r="E695" s="1"/>
      <c r="F695" s="1"/>
      <c r="G695" s="1"/>
      <c r="H695" s="1"/>
    </row>
    <row r="696" spans="1:8" ht="15.75" customHeight="1">
      <c r="A696" s="1"/>
      <c r="B696" s="1"/>
      <c r="C696" s="1"/>
      <c r="D696" s="1"/>
      <c r="E696" s="1"/>
      <c r="F696" s="1"/>
      <c r="G696" s="1"/>
      <c r="H696" s="1"/>
    </row>
    <row r="697" spans="1:8" ht="15.75" customHeight="1">
      <c r="A697" s="1"/>
      <c r="B697" s="1"/>
      <c r="C697" s="1"/>
      <c r="D697" s="1"/>
      <c r="E697" s="1"/>
      <c r="F697" s="1"/>
      <c r="G697" s="1"/>
      <c r="H697" s="1"/>
    </row>
    <row r="698" spans="1:8" ht="15.75" customHeight="1">
      <c r="A698" s="1"/>
      <c r="B698" s="1"/>
      <c r="C698" s="1"/>
      <c r="D698" s="1"/>
      <c r="E698" s="1"/>
      <c r="F698" s="1"/>
      <c r="G698" s="1"/>
      <c r="H698" s="1"/>
    </row>
    <row r="699" spans="1:8" ht="15.75" customHeight="1">
      <c r="A699" s="1"/>
      <c r="B699" s="1"/>
      <c r="C699" s="1"/>
      <c r="D699" s="1"/>
      <c r="E699" s="1"/>
      <c r="F699" s="1"/>
      <c r="G699" s="1"/>
      <c r="H699" s="1"/>
    </row>
    <row r="700" spans="1:8" ht="15.75" customHeight="1">
      <c r="A700" s="1"/>
      <c r="B700" s="1"/>
      <c r="C700" s="1"/>
      <c r="D700" s="1"/>
      <c r="E700" s="1"/>
      <c r="F700" s="1"/>
      <c r="G700" s="1"/>
      <c r="H700" s="1"/>
    </row>
    <row r="701" spans="1:8" ht="15.75" customHeight="1">
      <c r="A701" s="1"/>
      <c r="B701" s="1"/>
      <c r="C701" s="1"/>
      <c r="D701" s="1"/>
      <c r="E701" s="1"/>
      <c r="F701" s="1"/>
      <c r="G701" s="1"/>
      <c r="H701" s="1"/>
    </row>
    <row r="702" spans="1:8" ht="15.75" customHeight="1">
      <c r="A702" s="1"/>
      <c r="B702" s="1"/>
      <c r="C702" s="1"/>
      <c r="D702" s="1"/>
      <c r="E702" s="1"/>
      <c r="F702" s="1"/>
      <c r="G702" s="1"/>
      <c r="H702" s="1"/>
    </row>
    <row r="703" spans="1:8" ht="15.75" customHeight="1">
      <c r="A703" s="1"/>
      <c r="B703" s="1"/>
      <c r="C703" s="1"/>
      <c r="D703" s="1"/>
      <c r="E703" s="1"/>
      <c r="F703" s="1"/>
      <c r="G703" s="1"/>
      <c r="H703" s="1"/>
    </row>
    <row r="704" spans="1:8" ht="15.75" customHeight="1">
      <c r="A704" s="1"/>
      <c r="B704" s="1"/>
      <c r="C704" s="1"/>
      <c r="D704" s="1"/>
      <c r="E704" s="1"/>
      <c r="F704" s="1"/>
      <c r="G704" s="1"/>
      <c r="H704" s="1"/>
    </row>
    <row r="705" spans="1:8" ht="15.75" customHeight="1">
      <c r="A705" s="1"/>
      <c r="B705" s="1"/>
      <c r="C705" s="1"/>
      <c r="D705" s="1"/>
      <c r="E705" s="1"/>
      <c r="F705" s="1"/>
      <c r="G705" s="1"/>
      <c r="H705" s="1"/>
    </row>
    <row r="706" spans="1:8" ht="15.75" customHeight="1">
      <c r="A706" s="1"/>
      <c r="B706" s="1"/>
      <c r="C706" s="1"/>
      <c r="D706" s="1"/>
      <c r="E706" s="1"/>
      <c r="F706" s="1"/>
      <c r="G706" s="1"/>
      <c r="H706" s="1"/>
    </row>
    <row r="707" spans="1:8" ht="15.75" customHeight="1">
      <c r="A707" s="1"/>
      <c r="B707" s="1"/>
      <c r="C707" s="1"/>
      <c r="D707" s="1"/>
      <c r="E707" s="1"/>
      <c r="F707" s="1"/>
      <c r="G707" s="1"/>
      <c r="H707" s="1"/>
    </row>
    <row r="708" spans="1:8" ht="15.75" customHeight="1">
      <c r="A708" s="1"/>
      <c r="B708" s="1"/>
      <c r="C708" s="1"/>
      <c r="D708" s="1"/>
      <c r="E708" s="1"/>
      <c r="F708" s="1"/>
      <c r="G708" s="1"/>
      <c r="H708" s="1"/>
    </row>
    <row r="709" spans="1:8" ht="15.75" customHeight="1">
      <c r="A709" s="1"/>
      <c r="B709" s="1"/>
      <c r="C709" s="1"/>
      <c r="D709" s="1"/>
      <c r="E709" s="1"/>
      <c r="F709" s="1"/>
      <c r="G709" s="1"/>
      <c r="H709" s="1"/>
    </row>
    <row r="710" spans="1:8" ht="15.75" customHeight="1">
      <c r="A710" s="1"/>
      <c r="B710" s="1"/>
      <c r="C710" s="1"/>
      <c r="D710" s="1"/>
      <c r="E710" s="1"/>
      <c r="F710" s="1"/>
      <c r="G710" s="1"/>
      <c r="H710" s="1"/>
    </row>
    <row r="711" spans="1:8" ht="15.75" customHeight="1">
      <c r="A711" s="1"/>
      <c r="B711" s="1"/>
      <c r="C711" s="1"/>
      <c r="D711" s="1"/>
      <c r="E711" s="1"/>
      <c r="F711" s="1"/>
      <c r="G711" s="1"/>
      <c r="H711" s="1"/>
    </row>
    <row r="712" spans="1:8" ht="15.75" customHeight="1">
      <c r="A712" s="1"/>
      <c r="B712" s="1"/>
      <c r="C712" s="1"/>
      <c r="D712" s="1"/>
      <c r="E712" s="1"/>
      <c r="F712" s="1"/>
      <c r="G712" s="1"/>
      <c r="H712" s="1"/>
    </row>
    <row r="713" spans="1:8" ht="15.75" customHeight="1">
      <c r="A713" s="1"/>
      <c r="B713" s="1"/>
      <c r="C713" s="1"/>
      <c r="D713" s="1"/>
      <c r="E713" s="1"/>
      <c r="F713" s="1"/>
      <c r="G713" s="1"/>
      <c r="H713" s="1"/>
    </row>
    <row r="714" spans="1:8" ht="15.75" customHeight="1">
      <c r="A714" s="1"/>
      <c r="B714" s="1"/>
      <c r="C714" s="1"/>
      <c r="D714" s="1"/>
      <c r="E714" s="1"/>
      <c r="F714" s="1"/>
      <c r="G714" s="1"/>
      <c r="H714" s="1"/>
    </row>
    <row r="715" spans="1:8" ht="15.75" customHeight="1">
      <c r="A715" s="1"/>
      <c r="B715" s="1"/>
      <c r="C715" s="1"/>
      <c r="D715" s="1"/>
      <c r="E715" s="1"/>
      <c r="F715" s="1"/>
      <c r="G715" s="1"/>
      <c r="H715" s="1"/>
    </row>
    <row r="716" spans="1:8" ht="15.75" customHeight="1">
      <c r="A716" s="1"/>
      <c r="B716" s="1"/>
      <c r="C716" s="1"/>
      <c r="D716" s="1"/>
      <c r="E716" s="1"/>
      <c r="F716" s="1"/>
      <c r="G716" s="1"/>
      <c r="H716" s="1"/>
    </row>
    <row r="717" spans="1:8" ht="15.75" customHeight="1">
      <c r="A717" s="1"/>
      <c r="B717" s="1"/>
      <c r="C717" s="1"/>
      <c r="D717" s="1"/>
      <c r="E717" s="1"/>
      <c r="F717" s="1"/>
      <c r="G717" s="1"/>
      <c r="H717" s="1"/>
    </row>
    <row r="718" spans="1:8" ht="15.75" customHeight="1">
      <c r="A718" s="1"/>
      <c r="B718" s="1"/>
      <c r="C718" s="1"/>
      <c r="D718" s="1"/>
      <c r="E718" s="1"/>
      <c r="F718" s="1"/>
      <c r="G718" s="1"/>
      <c r="H718" s="1"/>
    </row>
    <row r="719" spans="1:8" ht="15.75" customHeight="1">
      <c r="A719" s="1"/>
      <c r="B719" s="1"/>
      <c r="C719" s="1"/>
      <c r="D719" s="1"/>
      <c r="E719" s="1"/>
      <c r="F719" s="1"/>
      <c r="G719" s="1"/>
      <c r="H719" s="1"/>
    </row>
    <row r="720" spans="1:8" ht="15.75" customHeight="1">
      <c r="A720" s="1"/>
      <c r="B720" s="1"/>
      <c r="C720" s="1"/>
      <c r="D720" s="1"/>
      <c r="E720" s="1"/>
      <c r="F720" s="1"/>
      <c r="G720" s="1"/>
      <c r="H720" s="1"/>
    </row>
    <row r="721" spans="1:8" ht="15.75" customHeight="1">
      <c r="A721" s="1"/>
      <c r="B721" s="1"/>
      <c r="C721" s="1"/>
      <c r="D721" s="1"/>
      <c r="E721" s="1"/>
      <c r="F721" s="1"/>
      <c r="G721" s="1"/>
      <c r="H721" s="1"/>
    </row>
    <row r="722" spans="1:8" ht="15.75" customHeight="1">
      <c r="A722" s="1"/>
      <c r="B722" s="1"/>
      <c r="C722" s="1"/>
      <c r="D722" s="1"/>
      <c r="E722" s="1"/>
      <c r="F722" s="1"/>
      <c r="G722" s="1"/>
      <c r="H722" s="1"/>
    </row>
    <row r="723" spans="1:8" ht="15.75" customHeight="1">
      <c r="A723" s="1"/>
      <c r="B723" s="1"/>
      <c r="C723" s="1"/>
      <c r="D723" s="1"/>
      <c r="E723" s="1"/>
      <c r="F723" s="1"/>
      <c r="G723" s="1"/>
      <c r="H723" s="1"/>
    </row>
    <row r="724" spans="1:8" ht="15.75" customHeight="1">
      <c r="A724" s="1"/>
      <c r="B724" s="1"/>
      <c r="C724" s="1"/>
      <c r="D724" s="1"/>
      <c r="E724" s="1"/>
      <c r="F724" s="1"/>
      <c r="G724" s="1"/>
      <c r="H724" s="1"/>
    </row>
    <row r="725" spans="1:8" ht="15.75" customHeight="1">
      <c r="A725" s="1"/>
      <c r="B725" s="1"/>
      <c r="C725" s="1"/>
      <c r="D725" s="1"/>
      <c r="E725" s="1"/>
      <c r="F725" s="1"/>
      <c r="G725" s="1"/>
      <c r="H725" s="1"/>
    </row>
    <row r="726" spans="1:8" ht="15.75" customHeight="1">
      <c r="A726" s="1"/>
      <c r="B726" s="1"/>
      <c r="C726" s="1"/>
      <c r="D726" s="1"/>
      <c r="E726" s="1"/>
      <c r="F726" s="1"/>
      <c r="G726" s="1"/>
      <c r="H726" s="1"/>
    </row>
    <row r="727" spans="1:8" ht="15.75" customHeight="1">
      <c r="A727" s="1"/>
      <c r="B727" s="1"/>
      <c r="C727" s="1"/>
      <c r="D727" s="1"/>
      <c r="E727" s="1"/>
      <c r="F727" s="1"/>
      <c r="G727" s="1"/>
      <c r="H727" s="1"/>
    </row>
    <row r="728" spans="1:8" ht="15.75" customHeight="1">
      <c r="A728" s="1"/>
      <c r="B728" s="1"/>
      <c r="C728" s="1"/>
      <c r="D728" s="1"/>
      <c r="E728" s="1"/>
      <c r="F728" s="1"/>
      <c r="G728" s="1"/>
      <c r="H728" s="1"/>
    </row>
    <row r="729" spans="1:8" ht="15.75" customHeight="1">
      <c r="A729" s="1"/>
      <c r="B729" s="1"/>
      <c r="C729" s="1"/>
      <c r="D729" s="1"/>
      <c r="E729" s="1"/>
      <c r="F729" s="1"/>
      <c r="G729" s="1"/>
      <c r="H729" s="1"/>
    </row>
    <row r="730" spans="1:8" ht="15.75" customHeight="1">
      <c r="A730" s="1"/>
      <c r="B730" s="1"/>
      <c r="C730" s="1"/>
      <c r="D730" s="1"/>
      <c r="E730" s="1"/>
      <c r="F730" s="1"/>
      <c r="G730" s="1"/>
      <c r="H730" s="1"/>
    </row>
    <row r="731" spans="1:8" ht="15.75" customHeight="1">
      <c r="A731" s="1"/>
      <c r="B731" s="1"/>
      <c r="C731" s="1"/>
      <c r="D731" s="1"/>
      <c r="E731" s="1"/>
      <c r="F731" s="1"/>
      <c r="G731" s="1"/>
      <c r="H731" s="1"/>
    </row>
    <row r="732" spans="1:8" ht="15.75" customHeight="1">
      <c r="A732" s="1"/>
      <c r="B732" s="1"/>
      <c r="C732" s="1"/>
      <c r="D732" s="1"/>
      <c r="E732" s="1"/>
      <c r="F732" s="1"/>
      <c r="G732" s="1"/>
      <c r="H732" s="1"/>
    </row>
    <row r="733" spans="1:8" ht="15.75" customHeight="1">
      <c r="A733" s="1"/>
      <c r="B733" s="1"/>
      <c r="C733" s="1"/>
      <c r="D733" s="1"/>
      <c r="E733" s="1"/>
      <c r="F733" s="1"/>
      <c r="G733" s="1"/>
      <c r="H733" s="1"/>
    </row>
    <row r="734" spans="1:8" ht="15.75" customHeight="1">
      <c r="A734" s="1"/>
      <c r="B734" s="1"/>
      <c r="C734" s="1"/>
      <c r="D734" s="1"/>
      <c r="E734" s="1"/>
      <c r="F734" s="1"/>
      <c r="G734" s="1"/>
      <c r="H734" s="1"/>
    </row>
    <row r="735" spans="1:8" ht="15.75" customHeight="1">
      <c r="A735" s="1"/>
      <c r="B735" s="1"/>
      <c r="C735" s="1"/>
      <c r="D735" s="1"/>
      <c r="E735" s="1"/>
      <c r="F735" s="1"/>
      <c r="G735" s="1"/>
      <c r="H735" s="1"/>
    </row>
    <row r="736" spans="1:8" ht="15.75" customHeight="1">
      <c r="A736" s="1"/>
      <c r="B736" s="1"/>
      <c r="C736" s="1"/>
      <c r="D736" s="1"/>
      <c r="E736" s="1"/>
      <c r="F736" s="1"/>
      <c r="G736" s="1"/>
      <c r="H736" s="1"/>
    </row>
    <row r="737" spans="1:8" ht="15.75" customHeight="1">
      <c r="A737" s="1"/>
      <c r="B737" s="1"/>
      <c r="C737" s="1"/>
      <c r="D737" s="1"/>
      <c r="E737" s="1"/>
      <c r="F737" s="1"/>
      <c r="G737" s="1"/>
      <c r="H737" s="1"/>
    </row>
    <row r="738" spans="1:8" ht="15.75" customHeight="1">
      <c r="A738" s="1"/>
      <c r="B738" s="1"/>
      <c r="C738" s="1"/>
      <c r="D738" s="1"/>
      <c r="E738" s="1"/>
      <c r="F738" s="1"/>
      <c r="G738" s="1"/>
      <c r="H738" s="1"/>
    </row>
    <row r="739" spans="1:8" ht="15.75" customHeight="1">
      <c r="A739" s="1"/>
      <c r="B739" s="1"/>
      <c r="C739" s="1"/>
      <c r="D739" s="1"/>
      <c r="E739" s="1"/>
      <c r="F739" s="1"/>
      <c r="G739" s="1"/>
      <c r="H739" s="1"/>
    </row>
    <row r="740" spans="1:8" ht="15.75" customHeight="1">
      <c r="A740" s="1"/>
      <c r="B740" s="1"/>
      <c r="C740" s="1"/>
      <c r="D740" s="1"/>
      <c r="E740" s="1"/>
      <c r="F740" s="1"/>
      <c r="G740" s="1"/>
      <c r="H740" s="1"/>
    </row>
    <row r="741" spans="1:8" ht="15.75" customHeight="1">
      <c r="A741" s="1"/>
      <c r="B741" s="1"/>
      <c r="C741" s="1"/>
      <c r="D741" s="1"/>
      <c r="E741" s="1"/>
      <c r="F741" s="1"/>
      <c r="G741" s="1"/>
      <c r="H741" s="1"/>
    </row>
    <row r="742" spans="1:8" ht="15.75" customHeight="1">
      <c r="A742" s="1"/>
      <c r="B742" s="1"/>
      <c r="C742" s="1"/>
      <c r="D742" s="1"/>
      <c r="E742" s="1"/>
      <c r="F742" s="1"/>
      <c r="G742" s="1"/>
      <c r="H742" s="1"/>
    </row>
    <row r="743" spans="1:8" ht="15.75" customHeight="1">
      <c r="A743" s="1"/>
      <c r="B743" s="1"/>
      <c r="C743" s="1"/>
      <c r="D743" s="1"/>
      <c r="E743" s="1"/>
      <c r="F743" s="1"/>
      <c r="G743" s="1"/>
      <c r="H743" s="1"/>
    </row>
    <row r="744" spans="1:8" ht="15.75" customHeight="1">
      <c r="A744" s="1"/>
      <c r="B744" s="1"/>
      <c r="C744" s="1"/>
      <c r="D744" s="1"/>
      <c r="E744" s="1"/>
      <c r="F744" s="1"/>
      <c r="G744" s="1"/>
      <c r="H744" s="1"/>
    </row>
    <row r="745" spans="1:8" ht="15.75" customHeight="1">
      <c r="A745" s="1"/>
      <c r="B745" s="1"/>
      <c r="C745" s="1"/>
      <c r="D745" s="1"/>
      <c r="E745" s="1"/>
      <c r="F745" s="1"/>
      <c r="G745" s="1"/>
      <c r="H745" s="1"/>
    </row>
    <row r="746" spans="1:8" ht="15.75" customHeight="1">
      <c r="A746" s="1"/>
      <c r="B746" s="1"/>
      <c r="C746" s="1"/>
      <c r="D746" s="1"/>
      <c r="E746" s="1"/>
      <c r="F746" s="1"/>
      <c r="G746" s="1"/>
      <c r="H746" s="1"/>
    </row>
    <row r="747" spans="1:8" ht="15.75" customHeight="1">
      <c r="A747" s="1"/>
      <c r="B747" s="1"/>
      <c r="C747" s="1"/>
      <c r="D747" s="1"/>
      <c r="E747" s="1"/>
      <c r="F747" s="1"/>
      <c r="G747" s="1"/>
      <c r="H747" s="1"/>
    </row>
    <row r="748" spans="1:8" ht="15.75" customHeight="1">
      <c r="A748" s="1"/>
      <c r="B748" s="1"/>
      <c r="C748" s="1"/>
      <c r="D748" s="1"/>
      <c r="E748" s="1"/>
      <c r="F748" s="1"/>
      <c r="G748" s="1"/>
      <c r="H748" s="1"/>
    </row>
    <row r="749" spans="1:8" ht="15.75" customHeight="1">
      <c r="A749" s="1"/>
      <c r="B749" s="1"/>
      <c r="C749" s="1"/>
      <c r="D749" s="1"/>
      <c r="E749" s="1"/>
      <c r="F749" s="1"/>
      <c r="G749" s="1"/>
      <c r="H749" s="1"/>
    </row>
    <row r="750" spans="1:8" ht="15.75" customHeight="1">
      <c r="A750" s="1"/>
      <c r="B750" s="1"/>
      <c r="C750" s="1"/>
      <c r="D750" s="1"/>
      <c r="E750" s="1"/>
      <c r="F750" s="1"/>
      <c r="G750" s="1"/>
      <c r="H750" s="1"/>
    </row>
    <row r="751" spans="1:8" ht="15.75" customHeight="1">
      <c r="A751" s="1"/>
      <c r="B751" s="1"/>
      <c r="C751" s="1"/>
      <c r="D751" s="1"/>
      <c r="E751" s="1"/>
      <c r="F751" s="1"/>
      <c r="G751" s="1"/>
      <c r="H751" s="1"/>
    </row>
    <row r="752" spans="1:8" ht="15.75" customHeight="1">
      <c r="A752" s="1"/>
      <c r="B752" s="1"/>
      <c r="C752" s="1"/>
      <c r="D752" s="1"/>
      <c r="E752" s="1"/>
      <c r="F752" s="1"/>
      <c r="G752" s="1"/>
      <c r="H752" s="1"/>
    </row>
    <row r="753" spans="1:8" ht="15.75" customHeight="1">
      <c r="A753" s="1"/>
      <c r="B753" s="1"/>
      <c r="C753" s="1"/>
      <c r="D753" s="1"/>
      <c r="E753" s="1"/>
      <c r="F753" s="1"/>
      <c r="G753" s="1"/>
      <c r="H753" s="1"/>
    </row>
    <row r="754" spans="1:8" ht="15.75" customHeight="1">
      <c r="A754" s="1"/>
      <c r="B754" s="1"/>
      <c r="C754" s="1"/>
      <c r="D754" s="1"/>
      <c r="E754" s="1"/>
      <c r="F754" s="1"/>
      <c r="G754" s="1"/>
      <c r="H754" s="1"/>
    </row>
    <row r="755" spans="1:8" ht="15.75" customHeight="1">
      <c r="A755" s="1"/>
      <c r="B755" s="1"/>
      <c r="C755" s="1"/>
      <c r="D755" s="1"/>
      <c r="E755" s="1"/>
      <c r="F755" s="1"/>
      <c r="G755" s="1"/>
      <c r="H755" s="1"/>
    </row>
    <row r="756" spans="1:8" ht="15.75" customHeight="1">
      <c r="A756" s="1"/>
      <c r="B756" s="1"/>
      <c r="C756" s="1"/>
      <c r="D756" s="1"/>
      <c r="E756" s="1"/>
      <c r="F756" s="1"/>
      <c r="G756" s="1"/>
      <c r="H756" s="1"/>
    </row>
    <row r="757" spans="1:8" ht="15.75" customHeight="1">
      <c r="A757" s="1"/>
      <c r="B757" s="1"/>
      <c r="C757" s="1"/>
      <c r="D757" s="1"/>
      <c r="E757" s="1"/>
      <c r="F757" s="1"/>
      <c r="G757" s="1"/>
      <c r="H757" s="1"/>
    </row>
    <row r="758" spans="1:8" ht="15.75" customHeight="1">
      <c r="A758" s="1"/>
      <c r="B758" s="1"/>
      <c r="C758" s="1"/>
      <c r="D758" s="1"/>
      <c r="E758" s="1"/>
      <c r="F758" s="1"/>
      <c r="G758" s="1"/>
      <c r="H758" s="1"/>
    </row>
    <row r="759" spans="1:8" ht="15.75" customHeight="1">
      <c r="A759" s="1"/>
      <c r="B759" s="1"/>
      <c r="C759" s="1"/>
      <c r="D759" s="1"/>
      <c r="E759" s="1"/>
      <c r="F759" s="1"/>
      <c r="G759" s="1"/>
      <c r="H759" s="1"/>
    </row>
    <row r="760" spans="1:8" ht="15.75" customHeight="1">
      <c r="A760" s="1"/>
      <c r="B760" s="1"/>
      <c r="C760" s="1"/>
      <c r="D760" s="1"/>
      <c r="E760" s="1"/>
      <c r="F760" s="1"/>
      <c r="G760" s="1"/>
      <c r="H760" s="1"/>
    </row>
    <row r="761" spans="1:8" ht="15.75" customHeight="1">
      <c r="A761" s="1"/>
      <c r="B761" s="1"/>
      <c r="C761" s="1"/>
      <c r="D761" s="1"/>
      <c r="E761" s="1"/>
      <c r="F761" s="1"/>
      <c r="G761" s="1"/>
      <c r="H761" s="1"/>
    </row>
    <row r="762" spans="1:8" ht="15.75" customHeight="1">
      <c r="A762" s="1"/>
      <c r="B762" s="1"/>
      <c r="C762" s="1"/>
      <c r="D762" s="1"/>
      <c r="E762" s="1"/>
      <c r="F762" s="1"/>
      <c r="G762" s="1"/>
      <c r="H762" s="1"/>
    </row>
    <row r="763" spans="1:8" ht="15.75" customHeight="1">
      <c r="A763" s="1"/>
      <c r="B763" s="1"/>
      <c r="C763" s="1"/>
      <c r="D763" s="1"/>
      <c r="E763" s="1"/>
      <c r="F763" s="1"/>
      <c r="G763" s="1"/>
      <c r="H763" s="1"/>
    </row>
    <row r="764" spans="1:8" ht="15.75" customHeight="1">
      <c r="A764" s="1"/>
      <c r="B764" s="1"/>
      <c r="C764" s="1"/>
      <c r="D764" s="1"/>
      <c r="E764" s="1"/>
      <c r="F764" s="1"/>
      <c r="G764" s="1"/>
      <c r="H764" s="1"/>
    </row>
    <row r="765" spans="1:8" ht="15.75" customHeight="1">
      <c r="A765" s="1"/>
      <c r="B765" s="1"/>
      <c r="C765" s="1"/>
      <c r="D765" s="1"/>
      <c r="E765" s="1"/>
      <c r="F765" s="1"/>
      <c r="G765" s="1"/>
      <c r="H765" s="1"/>
    </row>
    <row r="766" spans="1:8" ht="15.75" customHeight="1">
      <c r="A766" s="1"/>
      <c r="B766" s="1"/>
      <c r="C766" s="1"/>
      <c r="D766" s="1"/>
      <c r="E766" s="1"/>
      <c r="F766" s="1"/>
      <c r="G766" s="1"/>
      <c r="H766" s="1"/>
    </row>
    <row r="767" spans="1:8" ht="15.75" customHeight="1">
      <c r="A767" s="1"/>
      <c r="B767" s="1"/>
      <c r="C767" s="1"/>
      <c r="D767" s="1"/>
      <c r="E767" s="1"/>
      <c r="F767" s="1"/>
      <c r="G767" s="1"/>
      <c r="H767" s="1"/>
    </row>
    <row r="768" spans="1:8" ht="15.75" customHeight="1">
      <c r="A768" s="1"/>
      <c r="B768" s="1"/>
      <c r="C768" s="1"/>
      <c r="D768" s="1"/>
      <c r="E768" s="1"/>
      <c r="F768" s="1"/>
      <c r="G768" s="1"/>
      <c r="H768" s="1"/>
    </row>
    <row r="769" spans="1:8" ht="15.75" customHeight="1">
      <c r="A769" s="1"/>
      <c r="B769" s="1"/>
      <c r="C769" s="1"/>
      <c r="D769" s="1"/>
      <c r="E769" s="1"/>
      <c r="F769" s="1"/>
      <c r="G769" s="1"/>
      <c r="H769" s="1"/>
    </row>
    <row r="770" spans="1:8" ht="15.75" customHeight="1">
      <c r="A770" s="1"/>
      <c r="B770" s="1"/>
      <c r="C770" s="1"/>
      <c r="D770" s="1"/>
      <c r="E770" s="1"/>
      <c r="F770" s="1"/>
      <c r="G770" s="1"/>
      <c r="H770" s="1"/>
    </row>
    <row r="771" spans="1:8" ht="15.75" customHeight="1">
      <c r="A771" s="1"/>
      <c r="B771" s="1"/>
      <c r="C771" s="1"/>
      <c r="D771" s="1"/>
      <c r="E771" s="1"/>
      <c r="F771" s="1"/>
      <c r="G771" s="1"/>
      <c r="H771" s="1"/>
    </row>
    <row r="772" spans="1:8" ht="15.75" customHeight="1">
      <c r="A772" s="1"/>
      <c r="B772" s="1"/>
      <c r="C772" s="1"/>
      <c r="D772" s="1"/>
      <c r="E772" s="1"/>
      <c r="F772" s="1"/>
      <c r="G772" s="1"/>
      <c r="H772" s="1"/>
    </row>
    <row r="773" spans="1:8" ht="15.75" customHeight="1">
      <c r="A773" s="1"/>
      <c r="B773" s="1"/>
      <c r="C773" s="1"/>
      <c r="D773" s="1"/>
      <c r="E773" s="1"/>
      <c r="F773" s="1"/>
      <c r="G773" s="1"/>
      <c r="H773" s="1"/>
    </row>
    <row r="774" spans="1:8" ht="15.75" customHeight="1">
      <c r="A774" s="1"/>
      <c r="B774" s="1"/>
      <c r="C774" s="1"/>
      <c r="D774" s="1"/>
      <c r="E774" s="1"/>
      <c r="F774" s="1"/>
      <c r="G774" s="1"/>
      <c r="H774" s="1"/>
    </row>
    <row r="775" spans="1:8" ht="15.75" customHeight="1">
      <c r="A775" s="1"/>
      <c r="B775" s="1"/>
      <c r="C775" s="1"/>
      <c r="D775" s="1"/>
      <c r="E775" s="1"/>
      <c r="F775" s="1"/>
      <c r="G775" s="1"/>
      <c r="H775" s="1"/>
    </row>
    <row r="776" spans="1:8" ht="15.75" customHeight="1">
      <c r="A776" s="1"/>
      <c r="B776" s="1"/>
      <c r="C776" s="1"/>
      <c r="D776" s="1"/>
      <c r="E776" s="1"/>
      <c r="F776" s="1"/>
      <c r="G776" s="1"/>
      <c r="H776" s="1"/>
    </row>
    <row r="777" spans="1:8" ht="15.75" customHeight="1">
      <c r="A777" s="1"/>
      <c r="B777" s="1"/>
      <c r="C777" s="1"/>
      <c r="D777" s="1"/>
      <c r="E777" s="1"/>
      <c r="F777" s="1"/>
      <c r="G777" s="1"/>
      <c r="H777" s="1"/>
    </row>
    <row r="778" spans="1:8" ht="15.75" customHeight="1">
      <c r="A778" s="1"/>
      <c r="B778" s="1"/>
      <c r="C778" s="1"/>
      <c r="D778" s="1"/>
      <c r="E778" s="1"/>
      <c r="F778" s="1"/>
      <c r="G778" s="1"/>
      <c r="H778" s="1"/>
    </row>
    <row r="779" spans="1:8" ht="15.75" customHeight="1">
      <c r="A779" s="1"/>
      <c r="B779" s="1"/>
      <c r="C779" s="1"/>
      <c r="D779" s="1"/>
      <c r="E779" s="1"/>
      <c r="F779" s="1"/>
      <c r="G779" s="1"/>
      <c r="H779" s="1"/>
    </row>
    <row r="780" spans="1:8" ht="15.75" customHeight="1">
      <c r="A780" s="1"/>
      <c r="B780" s="1"/>
      <c r="C780" s="1"/>
      <c r="D780" s="1"/>
      <c r="E780" s="1"/>
      <c r="F780" s="1"/>
      <c r="G780" s="1"/>
      <c r="H780" s="1"/>
    </row>
    <row r="781" spans="1:8" ht="15.75" customHeight="1">
      <c r="A781" s="1"/>
      <c r="B781" s="1"/>
      <c r="C781" s="1"/>
      <c r="D781" s="1"/>
      <c r="E781" s="1"/>
      <c r="F781" s="1"/>
      <c r="G781" s="1"/>
      <c r="H781" s="1"/>
    </row>
    <row r="782" spans="1:8" ht="15.75" customHeight="1">
      <c r="A782" s="1"/>
      <c r="B782" s="1"/>
      <c r="C782" s="1"/>
      <c r="D782" s="1"/>
      <c r="E782" s="1"/>
      <c r="F782" s="1"/>
      <c r="G782" s="1"/>
      <c r="H782" s="1"/>
    </row>
    <row r="783" spans="1:8" ht="15.75" customHeight="1">
      <c r="A783" s="1"/>
      <c r="B783" s="1"/>
      <c r="C783" s="1"/>
      <c r="D783" s="1"/>
      <c r="E783" s="1"/>
      <c r="F783" s="1"/>
      <c r="G783" s="1"/>
      <c r="H783" s="1"/>
    </row>
    <row r="784" spans="1:8" ht="15.75" customHeight="1">
      <c r="A784" s="1"/>
      <c r="B784" s="1"/>
      <c r="C784" s="1"/>
      <c r="D784" s="1"/>
      <c r="E784" s="1"/>
      <c r="F784" s="1"/>
      <c r="G784" s="1"/>
      <c r="H784" s="1"/>
    </row>
    <row r="785" spans="1:8" ht="15.75" customHeight="1">
      <c r="A785" s="1"/>
      <c r="B785" s="1"/>
      <c r="C785" s="1"/>
      <c r="D785" s="1"/>
      <c r="E785" s="1"/>
      <c r="F785" s="1"/>
      <c r="G785" s="1"/>
      <c r="H785" s="1"/>
    </row>
    <row r="786" spans="1:8" ht="15.75" customHeight="1">
      <c r="A786" s="1"/>
      <c r="B786" s="1"/>
      <c r="C786" s="1"/>
      <c r="D786" s="1"/>
      <c r="E786" s="1"/>
      <c r="F786" s="1"/>
      <c r="G786" s="1"/>
      <c r="H786" s="1"/>
    </row>
    <row r="787" spans="1:8" ht="15.75" customHeight="1">
      <c r="A787" s="1"/>
      <c r="B787" s="1"/>
      <c r="C787" s="1"/>
      <c r="D787" s="1"/>
      <c r="E787" s="1"/>
      <c r="F787" s="1"/>
      <c r="G787" s="1"/>
      <c r="H787" s="1"/>
    </row>
    <row r="788" spans="1:8" ht="15.75" customHeight="1">
      <c r="A788" s="1"/>
      <c r="B788" s="1"/>
      <c r="C788" s="1"/>
      <c r="D788" s="1"/>
      <c r="E788" s="1"/>
      <c r="F788" s="1"/>
      <c r="G788" s="1"/>
      <c r="H788" s="1"/>
    </row>
    <row r="789" spans="1:8" ht="15.75" customHeight="1">
      <c r="A789" s="1"/>
      <c r="B789" s="1"/>
      <c r="C789" s="1"/>
      <c r="D789" s="1"/>
      <c r="E789" s="1"/>
      <c r="F789" s="1"/>
      <c r="G789" s="1"/>
      <c r="H789" s="1"/>
    </row>
    <row r="790" spans="1:8" ht="15.75" customHeight="1">
      <c r="A790" s="1"/>
      <c r="B790" s="1"/>
      <c r="C790" s="1"/>
      <c r="D790" s="1"/>
      <c r="E790" s="1"/>
      <c r="F790" s="1"/>
      <c r="G790" s="1"/>
      <c r="H790" s="1"/>
    </row>
    <row r="791" spans="1:8" ht="15.75" customHeight="1">
      <c r="A791" s="1"/>
      <c r="B791" s="1"/>
      <c r="C791" s="1"/>
      <c r="D791" s="1"/>
      <c r="E791" s="1"/>
      <c r="F791" s="1"/>
      <c r="G791" s="1"/>
      <c r="H791" s="1"/>
    </row>
    <row r="792" spans="1:8" ht="15.75" customHeight="1">
      <c r="A792" s="1"/>
      <c r="B792" s="1"/>
      <c r="C792" s="1"/>
      <c r="D792" s="1"/>
      <c r="E792" s="1"/>
      <c r="F792" s="1"/>
      <c r="G792" s="1"/>
      <c r="H792" s="1"/>
    </row>
    <row r="793" spans="1:8" ht="15.75" customHeight="1">
      <c r="A793" s="1"/>
      <c r="B793" s="1"/>
      <c r="C793" s="1"/>
      <c r="D793" s="1"/>
      <c r="E793" s="1"/>
      <c r="F793" s="1"/>
      <c r="G793" s="1"/>
      <c r="H793" s="1"/>
    </row>
    <row r="794" spans="1:8" ht="15.75" customHeight="1">
      <c r="A794" s="1"/>
      <c r="B794" s="1"/>
      <c r="C794" s="1"/>
      <c r="D794" s="1"/>
      <c r="E794" s="1"/>
      <c r="F794" s="1"/>
      <c r="G794" s="1"/>
      <c r="H794" s="1"/>
    </row>
    <row r="795" spans="1:8" ht="15.75" customHeight="1">
      <c r="A795" s="1"/>
      <c r="B795" s="1"/>
      <c r="C795" s="1"/>
      <c r="D795" s="1"/>
      <c r="E795" s="1"/>
      <c r="F795" s="1"/>
      <c r="G795" s="1"/>
      <c r="H795" s="1"/>
    </row>
    <row r="796" spans="1:8" ht="15.75" customHeight="1">
      <c r="A796" s="1"/>
      <c r="B796" s="1"/>
      <c r="C796" s="1"/>
      <c r="D796" s="1"/>
      <c r="E796" s="1"/>
      <c r="F796" s="1"/>
      <c r="G796" s="1"/>
      <c r="H796" s="1"/>
    </row>
    <row r="797" spans="1:8" ht="15.75" customHeight="1">
      <c r="A797" s="1"/>
      <c r="B797" s="1"/>
      <c r="C797" s="1"/>
      <c r="D797" s="1"/>
      <c r="E797" s="1"/>
      <c r="F797" s="1"/>
      <c r="G797" s="1"/>
      <c r="H797" s="1"/>
    </row>
    <row r="798" spans="1:8" ht="15.75" customHeight="1">
      <c r="A798" s="1"/>
      <c r="B798" s="1"/>
      <c r="C798" s="1"/>
      <c r="D798" s="1"/>
      <c r="E798" s="1"/>
      <c r="F798" s="1"/>
      <c r="G798" s="1"/>
      <c r="H798" s="1"/>
    </row>
    <row r="799" spans="1:8" ht="15.75" customHeight="1">
      <c r="A799" s="1"/>
      <c r="B799" s="1"/>
      <c r="C799" s="1"/>
      <c r="D799" s="1"/>
      <c r="E799" s="1"/>
      <c r="F799" s="1"/>
      <c r="G799" s="1"/>
      <c r="H799" s="1"/>
    </row>
    <row r="800" spans="1:8" ht="15.75" customHeight="1">
      <c r="A800" s="1"/>
      <c r="B800" s="1"/>
      <c r="C800" s="1"/>
      <c r="D800" s="1"/>
      <c r="E800" s="1"/>
      <c r="F800" s="1"/>
      <c r="G800" s="1"/>
      <c r="H800" s="1"/>
    </row>
    <row r="801" spans="1:8" ht="15.75" customHeight="1">
      <c r="A801" s="1"/>
      <c r="B801" s="1"/>
      <c r="C801" s="1"/>
      <c r="D801" s="1"/>
      <c r="E801" s="1"/>
      <c r="F801" s="1"/>
      <c r="G801" s="1"/>
      <c r="H801" s="1"/>
    </row>
    <row r="802" spans="1:8" ht="15.75" customHeight="1">
      <c r="A802" s="1"/>
      <c r="B802" s="1"/>
      <c r="C802" s="1"/>
      <c r="D802" s="1"/>
      <c r="E802" s="1"/>
      <c r="F802" s="1"/>
      <c r="G802" s="1"/>
      <c r="H802" s="1"/>
    </row>
    <row r="803" spans="1:8" ht="15.75" customHeight="1">
      <c r="A803" s="1"/>
      <c r="B803" s="1"/>
      <c r="C803" s="1"/>
      <c r="D803" s="1"/>
      <c r="E803" s="1"/>
      <c r="F803" s="1"/>
      <c r="G803" s="1"/>
      <c r="H803" s="1"/>
    </row>
    <row r="804" spans="1:8" ht="15.75" customHeight="1">
      <c r="A804" s="1"/>
      <c r="B804" s="1"/>
      <c r="C804" s="1"/>
      <c r="D804" s="1"/>
      <c r="E804" s="1"/>
      <c r="F804" s="1"/>
      <c r="G804" s="1"/>
      <c r="H804" s="1"/>
    </row>
    <row r="805" spans="1:8" ht="15.75" customHeight="1">
      <c r="A805" s="1"/>
      <c r="B805" s="1"/>
      <c r="C805" s="1"/>
      <c r="D805" s="1"/>
      <c r="E805" s="1"/>
      <c r="F805" s="1"/>
      <c r="G805" s="1"/>
      <c r="H805" s="1"/>
    </row>
    <row r="806" spans="1:8" ht="15.75" customHeight="1">
      <c r="A806" s="1"/>
      <c r="B806" s="1"/>
      <c r="C806" s="1"/>
      <c r="D806" s="1"/>
      <c r="E806" s="1"/>
      <c r="F806" s="1"/>
      <c r="G806" s="1"/>
      <c r="H806" s="1"/>
    </row>
    <row r="807" spans="1:8" ht="15.75" customHeight="1">
      <c r="A807" s="1"/>
      <c r="B807" s="1"/>
      <c r="C807" s="1"/>
      <c r="D807" s="1"/>
      <c r="E807" s="1"/>
      <c r="F807" s="1"/>
      <c r="G807" s="1"/>
      <c r="H807" s="1"/>
    </row>
    <row r="808" spans="1:8" ht="15.75" customHeight="1">
      <c r="A808" s="1"/>
      <c r="B808" s="1"/>
      <c r="C808" s="1"/>
      <c r="D808" s="1"/>
      <c r="E808" s="1"/>
      <c r="F808" s="1"/>
      <c r="G808" s="1"/>
      <c r="H808" s="1"/>
    </row>
    <row r="809" spans="1:8" ht="15.75" customHeight="1">
      <c r="A809" s="1"/>
      <c r="B809" s="1"/>
      <c r="C809" s="1"/>
      <c r="D809" s="1"/>
      <c r="E809" s="1"/>
      <c r="F809" s="1"/>
      <c r="G809" s="1"/>
      <c r="H809" s="1"/>
    </row>
    <row r="810" spans="1:8" ht="15.75" customHeight="1">
      <c r="A810" s="1"/>
      <c r="B810" s="1"/>
      <c r="C810" s="1"/>
      <c r="D810" s="1"/>
      <c r="E810" s="1"/>
      <c r="F810" s="1"/>
      <c r="G810" s="1"/>
      <c r="H810" s="1"/>
    </row>
    <row r="811" spans="1:8" ht="15.75" customHeight="1">
      <c r="A811" s="1"/>
      <c r="B811" s="1"/>
      <c r="C811" s="1"/>
      <c r="D811" s="1"/>
      <c r="E811" s="1"/>
      <c r="F811" s="1"/>
      <c r="G811" s="1"/>
      <c r="H811" s="1"/>
    </row>
    <row r="812" spans="1:8" ht="15.75" customHeight="1">
      <c r="A812" s="1"/>
      <c r="B812" s="1"/>
      <c r="C812" s="1"/>
      <c r="D812" s="1"/>
      <c r="E812" s="1"/>
      <c r="F812" s="1"/>
      <c r="G812" s="1"/>
      <c r="H812" s="1"/>
    </row>
    <row r="813" spans="1:8" ht="15.75" customHeight="1">
      <c r="A813" s="1"/>
      <c r="B813" s="1"/>
      <c r="C813" s="1"/>
      <c r="D813" s="1"/>
      <c r="E813" s="1"/>
      <c r="F813" s="1"/>
      <c r="G813" s="1"/>
      <c r="H813" s="1"/>
    </row>
    <row r="814" spans="1:8" ht="15.75" customHeight="1">
      <c r="A814" s="1"/>
      <c r="B814" s="1"/>
      <c r="C814" s="1"/>
      <c r="D814" s="1"/>
      <c r="E814" s="1"/>
      <c r="F814" s="1"/>
      <c r="G814" s="1"/>
      <c r="H814" s="1"/>
    </row>
    <row r="815" spans="1:8" ht="15.75" customHeight="1">
      <c r="A815" s="1"/>
      <c r="B815" s="1"/>
      <c r="C815" s="1"/>
      <c r="D815" s="1"/>
      <c r="E815" s="1"/>
      <c r="F815" s="1"/>
      <c r="G815" s="1"/>
      <c r="H815" s="1"/>
    </row>
    <row r="816" spans="1:8" ht="15.75" customHeight="1">
      <c r="A816" s="1"/>
      <c r="B816" s="1"/>
      <c r="C816" s="1"/>
      <c r="D816" s="1"/>
      <c r="E816" s="1"/>
      <c r="F816" s="1"/>
      <c r="G816" s="1"/>
      <c r="H816" s="1"/>
    </row>
    <row r="817" spans="1:8" ht="15.75" customHeight="1">
      <c r="A817" s="1"/>
      <c r="B817" s="1"/>
      <c r="C817" s="1"/>
      <c r="D817" s="1"/>
      <c r="E817" s="1"/>
      <c r="F817" s="1"/>
      <c r="G817" s="1"/>
      <c r="H817" s="1"/>
    </row>
    <row r="818" spans="1:8" ht="15.75" customHeight="1">
      <c r="A818" s="1"/>
      <c r="B818" s="1"/>
      <c r="C818" s="1"/>
      <c r="D818" s="1"/>
      <c r="E818" s="1"/>
      <c r="F818" s="1"/>
      <c r="G818" s="1"/>
      <c r="H818" s="1"/>
    </row>
    <row r="819" spans="1:8" ht="15.75" customHeight="1">
      <c r="A819" s="1"/>
      <c r="B819" s="1"/>
      <c r="C819" s="1"/>
      <c r="D819" s="1"/>
      <c r="E819" s="1"/>
      <c r="F819" s="1"/>
      <c r="G819" s="1"/>
      <c r="H819" s="1"/>
    </row>
    <row r="820" spans="1:8" ht="15.75" customHeight="1">
      <c r="A820" s="1"/>
      <c r="B820" s="1"/>
      <c r="C820" s="1"/>
      <c r="D820" s="1"/>
      <c r="E820" s="1"/>
      <c r="F820" s="1"/>
      <c r="G820" s="1"/>
      <c r="H820" s="1"/>
    </row>
    <row r="821" spans="1:8" ht="15.75" customHeight="1">
      <c r="A821" s="1"/>
      <c r="B821" s="1"/>
      <c r="C821" s="1"/>
      <c r="D821" s="1"/>
      <c r="E821" s="1"/>
      <c r="F821" s="1"/>
      <c r="G821" s="1"/>
      <c r="H821" s="1"/>
    </row>
    <row r="822" spans="1:8" ht="15.75" customHeight="1">
      <c r="A822" s="1"/>
      <c r="B822" s="1"/>
      <c r="C822" s="1"/>
      <c r="D822" s="1"/>
      <c r="E822" s="1"/>
      <c r="F822" s="1"/>
      <c r="G822" s="1"/>
      <c r="H822" s="1"/>
    </row>
    <row r="823" spans="1:8" ht="15.75" customHeight="1">
      <c r="A823" s="1"/>
      <c r="B823" s="1"/>
      <c r="C823" s="1"/>
      <c r="D823" s="1"/>
      <c r="E823" s="1"/>
      <c r="F823" s="1"/>
      <c r="G823" s="1"/>
      <c r="H823" s="1"/>
    </row>
    <row r="824" spans="1:8" ht="15.75" customHeight="1">
      <c r="A824" s="1"/>
      <c r="B824" s="1"/>
      <c r="C824" s="1"/>
      <c r="D824" s="1"/>
      <c r="E824" s="1"/>
      <c r="F824" s="1"/>
      <c r="G824" s="1"/>
      <c r="H824" s="1"/>
    </row>
    <row r="825" spans="1:8" ht="15.75" customHeight="1">
      <c r="A825" s="1"/>
      <c r="B825" s="1"/>
      <c r="C825" s="1"/>
      <c r="D825" s="1"/>
      <c r="E825" s="1"/>
      <c r="F825" s="1"/>
      <c r="G825" s="1"/>
      <c r="H825" s="1"/>
    </row>
    <row r="826" spans="1:8" ht="15.75" customHeight="1">
      <c r="A826" s="1"/>
      <c r="B826" s="1"/>
      <c r="C826" s="1"/>
      <c r="D826" s="1"/>
      <c r="E826" s="1"/>
      <c r="F826" s="1"/>
      <c r="G826" s="1"/>
      <c r="H826" s="1"/>
    </row>
    <row r="827" spans="1:8" ht="15.75" customHeight="1">
      <c r="A827" s="1"/>
      <c r="B827" s="1"/>
      <c r="C827" s="1"/>
      <c r="D827" s="1"/>
      <c r="E827" s="1"/>
      <c r="F827" s="1"/>
      <c r="G827" s="1"/>
      <c r="H827" s="1"/>
    </row>
    <row r="828" spans="1:8" ht="15.75" customHeight="1">
      <c r="A828" s="1"/>
      <c r="B828" s="1"/>
      <c r="C828" s="1"/>
      <c r="D828" s="1"/>
      <c r="E828" s="1"/>
      <c r="F828" s="1"/>
      <c r="G828" s="1"/>
      <c r="H828" s="1"/>
    </row>
    <row r="829" spans="1:8" ht="15.75" customHeight="1">
      <c r="A829" s="1"/>
      <c r="B829" s="1"/>
      <c r="C829" s="1"/>
      <c r="D829" s="1"/>
      <c r="E829" s="1"/>
      <c r="F829" s="1"/>
      <c r="G829" s="1"/>
      <c r="H829" s="1"/>
    </row>
    <row r="830" spans="1:8" ht="15.75" customHeight="1">
      <c r="A830" s="1"/>
      <c r="B830" s="1"/>
      <c r="C830" s="1"/>
      <c r="D830" s="1"/>
      <c r="E830" s="1"/>
      <c r="F830" s="1"/>
      <c r="G830" s="1"/>
      <c r="H830" s="1"/>
    </row>
    <row r="831" spans="1:8" ht="15.75" customHeight="1">
      <c r="A831" s="1"/>
      <c r="B831" s="1"/>
      <c r="C831" s="1"/>
      <c r="D831" s="1"/>
      <c r="E831" s="1"/>
      <c r="F831" s="1"/>
      <c r="G831" s="1"/>
      <c r="H831" s="1"/>
    </row>
    <row r="832" spans="1:8" ht="15.75" customHeight="1">
      <c r="A832" s="1"/>
      <c r="B832" s="1"/>
      <c r="C832" s="1"/>
      <c r="D832" s="1"/>
      <c r="E832" s="1"/>
      <c r="F832" s="1"/>
      <c r="G832" s="1"/>
      <c r="H832" s="1"/>
    </row>
    <row r="833" spans="1:8" ht="15.75" customHeight="1">
      <c r="A833" s="1"/>
      <c r="B833" s="1"/>
      <c r="C833" s="1"/>
      <c r="D833" s="1"/>
      <c r="E833" s="1"/>
      <c r="F833" s="1"/>
      <c r="G833" s="1"/>
      <c r="H833" s="1"/>
    </row>
    <row r="834" spans="1:8" ht="15.75" customHeight="1">
      <c r="A834" s="1"/>
      <c r="B834" s="1"/>
      <c r="C834" s="1"/>
      <c r="D834" s="1"/>
      <c r="E834" s="1"/>
      <c r="F834" s="1"/>
      <c r="G834" s="1"/>
      <c r="H834" s="1"/>
    </row>
    <row r="835" spans="1:8" ht="15.75" customHeight="1">
      <c r="A835" s="1"/>
      <c r="B835" s="1"/>
      <c r="C835" s="1"/>
      <c r="D835" s="1"/>
      <c r="E835" s="1"/>
      <c r="F835" s="1"/>
      <c r="G835" s="1"/>
      <c r="H835" s="1"/>
    </row>
    <row r="836" spans="1:8" ht="15.75" customHeight="1">
      <c r="A836" s="1"/>
      <c r="B836" s="1"/>
      <c r="C836" s="1"/>
      <c r="D836" s="1"/>
      <c r="E836" s="1"/>
      <c r="F836" s="1"/>
      <c r="G836" s="1"/>
      <c r="H836" s="1"/>
    </row>
    <row r="837" spans="1:8" ht="15.75" customHeight="1">
      <c r="A837" s="1"/>
      <c r="B837" s="1"/>
      <c r="C837" s="1"/>
      <c r="D837" s="1"/>
      <c r="E837" s="1"/>
      <c r="F837" s="1"/>
      <c r="G837" s="1"/>
      <c r="H837" s="1"/>
    </row>
    <row r="838" spans="1:8" ht="15.75" customHeight="1">
      <c r="A838" s="1"/>
      <c r="B838" s="1"/>
      <c r="C838" s="1"/>
      <c r="D838" s="1"/>
      <c r="E838" s="1"/>
      <c r="F838" s="1"/>
      <c r="G838" s="1"/>
      <c r="H838" s="1"/>
    </row>
    <row r="839" spans="1:8" ht="15.75" customHeight="1">
      <c r="A839" s="1"/>
      <c r="B839" s="1"/>
      <c r="C839" s="1"/>
      <c r="D839" s="1"/>
      <c r="E839" s="1"/>
      <c r="F839" s="1"/>
      <c r="G839" s="1"/>
      <c r="H839" s="1"/>
    </row>
    <row r="840" spans="1:8" ht="15.75" customHeight="1">
      <c r="A840" s="1"/>
      <c r="B840" s="1"/>
      <c r="C840" s="1"/>
      <c r="D840" s="1"/>
      <c r="E840" s="1"/>
      <c r="F840" s="1"/>
      <c r="G840" s="1"/>
      <c r="H840" s="1"/>
    </row>
    <row r="841" spans="1:8" ht="15.75" customHeight="1">
      <c r="A841" s="1"/>
      <c r="B841" s="1"/>
      <c r="C841" s="1"/>
      <c r="D841" s="1"/>
      <c r="E841" s="1"/>
      <c r="F841" s="1"/>
      <c r="G841" s="1"/>
      <c r="H841" s="1"/>
    </row>
    <row r="842" spans="1:8" ht="15.75" customHeight="1">
      <c r="A842" s="1"/>
      <c r="B842" s="1"/>
      <c r="C842" s="1"/>
      <c r="D842" s="1"/>
      <c r="E842" s="1"/>
      <c r="F842" s="1"/>
      <c r="G842" s="1"/>
      <c r="H842" s="1"/>
    </row>
    <row r="843" spans="1:8" ht="15.75" customHeight="1">
      <c r="A843" s="1"/>
      <c r="B843" s="1"/>
      <c r="C843" s="1"/>
      <c r="D843" s="1"/>
      <c r="E843" s="1"/>
      <c r="F843" s="1"/>
      <c r="G843" s="1"/>
      <c r="H843" s="1"/>
    </row>
    <row r="844" spans="1:8" ht="15.75" customHeight="1">
      <c r="A844" s="1"/>
      <c r="B844" s="1"/>
      <c r="C844" s="1"/>
      <c r="D844" s="1"/>
      <c r="E844" s="1"/>
      <c r="F844" s="1"/>
      <c r="G844" s="1"/>
      <c r="H844" s="1"/>
    </row>
    <row r="845" spans="1:8" ht="15.75" customHeight="1">
      <c r="A845" s="1"/>
      <c r="B845" s="1"/>
      <c r="C845" s="1"/>
      <c r="D845" s="1"/>
      <c r="E845" s="1"/>
      <c r="F845" s="1"/>
      <c r="G845" s="1"/>
      <c r="H845" s="1"/>
    </row>
    <row r="846" spans="1:8" ht="15.75" customHeight="1">
      <c r="A846" s="1"/>
      <c r="B846" s="1"/>
      <c r="C846" s="1"/>
      <c r="D846" s="1"/>
      <c r="E846" s="1"/>
      <c r="F846" s="1"/>
      <c r="G846" s="1"/>
      <c r="H846" s="1"/>
    </row>
    <row r="847" spans="1:8" ht="15.75" customHeight="1">
      <c r="A847" s="1"/>
      <c r="B847" s="1"/>
      <c r="C847" s="1"/>
      <c r="D847" s="1"/>
      <c r="E847" s="1"/>
      <c r="F847" s="1"/>
      <c r="G847" s="1"/>
      <c r="H847" s="1"/>
    </row>
    <row r="848" spans="1:8" ht="15.75" customHeight="1">
      <c r="A848" s="1"/>
      <c r="B848" s="1"/>
      <c r="C848" s="1"/>
      <c r="D848" s="1"/>
      <c r="E848" s="1"/>
      <c r="F848" s="1"/>
      <c r="G848" s="1"/>
      <c r="H848" s="1"/>
    </row>
    <row r="849" spans="1:8" ht="15.75" customHeight="1">
      <c r="A849" s="1"/>
      <c r="B849" s="1"/>
      <c r="C849" s="1"/>
      <c r="D849" s="1"/>
      <c r="E849" s="1"/>
      <c r="F849" s="1"/>
      <c r="G849" s="1"/>
      <c r="H849" s="1"/>
    </row>
    <row r="850" spans="1:8" ht="15.75" customHeight="1">
      <c r="A850" s="1"/>
      <c r="B850" s="1"/>
      <c r="C850" s="1"/>
      <c r="D850" s="1"/>
      <c r="E850" s="1"/>
      <c r="F850" s="1"/>
      <c r="G850" s="1"/>
      <c r="H850" s="1"/>
    </row>
    <row r="851" spans="1:8" ht="15.75" customHeight="1">
      <c r="A851" s="1"/>
      <c r="B851" s="1"/>
      <c r="C851" s="1"/>
      <c r="D851" s="1"/>
      <c r="E851" s="1"/>
      <c r="F851" s="1"/>
      <c r="G851" s="1"/>
      <c r="H851" s="1"/>
    </row>
    <row r="852" spans="1:8" ht="15.75" customHeight="1">
      <c r="A852" s="1"/>
      <c r="B852" s="1"/>
      <c r="C852" s="1"/>
      <c r="D852" s="1"/>
      <c r="E852" s="1"/>
      <c r="F852" s="1"/>
      <c r="G852" s="1"/>
      <c r="H852" s="1"/>
    </row>
    <row r="853" spans="1:8" ht="15.75" customHeight="1">
      <c r="A853" s="1"/>
      <c r="B853" s="1"/>
      <c r="C853" s="1"/>
      <c r="D853" s="1"/>
      <c r="E853" s="1"/>
      <c r="F853" s="1"/>
      <c r="G853" s="1"/>
      <c r="H853" s="1"/>
    </row>
    <row r="854" spans="1:8" ht="15.75" customHeight="1">
      <c r="A854" s="1"/>
      <c r="B854" s="1"/>
      <c r="C854" s="1"/>
      <c r="D854" s="1"/>
      <c r="E854" s="1"/>
      <c r="F854" s="1"/>
      <c r="G854" s="1"/>
      <c r="H854" s="1"/>
    </row>
    <row r="855" spans="1:8" ht="15.75" customHeight="1">
      <c r="A855" s="1"/>
      <c r="B855" s="1"/>
      <c r="C855" s="1"/>
      <c r="D855" s="1"/>
      <c r="E855" s="1"/>
      <c r="F855" s="1"/>
      <c r="G855" s="1"/>
      <c r="H855" s="1"/>
    </row>
    <row r="856" spans="1:8" ht="15.75" customHeight="1">
      <c r="A856" s="1"/>
      <c r="B856" s="1"/>
      <c r="C856" s="1"/>
      <c r="D856" s="1"/>
      <c r="E856" s="1"/>
      <c r="F856" s="1"/>
      <c r="G856" s="1"/>
      <c r="H856" s="1"/>
    </row>
    <row r="857" spans="1:8" ht="15.75" customHeight="1">
      <c r="A857" s="1"/>
      <c r="B857" s="1"/>
      <c r="C857" s="1"/>
      <c r="D857" s="1"/>
      <c r="E857" s="1"/>
      <c r="F857" s="1"/>
      <c r="G857" s="1"/>
      <c r="H857" s="1"/>
    </row>
    <row r="858" spans="1:8" ht="15.75" customHeight="1">
      <c r="A858" s="1"/>
      <c r="B858" s="1"/>
      <c r="C858" s="1"/>
      <c r="D858" s="1"/>
      <c r="E858" s="1"/>
      <c r="F858" s="1"/>
      <c r="G858" s="1"/>
      <c r="H858" s="1"/>
    </row>
    <row r="859" spans="1:8" ht="15.75" customHeight="1">
      <c r="A859" s="1"/>
      <c r="B859" s="1"/>
      <c r="C859" s="1"/>
      <c r="D859" s="1"/>
      <c r="E859" s="1"/>
      <c r="F859" s="1"/>
      <c r="G859" s="1"/>
      <c r="H859" s="1"/>
    </row>
    <row r="860" spans="1:8" ht="15.75" customHeight="1">
      <c r="A860" s="1"/>
      <c r="B860" s="1"/>
      <c r="C860" s="1"/>
      <c r="D860" s="1"/>
      <c r="E860" s="1"/>
      <c r="F860" s="1"/>
      <c r="G860" s="1"/>
      <c r="H860" s="1"/>
    </row>
    <row r="861" spans="1:8" ht="15.75" customHeight="1">
      <c r="A861" s="1"/>
      <c r="B861" s="1"/>
      <c r="C861" s="1"/>
      <c r="D861" s="1"/>
      <c r="E861" s="1"/>
      <c r="F861" s="1"/>
      <c r="G861" s="1"/>
      <c r="H861" s="1"/>
    </row>
    <row r="862" spans="1:8" ht="15.75" customHeight="1">
      <c r="A862" s="1"/>
      <c r="B862" s="1"/>
      <c r="C862" s="1"/>
      <c r="D862" s="1"/>
      <c r="E862" s="1"/>
      <c r="F862" s="1"/>
      <c r="G862" s="1"/>
      <c r="H862" s="1"/>
    </row>
    <row r="863" spans="1:8" ht="15.75" customHeight="1">
      <c r="A863" s="1"/>
      <c r="B863" s="1"/>
      <c r="C863" s="1"/>
      <c r="D863" s="1"/>
      <c r="E863" s="1"/>
      <c r="F863" s="1"/>
      <c r="G863" s="1"/>
      <c r="H863" s="1"/>
    </row>
    <row r="864" spans="1:8" ht="15.75" customHeight="1">
      <c r="A864" s="1"/>
      <c r="B864" s="1"/>
      <c r="C864" s="1"/>
      <c r="D864" s="1"/>
      <c r="E864" s="1"/>
      <c r="F864" s="1"/>
      <c r="G864" s="1"/>
      <c r="H864" s="1"/>
    </row>
    <row r="865" spans="1:8" ht="15.75" customHeight="1">
      <c r="A865" s="1"/>
      <c r="B865" s="1"/>
      <c r="C865" s="1"/>
      <c r="D865" s="1"/>
      <c r="E865" s="1"/>
      <c r="F865" s="1"/>
      <c r="G865" s="1"/>
      <c r="H865" s="1"/>
    </row>
    <row r="866" spans="1:8" ht="15.75" customHeight="1">
      <c r="A866" s="1"/>
      <c r="B866" s="1"/>
      <c r="C866" s="1"/>
      <c r="D866" s="1"/>
      <c r="E866" s="1"/>
      <c r="F866" s="1"/>
      <c r="G866" s="1"/>
      <c r="H866" s="1"/>
    </row>
    <row r="867" spans="1:8" ht="15.75" customHeight="1">
      <c r="A867" s="1"/>
      <c r="B867" s="1"/>
      <c r="C867" s="1"/>
      <c r="D867" s="1"/>
      <c r="E867" s="1"/>
      <c r="F867" s="1"/>
      <c r="G867" s="1"/>
      <c r="H867" s="1"/>
    </row>
    <row r="868" spans="1:8" ht="15.75" customHeight="1">
      <c r="A868" s="1"/>
      <c r="B868" s="1"/>
      <c r="C868" s="1"/>
      <c r="D868" s="1"/>
      <c r="E868" s="1"/>
      <c r="F868" s="1"/>
      <c r="G868" s="1"/>
      <c r="H868" s="1"/>
    </row>
    <row r="869" spans="1:8" ht="15.75" customHeight="1">
      <c r="A869" s="1"/>
      <c r="B869" s="1"/>
      <c r="C869" s="1"/>
      <c r="D869" s="1"/>
      <c r="E869" s="1"/>
      <c r="F869" s="1"/>
      <c r="G869" s="1"/>
      <c r="H869" s="1"/>
    </row>
    <row r="870" spans="1:8" ht="15.75" customHeight="1">
      <c r="A870" s="1"/>
      <c r="B870" s="1"/>
      <c r="C870" s="1"/>
      <c r="D870" s="1"/>
      <c r="E870" s="1"/>
      <c r="F870" s="1"/>
      <c r="G870" s="1"/>
      <c r="H870" s="1"/>
    </row>
    <row r="871" spans="1:8" ht="15.75" customHeight="1">
      <c r="A871" s="1"/>
      <c r="B871" s="1"/>
      <c r="C871" s="1"/>
      <c r="D871" s="1"/>
      <c r="E871" s="1"/>
      <c r="F871" s="1"/>
      <c r="G871" s="1"/>
      <c r="H871" s="1"/>
    </row>
    <row r="872" spans="1:8" ht="15.75" customHeight="1">
      <c r="A872" s="1"/>
      <c r="B872" s="1"/>
      <c r="C872" s="1"/>
      <c r="D872" s="1"/>
      <c r="E872" s="1"/>
      <c r="F872" s="1"/>
      <c r="G872" s="1"/>
      <c r="H872" s="1"/>
    </row>
    <row r="873" spans="1:8" ht="15.75" customHeight="1">
      <c r="A873" s="1"/>
      <c r="B873" s="1"/>
      <c r="C873" s="1"/>
      <c r="D873" s="1"/>
      <c r="E873" s="1"/>
      <c r="F873" s="1"/>
      <c r="G873" s="1"/>
      <c r="H873" s="1"/>
    </row>
    <row r="874" spans="1:8" ht="15.75" customHeight="1">
      <c r="A874" s="1"/>
      <c r="B874" s="1"/>
      <c r="C874" s="1"/>
      <c r="D874" s="1"/>
      <c r="E874" s="1"/>
      <c r="F874" s="1"/>
      <c r="G874" s="1"/>
      <c r="H874" s="1"/>
    </row>
    <row r="875" spans="1:8" ht="15.75" customHeight="1">
      <c r="A875" s="1"/>
      <c r="B875" s="1"/>
      <c r="C875" s="1"/>
      <c r="D875" s="1"/>
      <c r="E875" s="1"/>
      <c r="F875" s="1"/>
      <c r="G875" s="1"/>
      <c r="H875" s="1"/>
    </row>
    <row r="876" spans="1:8" ht="15.75" customHeight="1">
      <c r="A876" s="1"/>
      <c r="B876" s="1"/>
      <c r="C876" s="1"/>
      <c r="D876" s="1"/>
      <c r="E876" s="1"/>
      <c r="F876" s="1"/>
      <c r="G876" s="1"/>
      <c r="H876" s="1"/>
    </row>
    <row r="877" spans="1:8" ht="15.75" customHeight="1">
      <c r="A877" s="1"/>
      <c r="B877" s="1"/>
      <c r="C877" s="1"/>
      <c r="D877" s="1"/>
      <c r="E877" s="1"/>
      <c r="F877" s="1"/>
      <c r="G877" s="1"/>
      <c r="H877" s="1"/>
    </row>
    <row r="878" spans="1:8" ht="15.75" customHeight="1">
      <c r="A878" s="1"/>
      <c r="B878" s="1"/>
      <c r="C878" s="1"/>
      <c r="D878" s="1"/>
      <c r="E878" s="1"/>
      <c r="F878" s="1"/>
      <c r="G878" s="1"/>
      <c r="H878" s="1"/>
    </row>
    <row r="879" spans="1:8" ht="15.75" customHeight="1">
      <c r="A879" s="1"/>
      <c r="B879" s="1"/>
      <c r="C879" s="1"/>
      <c r="D879" s="1"/>
      <c r="E879" s="1"/>
      <c r="F879" s="1"/>
      <c r="G879" s="1"/>
      <c r="H879" s="1"/>
    </row>
    <row r="880" spans="1:8" ht="15.75" customHeight="1">
      <c r="A880" s="1"/>
      <c r="B880" s="1"/>
      <c r="C880" s="1"/>
      <c r="D880" s="1"/>
      <c r="E880" s="1"/>
      <c r="F880" s="1"/>
      <c r="G880" s="1"/>
      <c r="H880" s="1"/>
    </row>
    <row r="881" spans="1:8" ht="15.75" customHeight="1">
      <c r="A881" s="1"/>
      <c r="B881" s="1"/>
      <c r="C881" s="1"/>
      <c r="D881" s="1"/>
      <c r="E881" s="1"/>
      <c r="F881" s="1"/>
      <c r="G881" s="1"/>
      <c r="H881" s="1"/>
    </row>
    <row r="882" spans="1:8" ht="15.75" customHeight="1">
      <c r="A882" s="1"/>
      <c r="B882" s="1"/>
      <c r="C882" s="1"/>
      <c r="D882" s="1"/>
      <c r="E882" s="1"/>
      <c r="F882" s="1"/>
      <c r="G882" s="1"/>
      <c r="H882" s="1"/>
    </row>
    <row r="883" spans="1:8" ht="15.75" customHeight="1">
      <c r="A883" s="1"/>
      <c r="B883" s="1"/>
      <c r="C883" s="1"/>
      <c r="D883" s="1"/>
      <c r="E883" s="1"/>
      <c r="F883" s="1"/>
      <c r="G883" s="1"/>
      <c r="H883" s="1"/>
    </row>
    <row r="884" spans="1:8" ht="15.75" customHeight="1">
      <c r="A884" s="1"/>
      <c r="B884" s="1"/>
      <c r="C884" s="1"/>
      <c r="D884" s="1"/>
      <c r="E884" s="1"/>
      <c r="F884" s="1"/>
      <c r="G884" s="1"/>
      <c r="H884" s="1"/>
    </row>
    <row r="885" spans="1:8" ht="15.75" customHeight="1">
      <c r="A885" s="1"/>
      <c r="B885" s="1"/>
      <c r="C885" s="1"/>
      <c r="D885" s="1"/>
      <c r="E885" s="1"/>
      <c r="F885" s="1"/>
      <c r="G885" s="1"/>
      <c r="H885" s="1"/>
    </row>
    <row r="886" spans="1:8" ht="15.75" customHeight="1">
      <c r="A886" s="1"/>
      <c r="B886" s="1"/>
      <c r="C886" s="1"/>
      <c r="D886" s="1"/>
      <c r="E886" s="1"/>
      <c r="F886" s="1"/>
      <c r="G886" s="1"/>
      <c r="H886" s="1"/>
    </row>
    <row r="887" spans="1:8" ht="15.75" customHeight="1">
      <c r="A887" s="1"/>
      <c r="B887" s="1"/>
      <c r="C887" s="1"/>
      <c r="D887" s="1"/>
      <c r="E887" s="1"/>
      <c r="F887" s="1"/>
      <c r="G887" s="1"/>
      <c r="H887" s="1"/>
    </row>
    <row r="888" spans="1:8" ht="15.75" customHeight="1">
      <c r="A888" s="1"/>
      <c r="B888" s="1"/>
      <c r="C888" s="1"/>
      <c r="D888" s="1"/>
      <c r="E888" s="1"/>
      <c r="F888" s="1"/>
      <c r="G888" s="1"/>
      <c r="H888" s="1"/>
    </row>
    <row r="889" spans="1:8" ht="15.75" customHeight="1">
      <c r="A889" s="1"/>
      <c r="B889" s="1"/>
      <c r="C889" s="1"/>
      <c r="D889" s="1"/>
      <c r="E889" s="1"/>
      <c r="F889" s="1"/>
      <c r="G889" s="1"/>
      <c r="H889" s="1"/>
    </row>
    <row r="890" spans="1:8" ht="15.75" customHeight="1">
      <c r="A890" s="1"/>
      <c r="B890" s="1"/>
      <c r="C890" s="1"/>
      <c r="D890" s="1"/>
      <c r="E890" s="1"/>
      <c r="F890" s="1"/>
      <c r="G890" s="1"/>
      <c r="H890" s="1"/>
    </row>
    <row r="891" spans="1:8" ht="15.75" customHeight="1">
      <c r="A891" s="1"/>
      <c r="B891" s="1"/>
      <c r="C891" s="1"/>
      <c r="D891" s="1"/>
      <c r="E891" s="1"/>
      <c r="F891" s="1"/>
      <c r="G891" s="1"/>
      <c r="H891" s="1"/>
    </row>
    <row r="892" spans="1:8" ht="15.75" customHeight="1">
      <c r="A892" s="1"/>
      <c r="B892" s="1"/>
      <c r="C892" s="1"/>
      <c r="D892" s="1"/>
      <c r="E892" s="1"/>
      <c r="F892" s="1"/>
      <c r="G892" s="1"/>
      <c r="H892" s="1"/>
    </row>
    <row r="893" spans="1:8" ht="15.75" customHeight="1">
      <c r="A893" s="1"/>
      <c r="B893" s="1"/>
      <c r="C893" s="1"/>
      <c r="D893" s="1"/>
      <c r="E893" s="1"/>
      <c r="F893" s="1"/>
      <c r="G893" s="1"/>
      <c r="H893" s="1"/>
    </row>
    <row r="894" spans="1:8" ht="15.75" customHeight="1">
      <c r="A894" s="1"/>
      <c r="B894" s="1"/>
      <c r="C894" s="1"/>
      <c r="D894" s="1"/>
      <c r="E894" s="1"/>
      <c r="F894" s="1"/>
      <c r="G894" s="1"/>
      <c r="H894" s="1"/>
    </row>
    <row r="895" spans="1:8" ht="15.75" customHeight="1">
      <c r="A895" s="1"/>
      <c r="B895" s="1"/>
      <c r="C895" s="1"/>
      <c r="D895" s="1"/>
      <c r="E895" s="1"/>
      <c r="F895" s="1"/>
      <c r="G895" s="1"/>
      <c r="H895" s="1"/>
    </row>
    <row r="896" spans="1:8" ht="15.75" customHeight="1">
      <c r="A896" s="1"/>
      <c r="B896" s="1"/>
      <c r="C896" s="1"/>
      <c r="D896" s="1"/>
      <c r="E896" s="1"/>
      <c r="F896" s="1"/>
      <c r="G896" s="1"/>
      <c r="H896" s="1"/>
    </row>
    <row r="897" spans="1:8" ht="15.75" customHeight="1">
      <c r="A897" s="1"/>
      <c r="B897" s="1"/>
      <c r="C897" s="1"/>
      <c r="D897" s="1"/>
      <c r="E897" s="1"/>
      <c r="F897" s="1"/>
      <c r="G897" s="1"/>
      <c r="H897" s="1"/>
    </row>
    <row r="898" spans="1:8" ht="15.75" customHeight="1">
      <c r="A898" s="1"/>
      <c r="B898" s="1"/>
      <c r="C898" s="1"/>
      <c r="D898" s="1"/>
      <c r="E898" s="1"/>
      <c r="F898" s="1"/>
      <c r="G898" s="1"/>
      <c r="H898" s="1"/>
    </row>
    <row r="899" spans="1:8" ht="15.75" customHeight="1">
      <c r="A899" s="1"/>
      <c r="B899" s="1"/>
      <c r="C899" s="1"/>
      <c r="D899" s="1"/>
      <c r="E899" s="1"/>
      <c r="F899" s="1"/>
      <c r="G899" s="1"/>
      <c r="H899" s="1"/>
    </row>
    <row r="900" spans="1:8" ht="15.75" customHeight="1">
      <c r="A900" s="1"/>
      <c r="B900" s="1"/>
      <c r="C900" s="1"/>
      <c r="D900" s="1"/>
      <c r="E900" s="1"/>
      <c r="F900" s="1"/>
      <c r="G900" s="1"/>
      <c r="H900" s="1"/>
    </row>
    <row r="901" spans="1:8" ht="15.75" customHeight="1">
      <c r="A901" s="1"/>
      <c r="B901" s="1"/>
      <c r="C901" s="1"/>
      <c r="D901" s="1"/>
      <c r="E901" s="1"/>
      <c r="F901" s="1"/>
      <c r="G901" s="1"/>
      <c r="H901" s="1"/>
    </row>
    <row r="902" spans="1:8" ht="15.75" customHeight="1">
      <c r="A902" s="1"/>
      <c r="B902" s="1"/>
      <c r="C902" s="1"/>
      <c r="D902" s="1"/>
      <c r="E902" s="1"/>
      <c r="F902" s="1"/>
      <c r="G902" s="1"/>
      <c r="H902" s="1"/>
    </row>
    <row r="903" spans="1:8" ht="15.75" customHeight="1">
      <c r="A903" s="1"/>
      <c r="B903" s="1"/>
      <c r="C903" s="1"/>
      <c r="D903" s="1"/>
      <c r="E903" s="1"/>
      <c r="F903" s="1"/>
      <c r="G903" s="1"/>
      <c r="H903" s="1"/>
    </row>
    <row r="904" spans="1:8" ht="15.75" customHeight="1">
      <c r="A904" s="1"/>
      <c r="B904" s="1"/>
      <c r="C904" s="1"/>
      <c r="D904" s="1"/>
      <c r="E904" s="1"/>
      <c r="F904" s="1"/>
      <c r="G904" s="1"/>
      <c r="H904" s="1"/>
    </row>
    <row r="905" spans="1:8" ht="15.75" customHeight="1">
      <c r="A905" s="1"/>
      <c r="B905" s="1"/>
      <c r="C905" s="1"/>
      <c r="D905" s="1"/>
      <c r="E905" s="1"/>
      <c r="F905" s="1"/>
      <c r="G905" s="1"/>
      <c r="H905" s="1"/>
    </row>
    <row r="906" spans="1:8" ht="15.75" customHeight="1">
      <c r="A906" s="1"/>
      <c r="B906" s="1"/>
      <c r="C906" s="1"/>
      <c r="D906" s="1"/>
      <c r="E906" s="1"/>
      <c r="F906" s="1"/>
      <c r="G906" s="1"/>
      <c r="H906" s="1"/>
    </row>
    <row r="907" spans="1:8" ht="15.75" customHeight="1">
      <c r="A907" s="1"/>
      <c r="B907" s="1"/>
      <c r="C907" s="1"/>
      <c r="D907" s="1"/>
      <c r="E907" s="1"/>
      <c r="F907" s="1"/>
      <c r="G907" s="1"/>
      <c r="H907" s="1"/>
    </row>
    <row r="908" spans="1:8" ht="15.75" customHeight="1">
      <c r="A908" s="1"/>
      <c r="B908" s="1"/>
      <c r="C908" s="1"/>
      <c r="D908" s="1"/>
      <c r="E908" s="1"/>
      <c r="F908" s="1"/>
      <c r="G908" s="1"/>
      <c r="H908" s="1"/>
    </row>
    <row r="909" spans="1:8" ht="15.75" customHeight="1">
      <c r="A909" s="1"/>
      <c r="B909" s="1"/>
      <c r="C909" s="1"/>
      <c r="D909" s="1"/>
      <c r="E909" s="1"/>
      <c r="F909" s="1"/>
      <c r="G909" s="1"/>
      <c r="H909" s="1"/>
    </row>
    <row r="910" spans="1:8" ht="15.75" customHeight="1">
      <c r="A910" s="1"/>
      <c r="B910" s="1"/>
      <c r="C910" s="1"/>
      <c r="D910" s="1"/>
      <c r="E910" s="1"/>
      <c r="F910" s="1"/>
      <c r="G910" s="1"/>
      <c r="H910" s="1"/>
    </row>
    <row r="911" spans="1:8" ht="15.75" customHeight="1">
      <c r="A911" s="1"/>
      <c r="B911" s="1"/>
      <c r="C911" s="1"/>
      <c r="D911" s="1"/>
      <c r="E911" s="1"/>
      <c r="F911" s="1"/>
      <c r="G911" s="1"/>
      <c r="H911" s="1"/>
    </row>
    <row r="912" spans="1:8" ht="15.75" customHeight="1">
      <c r="A912" s="1"/>
      <c r="B912" s="1"/>
      <c r="C912" s="1"/>
      <c r="D912" s="1"/>
      <c r="E912" s="1"/>
      <c r="F912" s="1"/>
      <c r="G912" s="1"/>
      <c r="H912" s="1"/>
    </row>
    <row r="913" spans="1:8" ht="15.75" customHeight="1">
      <c r="A913" s="1"/>
      <c r="B913" s="1"/>
      <c r="C913" s="1"/>
      <c r="D913" s="1"/>
      <c r="E913" s="1"/>
      <c r="F913" s="1"/>
      <c r="G913" s="1"/>
      <c r="H913" s="1"/>
    </row>
    <row r="914" spans="1:8" ht="15.75" customHeight="1">
      <c r="A914" s="1"/>
      <c r="B914" s="1"/>
      <c r="C914" s="1"/>
      <c r="D914" s="1"/>
      <c r="E914" s="1"/>
      <c r="F914" s="1"/>
      <c r="G914" s="1"/>
      <c r="H914" s="1"/>
    </row>
    <row r="915" spans="1:8" ht="15.75" customHeight="1">
      <c r="A915" s="1"/>
      <c r="B915" s="1"/>
      <c r="C915" s="1"/>
      <c r="D915" s="1"/>
      <c r="E915" s="1"/>
      <c r="F915" s="1"/>
      <c r="G915" s="1"/>
      <c r="H915" s="1"/>
    </row>
    <row r="916" spans="1:8" ht="15.75" customHeight="1">
      <c r="A916" s="1"/>
      <c r="B916" s="1"/>
      <c r="C916" s="1"/>
      <c r="D916" s="1"/>
      <c r="E916" s="1"/>
      <c r="F916" s="1"/>
      <c r="G916" s="1"/>
      <c r="H916" s="1"/>
    </row>
    <row r="917" spans="1:8" ht="15.75" customHeight="1">
      <c r="A917" s="1"/>
      <c r="B917" s="1"/>
      <c r="C917" s="1"/>
      <c r="D917" s="1"/>
      <c r="E917" s="1"/>
      <c r="F917" s="1"/>
      <c r="G917" s="1"/>
      <c r="H917" s="1"/>
    </row>
    <row r="918" spans="1:8" ht="15.75" customHeight="1">
      <c r="A918" s="1"/>
      <c r="B918" s="1"/>
      <c r="C918" s="1"/>
      <c r="D918" s="1"/>
      <c r="E918" s="1"/>
      <c r="F918" s="1"/>
      <c r="G918" s="1"/>
      <c r="H918" s="1"/>
    </row>
    <row r="919" spans="1:8" ht="15.75" customHeight="1">
      <c r="A919" s="1"/>
      <c r="B919" s="1"/>
      <c r="C919" s="1"/>
      <c r="D919" s="1"/>
      <c r="E919" s="1"/>
      <c r="F919" s="1"/>
      <c r="G919" s="1"/>
      <c r="H919" s="1"/>
    </row>
    <row r="920" spans="1:8" ht="15.75" customHeight="1">
      <c r="A920" s="1"/>
      <c r="B920" s="1"/>
      <c r="C920" s="1"/>
      <c r="D920" s="1"/>
      <c r="E920" s="1"/>
      <c r="F920" s="1"/>
      <c r="G920" s="1"/>
      <c r="H920" s="1"/>
    </row>
    <row r="921" spans="1:8" ht="15.75" customHeight="1">
      <c r="A921" s="1"/>
      <c r="B921" s="1"/>
      <c r="C921" s="1"/>
      <c r="D921" s="1"/>
      <c r="E921" s="1"/>
      <c r="F921" s="1"/>
      <c r="G921" s="1"/>
      <c r="H921" s="1"/>
    </row>
    <row r="922" spans="1:8" ht="15.75" customHeight="1">
      <c r="A922" s="1"/>
      <c r="B922" s="1"/>
      <c r="C922" s="1"/>
      <c r="D922" s="1"/>
      <c r="E922" s="1"/>
      <c r="F922" s="1"/>
      <c r="G922" s="1"/>
      <c r="H922" s="1"/>
    </row>
    <row r="923" spans="1:8" ht="15.75" customHeight="1">
      <c r="A923" s="1"/>
      <c r="B923" s="1"/>
      <c r="C923" s="1"/>
      <c r="D923" s="1"/>
      <c r="E923" s="1"/>
      <c r="F923" s="1"/>
      <c r="G923" s="1"/>
      <c r="H923" s="1"/>
    </row>
    <row r="924" spans="1:8" ht="15.75" customHeight="1">
      <c r="A924" s="1"/>
      <c r="B924" s="1"/>
      <c r="C924" s="1"/>
      <c r="D924" s="1"/>
      <c r="E924" s="1"/>
      <c r="F924" s="1"/>
      <c r="G924" s="1"/>
      <c r="H924" s="1"/>
    </row>
    <row r="925" spans="1:8" ht="15.75" customHeight="1">
      <c r="A925" s="1"/>
      <c r="B925" s="1"/>
      <c r="C925" s="1"/>
      <c r="D925" s="1"/>
      <c r="E925" s="1"/>
      <c r="F925" s="1"/>
      <c r="G925" s="1"/>
      <c r="H925" s="1"/>
    </row>
    <row r="926" spans="1:8" ht="15.75" customHeight="1">
      <c r="A926" s="1"/>
      <c r="B926" s="1"/>
      <c r="C926" s="1"/>
      <c r="D926" s="1"/>
      <c r="E926" s="1"/>
      <c r="F926" s="1"/>
      <c r="G926" s="1"/>
      <c r="H926" s="1"/>
    </row>
    <row r="927" spans="1:8" ht="15.75" customHeight="1">
      <c r="A927" s="1"/>
      <c r="B927" s="1"/>
      <c r="C927" s="1"/>
      <c r="D927" s="1"/>
      <c r="E927" s="1"/>
      <c r="F927" s="1"/>
      <c r="G927" s="1"/>
      <c r="H927" s="1"/>
    </row>
    <row r="928" spans="1:8" ht="15.75" customHeight="1">
      <c r="A928" s="1"/>
      <c r="B928" s="1"/>
      <c r="C928" s="1"/>
      <c r="D928" s="1"/>
      <c r="E928" s="1"/>
      <c r="F928" s="1"/>
      <c r="G928" s="1"/>
      <c r="H928" s="1"/>
    </row>
    <row r="929" spans="1:8" ht="15.75" customHeight="1">
      <c r="A929" s="1"/>
      <c r="B929" s="1"/>
      <c r="C929" s="1"/>
      <c r="D929" s="1"/>
      <c r="E929" s="1"/>
      <c r="F929" s="1"/>
      <c r="G929" s="1"/>
      <c r="H929" s="1"/>
    </row>
    <row r="930" spans="1:8" ht="15.75" customHeight="1">
      <c r="A930" s="1"/>
      <c r="B930" s="1"/>
      <c r="C930" s="1"/>
      <c r="D930" s="1"/>
      <c r="E930" s="1"/>
      <c r="F930" s="1"/>
      <c r="G930" s="1"/>
      <c r="H930" s="1"/>
    </row>
    <row r="931" spans="1:8" ht="15.75" customHeight="1">
      <c r="A931" s="1"/>
      <c r="B931" s="1"/>
      <c r="C931" s="1"/>
      <c r="D931" s="1"/>
      <c r="E931" s="1"/>
      <c r="F931" s="1"/>
      <c r="G931" s="1"/>
      <c r="H931" s="1"/>
    </row>
    <row r="932" spans="1:8" ht="15.75" customHeight="1">
      <c r="A932" s="1"/>
      <c r="B932" s="1"/>
      <c r="C932" s="1"/>
      <c r="D932" s="1"/>
      <c r="E932" s="1"/>
      <c r="F932" s="1"/>
      <c r="G932" s="1"/>
      <c r="H932" s="1"/>
    </row>
    <row r="933" spans="1:8" ht="15.75" customHeight="1">
      <c r="A933" s="1"/>
      <c r="B933" s="1"/>
      <c r="C933" s="1"/>
      <c r="D933" s="1"/>
      <c r="E933" s="1"/>
      <c r="F933" s="1"/>
      <c r="G933" s="1"/>
      <c r="H933" s="1"/>
    </row>
    <row r="934" spans="1:8" ht="15.75" customHeight="1">
      <c r="A934" s="1"/>
      <c r="B934" s="1"/>
      <c r="C934" s="1"/>
      <c r="D934" s="1"/>
      <c r="E934" s="1"/>
      <c r="F934" s="1"/>
      <c r="G934" s="1"/>
      <c r="H934" s="1"/>
    </row>
    <row r="935" spans="1:8" ht="15.75" customHeight="1">
      <c r="A935" s="1"/>
      <c r="B935" s="1"/>
      <c r="C935" s="1"/>
      <c r="D935" s="1"/>
      <c r="E935" s="1"/>
      <c r="F935" s="1"/>
      <c r="G935" s="1"/>
      <c r="H935" s="1"/>
    </row>
    <row r="936" spans="1:8" ht="15.75" customHeight="1">
      <c r="A936" s="1"/>
      <c r="B936" s="1"/>
      <c r="C936" s="1"/>
      <c r="D936" s="1"/>
      <c r="E936" s="1"/>
      <c r="F936" s="1"/>
      <c r="G936" s="1"/>
      <c r="H936" s="1"/>
    </row>
    <row r="937" spans="1:8" ht="15.75" customHeight="1">
      <c r="A937" s="1"/>
      <c r="B937" s="1"/>
      <c r="C937" s="1"/>
      <c r="D937" s="1"/>
      <c r="E937" s="1"/>
      <c r="F937" s="1"/>
      <c r="G937" s="1"/>
      <c r="H937" s="1"/>
    </row>
    <row r="938" spans="1:8" ht="15.75" customHeight="1">
      <c r="A938" s="1"/>
      <c r="B938" s="1"/>
      <c r="C938" s="1"/>
      <c r="D938" s="1"/>
      <c r="E938" s="1"/>
      <c r="F938" s="1"/>
      <c r="G938" s="1"/>
      <c r="H938" s="1"/>
    </row>
    <row r="939" spans="1:8" ht="15.75" customHeight="1">
      <c r="A939" s="1"/>
      <c r="B939" s="1"/>
      <c r="C939" s="1"/>
      <c r="D939" s="1"/>
      <c r="E939" s="1"/>
      <c r="F939" s="1"/>
      <c r="G939" s="1"/>
      <c r="H939" s="1"/>
    </row>
    <row r="940" spans="1:8" ht="15.75" customHeight="1">
      <c r="A940" s="1"/>
      <c r="B940" s="1"/>
      <c r="C940" s="1"/>
      <c r="D940" s="1"/>
      <c r="E940" s="1"/>
      <c r="F940" s="1"/>
      <c r="G940" s="1"/>
      <c r="H940" s="1"/>
    </row>
    <row r="941" spans="1:8" ht="15.75" customHeight="1">
      <c r="A941" s="1"/>
      <c r="B941" s="1"/>
      <c r="C941" s="1"/>
      <c r="D941" s="1"/>
      <c r="E941" s="1"/>
      <c r="F941" s="1"/>
      <c r="G941" s="1"/>
      <c r="H941" s="1"/>
    </row>
    <row r="942" spans="1:8" ht="15.75" customHeight="1">
      <c r="A942" s="1"/>
      <c r="B942" s="1"/>
      <c r="C942" s="1"/>
      <c r="D942" s="1"/>
      <c r="E942" s="1"/>
      <c r="F942" s="1"/>
      <c r="G942" s="1"/>
      <c r="H942" s="1"/>
    </row>
    <row r="943" spans="1:8" ht="15.75" customHeight="1">
      <c r="A943" s="1"/>
      <c r="B943" s="1"/>
      <c r="C943" s="1"/>
      <c r="D943" s="1"/>
      <c r="E943" s="1"/>
      <c r="F943" s="1"/>
      <c r="G943" s="1"/>
      <c r="H943" s="1"/>
    </row>
    <row r="944" spans="1:8" ht="15.75" customHeight="1">
      <c r="A944" s="1"/>
      <c r="B944" s="1"/>
      <c r="C944" s="1"/>
      <c r="D944" s="1"/>
      <c r="E944" s="1"/>
      <c r="F944" s="1"/>
      <c r="G944" s="1"/>
      <c r="H944" s="1"/>
    </row>
    <row r="945" spans="1:8" ht="15.75" customHeight="1">
      <c r="A945" s="1"/>
      <c r="B945" s="1"/>
      <c r="C945" s="1"/>
      <c r="D945" s="1"/>
      <c r="E945" s="1"/>
      <c r="F945" s="1"/>
      <c r="G945" s="1"/>
      <c r="H945" s="1"/>
    </row>
    <row r="946" spans="1:8" ht="15.75" customHeight="1">
      <c r="A946" s="1"/>
      <c r="B946" s="1"/>
      <c r="C946" s="1"/>
      <c r="D946" s="1"/>
      <c r="E946" s="1"/>
      <c r="F946" s="1"/>
      <c r="G946" s="1"/>
      <c r="H946" s="1"/>
    </row>
    <row r="947" spans="1:8" ht="15.75" customHeight="1">
      <c r="A947" s="1"/>
      <c r="B947" s="1"/>
      <c r="C947" s="1"/>
      <c r="D947" s="1"/>
      <c r="E947" s="1"/>
      <c r="F947" s="1"/>
      <c r="G947" s="1"/>
      <c r="H947" s="1"/>
    </row>
    <row r="948" spans="1:8" ht="15.75" customHeight="1">
      <c r="A948" s="1"/>
      <c r="B948" s="1"/>
      <c r="C948" s="1"/>
      <c r="D948" s="1"/>
      <c r="E948" s="1"/>
      <c r="F948" s="1"/>
      <c r="G948" s="1"/>
      <c r="H948" s="1"/>
    </row>
    <row r="949" spans="1:8" ht="15.75" customHeight="1">
      <c r="A949" s="1"/>
      <c r="B949" s="1"/>
      <c r="C949" s="1"/>
      <c r="D949" s="1"/>
      <c r="E949" s="1"/>
      <c r="F949" s="1"/>
      <c r="G949" s="1"/>
      <c r="H949" s="1"/>
    </row>
    <row r="950" spans="1:8" ht="15.75" customHeight="1">
      <c r="A950" s="1"/>
      <c r="B950" s="1"/>
      <c r="C950" s="1"/>
      <c r="D950" s="1"/>
      <c r="E950" s="1"/>
      <c r="F950" s="1"/>
      <c r="G950" s="1"/>
      <c r="H950" s="1"/>
    </row>
    <row r="951" spans="1:8" ht="15.75" customHeight="1">
      <c r="A951" s="1"/>
      <c r="B951" s="1"/>
      <c r="C951" s="1"/>
      <c r="D951" s="1"/>
      <c r="E951" s="1"/>
      <c r="F951" s="1"/>
      <c r="G951" s="1"/>
      <c r="H951" s="1"/>
    </row>
    <row r="952" spans="1:8" ht="15.75" customHeight="1">
      <c r="A952" s="1"/>
      <c r="B952" s="1"/>
      <c r="C952" s="1"/>
      <c r="D952" s="1"/>
      <c r="E952" s="1"/>
      <c r="F952" s="1"/>
      <c r="G952" s="1"/>
      <c r="H952" s="1"/>
    </row>
    <row r="953" spans="1:8" ht="15.75" customHeight="1">
      <c r="A953" s="1"/>
      <c r="B953" s="1"/>
      <c r="C953" s="1"/>
      <c r="D953" s="1"/>
      <c r="E953" s="1"/>
      <c r="F953" s="1"/>
      <c r="G953" s="1"/>
      <c r="H953" s="1"/>
    </row>
    <row r="954" spans="1:8" ht="15.75" customHeight="1">
      <c r="A954" s="1"/>
      <c r="B954" s="1"/>
      <c r="C954" s="1"/>
      <c r="D954" s="1"/>
      <c r="E954" s="1"/>
      <c r="F954" s="1"/>
      <c r="G954" s="1"/>
      <c r="H954" s="1"/>
    </row>
    <row r="955" spans="1:8" ht="15.75" customHeight="1">
      <c r="A955" s="1"/>
      <c r="B955" s="1"/>
      <c r="C955" s="1"/>
      <c r="D955" s="1"/>
      <c r="E955" s="1"/>
      <c r="F955" s="1"/>
      <c r="G955" s="1"/>
      <c r="H955" s="1"/>
    </row>
    <row r="956" spans="1:8" ht="15.75" customHeight="1">
      <c r="A956" s="1"/>
      <c r="B956" s="1"/>
      <c r="C956" s="1"/>
      <c r="D956" s="1"/>
      <c r="E956" s="1"/>
      <c r="F956" s="1"/>
      <c r="G956" s="1"/>
      <c r="H956" s="1"/>
    </row>
    <row r="957" spans="1:8" ht="15.75" customHeight="1">
      <c r="A957" s="1"/>
      <c r="B957" s="1"/>
      <c r="C957" s="1"/>
      <c r="D957" s="1"/>
      <c r="E957" s="1"/>
      <c r="F957" s="1"/>
      <c r="G957" s="1"/>
      <c r="H957" s="1"/>
    </row>
    <row r="958" spans="1:8" ht="15.75" customHeight="1">
      <c r="A958" s="1"/>
      <c r="B958" s="1"/>
      <c r="C958" s="1"/>
      <c r="D958" s="1"/>
      <c r="E958" s="1"/>
      <c r="F958" s="1"/>
      <c r="G958" s="1"/>
      <c r="H958" s="1"/>
    </row>
    <row r="959" spans="1:8" ht="15.75" customHeight="1">
      <c r="A959" s="1"/>
      <c r="B959" s="1"/>
      <c r="C959" s="1"/>
      <c r="D959" s="1"/>
      <c r="E959" s="1"/>
      <c r="F959" s="1"/>
      <c r="G959" s="1"/>
      <c r="H959" s="1"/>
    </row>
    <row r="960" spans="1:8" ht="15.75" customHeight="1">
      <c r="A960" s="1"/>
      <c r="B960" s="1"/>
      <c r="C960" s="1"/>
      <c r="D960" s="1"/>
      <c r="E960" s="1"/>
      <c r="F960" s="1"/>
      <c r="G960" s="1"/>
      <c r="H960" s="1"/>
    </row>
    <row r="961" spans="1:8" ht="15.75" customHeight="1">
      <c r="A961" s="1"/>
      <c r="B961" s="1"/>
      <c r="C961" s="1"/>
      <c r="D961" s="1"/>
      <c r="E961" s="1"/>
      <c r="F961" s="1"/>
      <c r="G961" s="1"/>
      <c r="H961" s="1"/>
    </row>
    <row r="962" spans="1:8" ht="15.75" customHeight="1">
      <c r="A962" s="1"/>
      <c r="B962" s="1"/>
      <c r="C962" s="1"/>
      <c r="D962" s="1"/>
      <c r="E962" s="1"/>
      <c r="F962" s="1"/>
      <c r="G962" s="1"/>
      <c r="H962" s="1"/>
    </row>
    <row r="963" spans="1:8" ht="15.75" customHeight="1">
      <c r="A963" s="1"/>
      <c r="B963" s="1"/>
      <c r="C963" s="1"/>
      <c r="D963" s="1"/>
      <c r="E963" s="1"/>
      <c r="F963" s="1"/>
      <c r="G963" s="1"/>
      <c r="H963" s="1"/>
    </row>
    <row r="964" spans="1:8" ht="15.75" customHeight="1">
      <c r="A964" s="1"/>
      <c r="B964" s="1"/>
      <c r="C964" s="1"/>
      <c r="D964" s="1"/>
      <c r="E964" s="1"/>
      <c r="F964" s="1"/>
      <c r="G964" s="1"/>
      <c r="H964" s="1"/>
    </row>
    <row r="965" spans="1:8" ht="15.75" customHeight="1">
      <c r="A965" s="1"/>
      <c r="B965" s="1"/>
      <c r="C965" s="1"/>
      <c r="D965" s="1"/>
      <c r="E965" s="1"/>
      <c r="F965" s="1"/>
      <c r="G965" s="1"/>
      <c r="H965" s="1"/>
    </row>
    <row r="966" spans="1:8" ht="15.75" customHeight="1">
      <c r="A966" s="1"/>
      <c r="B966" s="1"/>
      <c r="C966" s="1"/>
      <c r="D966" s="1"/>
      <c r="E966" s="1"/>
      <c r="F966" s="1"/>
      <c r="G966" s="1"/>
      <c r="H966" s="1"/>
    </row>
    <row r="967" spans="1:8" ht="15.75" customHeight="1">
      <c r="A967" s="1"/>
      <c r="B967" s="1"/>
      <c r="C967" s="1"/>
      <c r="D967" s="1"/>
      <c r="E967" s="1"/>
      <c r="F967" s="1"/>
      <c r="G967" s="1"/>
      <c r="H967" s="1"/>
    </row>
    <row r="968" spans="1:8" ht="15.75" customHeight="1">
      <c r="A968" s="1"/>
      <c r="B968" s="1"/>
      <c r="C968" s="1"/>
      <c r="D968" s="1"/>
      <c r="E968" s="1"/>
      <c r="F968" s="1"/>
      <c r="G968" s="1"/>
      <c r="H968" s="1"/>
    </row>
    <row r="969" spans="1:8" ht="15.75" customHeight="1">
      <c r="A969" s="1"/>
      <c r="B969" s="1"/>
      <c r="C969" s="1"/>
      <c r="D969" s="1"/>
      <c r="E969" s="1"/>
      <c r="F969" s="1"/>
      <c r="G969" s="1"/>
      <c r="H969" s="1"/>
    </row>
    <row r="970" spans="1:8" ht="15.75" customHeight="1">
      <c r="A970" s="1"/>
      <c r="B970" s="1"/>
      <c r="C970" s="1"/>
      <c r="D970" s="1"/>
      <c r="E970" s="1"/>
      <c r="F970" s="1"/>
      <c r="G970" s="1"/>
      <c r="H970" s="1"/>
    </row>
    <row r="971" spans="1:8" ht="15.75" customHeight="1">
      <c r="A971" s="1"/>
      <c r="B971" s="1"/>
      <c r="C971" s="1"/>
      <c r="D971" s="1"/>
      <c r="E971" s="1"/>
      <c r="F971" s="1"/>
      <c r="G971" s="1"/>
      <c r="H971" s="1"/>
    </row>
    <row r="972" spans="1:8" ht="15.75" customHeight="1">
      <c r="A972" s="1"/>
      <c r="B972" s="1"/>
      <c r="C972" s="1"/>
      <c r="D972" s="1"/>
      <c r="E972" s="1"/>
      <c r="F972" s="1"/>
      <c r="G972" s="1"/>
      <c r="H972" s="1"/>
    </row>
    <row r="973" spans="1:8" ht="15.75" customHeight="1">
      <c r="A973" s="1"/>
      <c r="B973" s="1"/>
      <c r="C973" s="1"/>
      <c r="D973" s="1"/>
      <c r="E973" s="1"/>
      <c r="F973" s="1"/>
      <c r="G973" s="1"/>
      <c r="H973" s="1"/>
    </row>
    <row r="974" spans="1:8" ht="15.75" customHeight="1">
      <c r="A974" s="1"/>
      <c r="B974" s="1"/>
      <c r="C974" s="1"/>
      <c r="D974" s="1"/>
      <c r="E974" s="1"/>
      <c r="F974" s="1"/>
      <c r="G974" s="1"/>
      <c r="H974" s="1"/>
    </row>
    <row r="975" spans="1:8" ht="15.75" customHeight="1">
      <c r="A975" s="1"/>
      <c r="B975" s="1"/>
      <c r="C975" s="1"/>
      <c r="D975" s="1"/>
      <c r="E975" s="1"/>
      <c r="F975" s="1"/>
      <c r="G975" s="1"/>
      <c r="H975" s="1"/>
    </row>
    <row r="976" spans="1:8" ht="15.75" customHeight="1">
      <c r="A976" s="1"/>
      <c r="B976" s="1"/>
      <c r="C976" s="1"/>
      <c r="D976" s="1"/>
      <c r="E976" s="1"/>
      <c r="F976" s="1"/>
      <c r="G976" s="1"/>
      <c r="H976" s="1"/>
    </row>
    <row r="977" spans="1:8" ht="15.75" customHeight="1">
      <c r="A977" s="1"/>
      <c r="B977" s="1"/>
      <c r="C977" s="1"/>
      <c r="D977" s="1"/>
      <c r="E977" s="1"/>
      <c r="F977" s="1"/>
      <c r="G977" s="1"/>
      <c r="H977" s="1"/>
    </row>
    <row r="978" spans="1:8" ht="15.75" customHeight="1">
      <c r="A978" s="1"/>
      <c r="B978" s="1"/>
      <c r="C978" s="1"/>
      <c r="D978" s="1"/>
      <c r="E978" s="1"/>
      <c r="F978" s="1"/>
      <c r="G978" s="1"/>
      <c r="H978" s="1"/>
    </row>
    <row r="979" spans="1:8" ht="15.75" customHeight="1">
      <c r="A979" s="1"/>
      <c r="B979" s="1"/>
      <c r="C979" s="1"/>
      <c r="D979" s="1"/>
      <c r="E979" s="1"/>
      <c r="F979" s="1"/>
      <c r="G979" s="1"/>
      <c r="H979" s="1"/>
    </row>
    <row r="980" spans="1:8" ht="15.75" customHeight="1">
      <c r="A980" s="1"/>
      <c r="B980" s="1"/>
      <c r="C980" s="1"/>
      <c r="D980" s="1"/>
      <c r="E980" s="1"/>
      <c r="F980" s="1"/>
      <c r="G980" s="1"/>
      <c r="H980" s="1"/>
    </row>
    <row r="981" spans="1:8" ht="15.75" customHeight="1">
      <c r="A981" s="1"/>
      <c r="B981" s="1"/>
      <c r="C981" s="1"/>
      <c r="D981" s="1"/>
      <c r="E981" s="1"/>
      <c r="F981" s="1"/>
      <c r="G981" s="1"/>
      <c r="H981" s="1"/>
    </row>
    <row r="982" spans="1:8" ht="15.75" customHeight="1">
      <c r="A982" s="1"/>
      <c r="B982" s="1"/>
      <c r="C982" s="1"/>
      <c r="D982" s="1"/>
      <c r="E982" s="1"/>
      <c r="F982" s="1"/>
      <c r="G982" s="1"/>
      <c r="H982" s="1"/>
    </row>
    <row r="983" spans="1:8" ht="15.75" customHeight="1">
      <c r="A983" s="1"/>
      <c r="B983" s="1"/>
      <c r="C983" s="1"/>
      <c r="D983" s="1"/>
      <c r="E983" s="1"/>
      <c r="F983" s="1"/>
      <c r="G983" s="1"/>
      <c r="H983" s="1"/>
    </row>
    <row r="984" spans="1:8" ht="15.75" customHeight="1">
      <c r="A984" s="1"/>
      <c r="B984" s="1"/>
      <c r="C984" s="1"/>
      <c r="D984" s="1"/>
      <c r="E984" s="1"/>
      <c r="F984" s="1"/>
      <c r="G984" s="1"/>
      <c r="H984" s="1"/>
    </row>
    <row r="985" spans="1:8" ht="15.75" customHeight="1">
      <c r="A985" s="1"/>
      <c r="B985" s="1"/>
      <c r="C985" s="1"/>
      <c r="D985" s="1"/>
      <c r="E985" s="1"/>
      <c r="F985" s="1"/>
      <c r="G985" s="1"/>
      <c r="H985" s="1"/>
    </row>
    <row r="986" spans="1:8" ht="15.75" customHeight="1">
      <c r="A986" s="1"/>
      <c r="B986" s="1"/>
      <c r="C986" s="1"/>
      <c r="D986" s="1"/>
      <c r="E986" s="1"/>
      <c r="F986" s="1"/>
      <c r="G986" s="1"/>
      <c r="H986" s="1"/>
    </row>
    <row r="987" spans="1:8" ht="15.75" customHeight="1">
      <c r="A987" s="1"/>
      <c r="B987" s="1"/>
      <c r="C987" s="1"/>
      <c r="D987" s="1"/>
      <c r="E987" s="1"/>
      <c r="F987" s="1"/>
      <c r="G987" s="1"/>
      <c r="H987" s="1"/>
    </row>
    <row r="988" spans="1:8" ht="15.75" customHeight="1">
      <c r="A988" s="1"/>
      <c r="B988" s="1"/>
      <c r="C988" s="1"/>
      <c r="D988" s="1"/>
      <c r="E988" s="1"/>
      <c r="F988" s="1"/>
      <c r="G988" s="1"/>
      <c r="H988" s="1"/>
    </row>
    <row r="989" spans="1:8" ht="15.75" customHeight="1">
      <c r="A989" s="1"/>
      <c r="B989" s="1"/>
      <c r="C989" s="1"/>
      <c r="D989" s="1"/>
      <c r="E989" s="1"/>
      <c r="F989" s="1"/>
      <c r="G989" s="1"/>
      <c r="H989" s="1"/>
    </row>
    <row r="990" spans="1:8" ht="15.75" customHeight="1">
      <c r="A990" s="1"/>
      <c r="B990" s="1"/>
      <c r="C990" s="1"/>
      <c r="D990" s="1"/>
      <c r="E990" s="1"/>
      <c r="F990" s="1"/>
      <c r="G990" s="1"/>
      <c r="H990" s="1"/>
    </row>
    <row r="991" spans="1:8" ht="15.75" customHeight="1">
      <c r="A991" s="1"/>
      <c r="B991" s="1"/>
      <c r="C991" s="1"/>
      <c r="D991" s="1"/>
      <c r="E991" s="1"/>
      <c r="F991" s="1"/>
      <c r="G991" s="1"/>
      <c r="H991" s="1"/>
    </row>
    <row r="992" spans="1:8" ht="15.75" customHeight="1">
      <c r="A992" s="1"/>
      <c r="B992" s="1"/>
      <c r="C992" s="1"/>
      <c r="D992" s="1"/>
      <c r="E992" s="1"/>
      <c r="F992" s="1"/>
      <c r="G992" s="1"/>
      <c r="H992" s="1"/>
    </row>
    <row r="993" spans="1:8" ht="15.75" customHeight="1">
      <c r="A993" s="1"/>
      <c r="B993" s="1"/>
      <c r="C993" s="1"/>
      <c r="D993" s="1"/>
      <c r="E993" s="1"/>
      <c r="F993" s="1"/>
      <c r="G993" s="1"/>
      <c r="H993" s="1"/>
    </row>
    <row r="994" spans="1:8" ht="15.75" customHeight="1">
      <c r="A994" s="1"/>
      <c r="B994" s="1"/>
      <c r="C994" s="1"/>
      <c r="D994" s="1"/>
      <c r="E994" s="1"/>
      <c r="F994" s="1"/>
      <c r="G994" s="1"/>
      <c r="H994" s="1"/>
    </row>
    <row r="995" spans="1:8" ht="15.75" customHeight="1">
      <c r="A995" s="1"/>
      <c r="B995" s="1"/>
      <c r="C995" s="1"/>
      <c r="D995" s="1"/>
      <c r="E995" s="1"/>
      <c r="F995" s="1"/>
      <c r="G995" s="1"/>
      <c r="H995" s="1"/>
    </row>
    <row r="996" spans="1:8" ht="15.75" customHeight="1">
      <c r="A996" s="1"/>
      <c r="B996" s="1"/>
      <c r="C996" s="1"/>
      <c r="D996" s="1"/>
      <c r="E996" s="1"/>
      <c r="F996" s="1"/>
      <c r="G996" s="1"/>
      <c r="H996" s="1"/>
    </row>
    <row r="997" spans="1:8" ht="15.75" customHeight="1">
      <c r="A997" s="1"/>
      <c r="B997" s="1"/>
      <c r="C997" s="1"/>
      <c r="D997" s="1"/>
      <c r="E997" s="1"/>
      <c r="F997" s="1"/>
      <c r="G997" s="1"/>
      <c r="H997" s="1"/>
    </row>
    <row r="998" spans="1:8" ht="15.75" customHeight="1">
      <c r="A998" s="1"/>
      <c r="B998" s="1"/>
      <c r="C998" s="1"/>
      <c r="D998" s="1"/>
      <c r="E998" s="1"/>
      <c r="F998" s="1"/>
      <c r="G998" s="1"/>
      <c r="H998" s="1"/>
    </row>
    <row r="999" spans="1:8" ht="15.75" customHeight="1">
      <c r="A999" s="1"/>
      <c r="B999" s="1"/>
      <c r="C999" s="1"/>
      <c r="D999" s="1"/>
      <c r="E999" s="1"/>
      <c r="F999" s="1"/>
      <c r="G999" s="1"/>
      <c r="H999" s="1"/>
    </row>
    <row r="1000" spans="1:8" ht="15.75" customHeight="1">
      <c r="A1000" s="1"/>
      <c r="B1000" s="1"/>
      <c r="C1000" s="1"/>
      <c r="D1000" s="1"/>
      <c r="E1000" s="1"/>
      <c r="F1000" s="1"/>
      <c r="G1000" s="1"/>
      <c r="H1000" s="1"/>
    </row>
  </sheetData>
  <autoFilter ref="A1:I57">
    <filterColumn colId="8">
      <customFilters>
        <customFilter operator="notEqual" val=" "/>
      </customFilters>
    </filterColumn>
  </autoFilter>
  <mergeCells count="3">
    <mergeCell ref="A56:B56"/>
    <mergeCell ref="A57:B57"/>
    <mergeCell ref="A59:B59"/>
  </mergeCells>
  <pageMargins left="0.70866141732283472" right="0.70866141732283472" top="0.74803149606299213" bottom="0.74803149606299213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" customHeight="1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6.28515625" customWidth="1"/>
    <col min="24" max="24" width="12.7109375" customWidth="1"/>
    <col min="25" max="26" width="10.7109375" customWidth="1"/>
  </cols>
  <sheetData>
    <row r="1" spans="1:24" ht="15.75" customHeight="1">
      <c r="A1" s="287" t="s">
        <v>11</v>
      </c>
      <c r="B1" s="287" t="s">
        <v>12</v>
      </c>
      <c r="C1" s="290" t="s">
        <v>158</v>
      </c>
      <c r="D1" s="271"/>
      <c r="E1" s="271"/>
      <c r="F1" s="271"/>
      <c r="G1" s="271"/>
      <c r="H1" s="271"/>
      <c r="I1" s="272"/>
      <c r="J1" s="290" t="s">
        <v>159</v>
      </c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2"/>
      <c r="V1" s="290" t="s">
        <v>160</v>
      </c>
      <c r="W1" s="272"/>
      <c r="X1" s="1"/>
    </row>
    <row r="2" spans="1:24" ht="15.75" customHeight="1">
      <c r="A2" s="288"/>
      <c r="B2" s="288"/>
      <c r="C2" s="290" t="s">
        <v>161</v>
      </c>
      <c r="D2" s="271"/>
      <c r="E2" s="271"/>
      <c r="F2" s="271"/>
      <c r="G2" s="271"/>
      <c r="H2" s="272"/>
      <c r="I2" s="170" t="s">
        <v>162</v>
      </c>
      <c r="J2" s="290" t="s">
        <v>163</v>
      </c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84"/>
      <c r="V2" s="290" t="s">
        <v>164</v>
      </c>
      <c r="W2" s="272"/>
      <c r="X2" s="1"/>
    </row>
    <row r="3" spans="1:24" ht="15.75" customHeight="1">
      <c r="A3" s="289"/>
      <c r="B3" s="289"/>
      <c r="C3" s="171" t="s">
        <v>165</v>
      </c>
      <c r="D3" s="171" t="s">
        <v>166</v>
      </c>
      <c r="E3" s="171" t="s">
        <v>167</v>
      </c>
      <c r="F3" s="171" t="s">
        <v>168</v>
      </c>
      <c r="G3" s="171" t="s">
        <v>169</v>
      </c>
      <c r="H3" s="171" t="s">
        <v>170</v>
      </c>
      <c r="I3" s="172" t="s">
        <v>165</v>
      </c>
      <c r="J3" s="172" t="s">
        <v>171</v>
      </c>
      <c r="K3" s="171" t="s">
        <v>172</v>
      </c>
      <c r="L3" s="173" t="s">
        <v>173</v>
      </c>
      <c r="M3" s="171" t="s">
        <v>174</v>
      </c>
      <c r="N3" s="171" t="s">
        <v>175</v>
      </c>
      <c r="O3" s="171" t="s">
        <v>176</v>
      </c>
      <c r="P3" s="171" t="s">
        <v>177</v>
      </c>
      <c r="Q3" s="171" t="s">
        <v>178</v>
      </c>
      <c r="R3" s="171" t="s">
        <v>179</v>
      </c>
      <c r="S3" s="171" t="s">
        <v>180</v>
      </c>
      <c r="T3" s="174" t="s">
        <v>181</v>
      </c>
      <c r="U3" s="174" t="s">
        <v>182</v>
      </c>
      <c r="V3" s="175" t="s">
        <v>183</v>
      </c>
      <c r="W3" s="175" t="s">
        <v>184</v>
      </c>
      <c r="X3" s="176" t="s">
        <v>148</v>
      </c>
    </row>
    <row r="4" spans="1:24">
      <c r="A4" s="177"/>
      <c r="B4" s="177"/>
      <c r="C4" s="178"/>
      <c r="D4" s="179"/>
      <c r="E4" s="179"/>
      <c r="F4" s="179"/>
      <c r="G4" s="179"/>
      <c r="H4" s="180"/>
      <c r="I4" s="178"/>
      <c r="J4" s="178"/>
      <c r="K4" s="179"/>
      <c r="L4" s="179"/>
      <c r="M4" s="179"/>
      <c r="N4" s="179"/>
      <c r="O4" s="179"/>
      <c r="P4" s="179"/>
      <c r="Q4" s="179"/>
      <c r="R4" s="179"/>
      <c r="S4" s="179"/>
      <c r="T4" s="181"/>
      <c r="U4" s="181"/>
      <c r="V4" s="181"/>
      <c r="W4" s="182"/>
      <c r="X4" s="183" t="str">
        <f t="shared" ref="X4:X50" si="0">IF(COUNTA(C4:W4), "SI", "")</f>
        <v/>
      </c>
    </row>
    <row r="5" spans="1:24">
      <c r="A5" s="184"/>
      <c r="B5" s="184"/>
      <c r="C5" s="185"/>
      <c r="D5" s="186"/>
      <c r="E5" s="186"/>
      <c r="F5" s="186"/>
      <c r="G5" s="186"/>
      <c r="H5" s="187"/>
      <c r="I5" s="185"/>
      <c r="J5" s="185"/>
      <c r="K5" s="186"/>
      <c r="L5" s="186"/>
      <c r="M5" s="186"/>
      <c r="N5" s="186"/>
      <c r="O5" s="186"/>
      <c r="P5" s="186"/>
      <c r="Q5" s="186"/>
      <c r="R5" s="186"/>
      <c r="S5" s="186"/>
      <c r="T5" s="188"/>
      <c r="U5" s="188"/>
      <c r="V5" s="188"/>
      <c r="W5" s="189"/>
      <c r="X5" s="190" t="str">
        <f t="shared" si="0"/>
        <v/>
      </c>
    </row>
    <row r="6" spans="1:24">
      <c r="A6" s="184"/>
      <c r="B6" s="184"/>
      <c r="C6" s="185"/>
      <c r="D6" s="186"/>
      <c r="E6" s="186"/>
      <c r="F6" s="186"/>
      <c r="G6" s="186"/>
      <c r="H6" s="187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8"/>
      <c r="U6" s="188"/>
      <c r="V6" s="188"/>
      <c r="W6" s="189"/>
      <c r="X6" s="190" t="str">
        <f t="shared" si="0"/>
        <v/>
      </c>
    </row>
    <row r="7" spans="1:24">
      <c r="A7" s="184"/>
      <c r="B7" s="184"/>
      <c r="C7" s="185"/>
      <c r="D7" s="186"/>
      <c r="E7" s="186"/>
      <c r="F7" s="186"/>
      <c r="G7" s="186"/>
      <c r="H7" s="187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8"/>
      <c r="U7" s="188"/>
      <c r="V7" s="188"/>
      <c r="W7" s="189"/>
      <c r="X7" s="190" t="str">
        <f t="shared" si="0"/>
        <v/>
      </c>
    </row>
    <row r="8" spans="1:24">
      <c r="A8" s="184"/>
      <c r="B8" s="184"/>
      <c r="C8" s="185"/>
      <c r="D8" s="186"/>
      <c r="E8" s="186"/>
      <c r="F8" s="186"/>
      <c r="G8" s="186"/>
      <c r="H8" s="187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8"/>
      <c r="U8" s="188"/>
      <c r="V8" s="188"/>
      <c r="W8" s="189"/>
      <c r="X8" s="190" t="str">
        <f t="shared" si="0"/>
        <v/>
      </c>
    </row>
    <row r="9" spans="1:24">
      <c r="A9" s="184"/>
      <c r="B9" s="184"/>
      <c r="C9" s="185"/>
      <c r="D9" s="186"/>
      <c r="E9" s="186"/>
      <c r="F9" s="186"/>
      <c r="G9" s="186"/>
      <c r="H9" s="187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8"/>
      <c r="U9" s="188"/>
      <c r="V9" s="188"/>
      <c r="W9" s="189"/>
      <c r="X9" s="190" t="str">
        <f t="shared" si="0"/>
        <v/>
      </c>
    </row>
    <row r="10" spans="1:24">
      <c r="A10" s="184"/>
      <c r="B10" s="184"/>
      <c r="C10" s="185"/>
      <c r="D10" s="186"/>
      <c r="E10" s="186"/>
      <c r="F10" s="186"/>
      <c r="G10" s="186"/>
      <c r="H10" s="187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8"/>
      <c r="U10" s="188"/>
      <c r="V10" s="188"/>
      <c r="W10" s="189"/>
      <c r="X10" s="190" t="str">
        <f t="shared" si="0"/>
        <v/>
      </c>
    </row>
    <row r="11" spans="1:24">
      <c r="A11" s="184"/>
      <c r="B11" s="184"/>
      <c r="C11" s="185"/>
      <c r="D11" s="186"/>
      <c r="E11" s="186"/>
      <c r="F11" s="186"/>
      <c r="G11" s="186"/>
      <c r="H11" s="187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8"/>
      <c r="U11" s="188"/>
      <c r="V11" s="188"/>
      <c r="W11" s="189"/>
      <c r="X11" s="190" t="str">
        <f t="shared" si="0"/>
        <v/>
      </c>
    </row>
    <row r="12" spans="1:24">
      <c r="A12" s="184"/>
      <c r="B12" s="184"/>
      <c r="C12" s="185"/>
      <c r="D12" s="186"/>
      <c r="E12" s="186"/>
      <c r="F12" s="186"/>
      <c r="G12" s="186"/>
      <c r="H12" s="187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8"/>
      <c r="U12" s="188"/>
      <c r="V12" s="188"/>
      <c r="W12" s="189"/>
      <c r="X12" s="190" t="str">
        <f t="shared" si="0"/>
        <v/>
      </c>
    </row>
    <row r="13" spans="1:24">
      <c r="A13" s="184"/>
      <c r="B13" s="184"/>
      <c r="C13" s="185"/>
      <c r="D13" s="186"/>
      <c r="E13" s="186"/>
      <c r="F13" s="186"/>
      <c r="G13" s="186"/>
      <c r="H13" s="187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8"/>
      <c r="U13" s="188"/>
      <c r="V13" s="188"/>
      <c r="W13" s="189"/>
      <c r="X13" s="190" t="str">
        <f t="shared" si="0"/>
        <v/>
      </c>
    </row>
    <row r="14" spans="1:24">
      <c r="A14" s="184"/>
      <c r="B14" s="184"/>
      <c r="C14" s="185"/>
      <c r="D14" s="186"/>
      <c r="E14" s="186"/>
      <c r="F14" s="186"/>
      <c r="G14" s="186"/>
      <c r="H14" s="187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8"/>
      <c r="U14" s="188"/>
      <c r="V14" s="188"/>
      <c r="W14" s="189"/>
      <c r="X14" s="190" t="str">
        <f t="shared" si="0"/>
        <v/>
      </c>
    </row>
    <row r="15" spans="1:24">
      <c r="A15" s="184"/>
      <c r="B15" s="184"/>
      <c r="C15" s="185"/>
      <c r="D15" s="186"/>
      <c r="E15" s="186"/>
      <c r="F15" s="186"/>
      <c r="G15" s="186"/>
      <c r="H15" s="187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8"/>
      <c r="U15" s="188"/>
      <c r="V15" s="188"/>
      <c r="W15" s="189"/>
      <c r="X15" s="190" t="str">
        <f t="shared" si="0"/>
        <v/>
      </c>
    </row>
    <row r="16" spans="1:24">
      <c r="A16" s="184"/>
      <c r="B16" s="184"/>
      <c r="C16" s="185"/>
      <c r="D16" s="186"/>
      <c r="E16" s="186"/>
      <c r="F16" s="186"/>
      <c r="G16" s="186"/>
      <c r="H16" s="187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8"/>
      <c r="U16" s="188"/>
      <c r="V16" s="188"/>
      <c r="W16" s="189"/>
      <c r="X16" s="190" t="str">
        <f t="shared" si="0"/>
        <v/>
      </c>
    </row>
    <row r="17" spans="1:24">
      <c r="A17" s="184"/>
      <c r="B17" s="184"/>
      <c r="C17" s="185"/>
      <c r="D17" s="186"/>
      <c r="E17" s="186"/>
      <c r="F17" s="186"/>
      <c r="G17" s="186"/>
      <c r="H17" s="187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8"/>
      <c r="U17" s="188"/>
      <c r="V17" s="188"/>
      <c r="W17" s="189"/>
      <c r="X17" s="190" t="str">
        <f t="shared" si="0"/>
        <v/>
      </c>
    </row>
    <row r="18" spans="1:24">
      <c r="A18" s="184"/>
      <c r="B18" s="184"/>
      <c r="C18" s="185"/>
      <c r="D18" s="186"/>
      <c r="E18" s="186"/>
      <c r="F18" s="186"/>
      <c r="G18" s="186"/>
      <c r="H18" s="187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8"/>
      <c r="U18" s="188"/>
      <c r="V18" s="188"/>
      <c r="W18" s="189"/>
      <c r="X18" s="190" t="str">
        <f t="shared" si="0"/>
        <v/>
      </c>
    </row>
    <row r="19" spans="1:24">
      <c r="A19" s="184"/>
      <c r="B19" s="184"/>
      <c r="C19" s="185"/>
      <c r="D19" s="186"/>
      <c r="E19" s="186"/>
      <c r="F19" s="186"/>
      <c r="G19" s="186"/>
      <c r="H19" s="187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8"/>
      <c r="U19" s="188"/>
      <c r="V19" s="188"/>
      <c r="W19" s="189"/>
      <c r="X19" s="190" t="str">
        <f t="shared" si="0"/>
        <v/>
      </c>
    </row>
    <row r="20" spans="1:24">
      <c r="A20" s="184"/>
      <c r="B20" s="184"/>
      <c r="C20" s="185"/>
      <c r="D20" s="186"/>
      <c r="E20" s="186"/>
      <c r="F20" s="186"/>
      <c r="G20" s="186"/>
      <c r="H20" s="187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8"/>
      <c r="U20" s="188"/>
      <c r="V20" s="188"/>
      <c r="W20" s="189"/>
      <c r="X20" s="190" t="str">
        <f t="shared" si="0"/>
        <v/>
      </c>
    </row>
    <row r="21" spans="1:24" ht="15.75" customHeight="1">
      <c r="A21" s="184"/>
      <c r="B21" s="184"/>
      <c r="C21" s="185"/>
      <c r="D21" s="186"/>
      <c r="E21" s="186"/>
      <c r="F21" s="186"/>
      <c r="G21" s="186"/>
      <c r="H21" s="187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8"/>
      <c r="U21" s="188"/>
      <c r="V21" s="188"/>
      <c r="W21" s="189"/>
      <c r="X21" s="190" t="str">
        <f t="shared" si="0"/>
        <v/>
      </c>
    </row>
    <row r="22" spans="1:24" ht="15.75" customHeight="1">
      <c r="A22" s="184"/>
      <c r="B22" s="184"/>
      <c r="C22" s="185"/>
      <c r="D22" s="186"/>
      <c r="E22" s="186"/>
      <c r="F22" s="186"/>
      <c r="G22" s="186"/>
      <c r="H22" s="187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8"/>
      <c r="U22" s="188"/>
      <c r="V22" s="188"/>
      <c r="W22" s="189"/>
      <c r="X22" s="190" t="str">
        <f t="shared" si="0"/>
        <v/>
      </c>
    </row>
    <row r="23" spans="1:24" ht="15.75" customHeight="1">
      <c r="A23" s="184"/>
      <c r="B23" s="184"/>
      <c r="C23" s="185"/>
      <c r="D23" s="186"/>
      <c r="E23" s="186"/>
      <c r="F23" s="186"/>
      <c r="G23" s="186"/>
      <c r="H23" s="187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8"/>
      <c r="U23" s="188"/>
      <c r="V23" s="188"/>
      <c r="W23" s="189"/>
      <c r="X23" s="190" t="str">
        <f t="shared" si="0"/>
        <v/>
      </c>
    </row>
    <row r="24" spans="1:24" ht="15.75" customHeight="1">
      <c r="A24" s="184"/>
      <c r="B24" s="184"/>
      <c r="C24" s="185"/>
      <c r="D24" s="186"/>
      <c r="E24" s="186"/>
      <c r="F24" s="186"/>
      <c r="G24" s="186"/>
      <c r="H24" s="187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8"/>
      <c r="U24" s="188"/>
      <c r="V24" s="188"/>
      <c r="W24" s="189"/>
      <c r="X24" s="190" t="str">
        <f t="shared" si="0"/>
        <v/>
      </c>
    </row>
    <row r="25" spans="1:24" ht="15.75" customHeight="1">
      <c r="A25" s="184"/>
      <c r="B25" s="184"/>
      <c r="C25" s="185"/>
      <c r="D25" s="186"/>
      <c r="E25" s="186"/>
      <c r="F25" s="186"/>
      <c r="G25" s="186"/>
      <c r="H25" s="187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8"/>
      <c r="U25" s="188"/>
      <c r="V25" s="188"/>
      <c r="W25" s="189"/>
      <c r="X25" s="190" t="str">
        <f t="shared" si="0"/>
        <v/>
      </c>
    </row>
    <row r="26" spans="1:24" ht="15.75" customHeight="1">
      <c r="A26" s="184"/>
      <c r="B26" s="184"/>
      <c r="C26" s="185"/>
      <c r="D26" s="186"/>
      <c r="E26" s="186"/>
      <c r="F26" s="186"/>
      <c r="G26" s="186"/>
      <c r="H26" s="187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8"/>
      <c r="U26" s="188"/>
      <c r="V26" s="188"/>
      <c r="W26" s="189"/>
      <c r="X26" s="190" t="str">
        <f t="shared" si="0"/>
        <v/>
      </c>
    </row>
    <row r="27" spans="1:24" ht="15.75" customHeight="1">
      <c r="A27" s="184"/>
      <c r="B27" s="184"/>
      <c r="C27" s="185"/>
      <c r="D27" s="186"/>
      <c r="E27" s="186"/>
      <c r="F27" s="186"/>
      <c r="G27" s="186"/>
      <c r="H27" s="187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8"/>
      <c r="U27" s="188"/>
      <c r="V27" s="188"/>
      <c r="W27" s="189"/>
      <c r="X27" s="190" t="str">
        <f t="shared" si="0"/>
        <v/>
      </c>
    </row>
    <row r="28" spans="1:24" ht="15.75" customHeight="1">
      <c r="A28" s="184"/>
      <c r="B28" s="184"/>
      <c r="C28" s="185"/>
      <c r="D28" s="186"/>
      <c r="E28" s="186"/>
      <c r="F28" s="186"/>
      <c r="G28" s="186"/>
      <c r="H28" s="187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8"/>
      <c r="U28" s="188"/>
      <c r="V28" s="188"/>
      <c r="W28" s="189"/>
      <c r="X28" s="190" t="str">
        <f t="shared" si="0"/>
        <v/>
      </c>
    </row>
    <row r="29" spans="1:24" ht="15.75" customHeight="1">
      <c r="A29" s="184"/>
      <c r="B29" s="184"/>
      <c r="C29" s="185"/>
      <c r="D29" s="186"/>
      <c r="E29" s="186"/>
      <c r="F29" s="186"/>
      <c r="G29" s="186"/>
      <c r="H29" s="187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8"/>
      <c r="U29" s="188"/>
      <c r="V29" s="188"/>
      <c r="W29" s="189"/>
      <c r="X29" s="190" t="str">
        <f t="shared" si="0"/>
        <v/>
      </c>
    </row>
    <row r="30" spans="1:24" ht="15.75" customHeight="1">
      <c r="A30" s="184"/>
      <c r="B30" s="184"/>
      <c r="C30" s="185"/>
      <c r="D30" s="186"/>
      <c r="E30" s="186"/>
      <c r="F30" s="186"/>
      <c r="G30" s="186"/>
      <c r="H30" s="187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8"/>
      <c r="U30" s="188"/>
      <c r="V30" s="188"/>
      <c r="W30" s="189"/>
      <c r="X30" s="190" t="str">
        <f t="shared" si="0"/>
        <v/>
      </c>
    </row>
    <row r="31" spans="1:24" ht="15.75" customHeight="1">
      <c r="A31" s="184"/>
      <c r="B31" s="184"/>
      <c r="C31" s="185"/>
      <c r="D31" s="186"/>
      <c r="E31" s="186"/>
      <c r="F31" s="186"/>
      <c r="G31" s="186"/>
      <c r="H31" s="187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8"/>
      <c r="U31" s="188"/>
      <c r="V31" s="188"/>
      <c r="W31" s="189"/>
      <c r="X31" s="190" t="str">
        <f t="shared" si="0"/>
        <v/>
      </c>
    </row>
    <row r="32" spans="1:24" ht="15.75" customHeight="1">
      <c r="A32" s="184"/>
      <c r="B32" s="184"/>
      <c r="C32" s="185"/>
      <c r="D32" s="186"/>
      <c r="E32" s="186"/>
      <c r="F32" s="186"/>
      <c r="G32" s="186"/>
      <c r="H32" s="187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8"/>
      <c r="U32" s="188"/>
      <c r="V32" s="188"/>
      <c r="W32" s="189"/>
      <c r="X32" s="190" t="str">
        <f t="shared" si="0"/>
        <v/>
      </c>
    </row>
    <row r="33" spans="1:24" ht="15.75" customHeight="1">
      <c r="A33" s="184"/>
      <c r="B33" s="184"/>
      <c r="C33" s="185"/>
      <c r="D33" s="186"/>
      <c r="E33" s="186"/>
      <c r="F33" s="186"/>
      <c r="G33" s="186"/>
      <c r="H33" s="187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8"/>
      <c r="U33" s="188"/>
      <c r="V33" s="188"/>
      <c r="W33" s="189"/>
      <c r="X33" s="190" t="str">
        <f t="shared" si="0"/>
        <v/>
      </c>
    </row>
    <row r="34" spans="1:24" ht="15.75" customHeight="1">
      <c r="A34" s="184"/>
      <c r="B34" s="184"/>
      <c r="C34" s="185"/>
      <c r="D34" s="186"/>
      <c r="E34" s="186"/>
      <c r="F34" s="186"/>
      <c r="G34" s="186"/>
      <c r="H34" s="187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8"/>
      <c r="U34" s="188"/>
      <c r="V34" s="188"/>
      <c r="W34" s="189"/>
      <c r="X34" s="190" t="str">
        <f t="shared" si="0"/>
        <v/>
      </c>
    </row>
    <row r="35" spans="1:24" ht="15.75" customHeight="1">
      <c r="A35" s="184"/>
      <c r="B35" s="184"/>
      <c r="C35" s="185"/>
      <c r="D35" s="186"/>
      <c r="E35" s="186"/>
      <c r="F35" s="186"/>
      <c r="G35" s="186"/>
      <c r="H35" s="187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8"/>
      <c r="U35" s="188"/>
      <c r="V35" s="188"/>
      <c r="W35" s="189"/>
      <c r="X35" s="190" t="str">
        <f t="shared" si="0"/>
        <v/>
      </c>
    </row>
    <row r="36" spans="1:24" ht="15.75" customHeight="1">
      <c r="A36" s="184"/>
      <c r="B36" s="184"/>
      <c r="C36" s="185"/>
      <c r="D36" s="186"/>
      <c r="E36" s="186"/>
      <c r="F36" s="186"/>
      <c r="G36" s="186"/>
      <c r="H36" s="187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8"/>
      <c r="U36" s="188"/>
      <c r="V36" s="188"/>
      <c r="W36" s="189"/>
      <c r="X36" s="190" t="str">
        <f t="shared" si="0"/>
        <v/>
      </c>
    </row>
    <row r="37" spans="1:24" ht="15.75" customHeight="1">
      <c r="A37" s="184"/>
      <c r="B37" s="184"/>
      <c r="C37" s="185"/>
      <c r="D37" s="186"/>
      <c r="E37" s="186"/>
      <c r="F37" s="186"/>
      <c r="G37" s="186"/>
      <c r="H37" s="187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8"/>
      <c r="U37" s="188"/>
      <c r="V37" s="188"/>
      <c r="W37" s="189"/>
      <c r="X37" s="190" t="str">
        <f t="shared" si="0"/>
        <v/>
      </c>
    </row>
    <row r="38" spans="1:24" ht="15.75" customHeight="1">
      <c r="A38" s="184"/>
      <c r="B38" s="184"/>
      <c r="C38" s="185"/>
      <c r="D38" s="186"/>
      <c r="E38" s="186"/>
      <c r="F38" s="186"/>
      <c r="G38" s="186"/>
      <c r="H38" s="187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8"/>
      <c r="U38" s="188"/>
      <c r="V38" s="188"/>
      <c r="W38" s="189"/>
      <c r="X38" s="190" t="str">
        <f t="shared" si="0"/>
        <v/>
      </c>
    </row>
    <row r="39" spans="1:24" ht="15.75" customHeight="1">
      <c r="A39" s="184"/>
      <c r="B39" s="184"/>
      <c r="C39" s="185"/>
      <c r="D39" s="186"/>
      <c r="E39" s="186"/>
      <c r="F39" s="186"/>
      <c r="G39" s="186"/>
      <c r="H39" s="187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8"/>
      <c r="U39" s="188"/>
      <c r="V39" s="188"/>
      <c r="W39" s="189"/>
      <c r="X39" s="190" t="str">
        <f t="shared" si="0"/>
        <v/>
      </c>
    </row>
    <row r="40" spans="1:24" ht="15.75" customHeight="1">
      <c r="A40" s="184"/>
      <c r="B40" s="184"/>
      <c r="C40" s="185"/>
      <c r="D40" s="186"/>
      <c r="E40" s="186"/>
      <c r="F40" s="186"/>
      <c r="G40" s="186"/>
      <c r="H40" s="187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8"/>
      <c r="U40" s="188"/>
      <c r="V40" s="188"/>
      <c r="W40" s="189"/>
      <c r="X40" s="190" t="str">
        <f t="shared" si="0"/>
        <v/>
      </c>
    </row>
    <row r="41" spans="1:24" ht="15.75" customHeight="1">
      <c r="A41" s="184"/>
      <c r="B41" s="184"/>
      <c r="C41" s="185"/>
      <c r="D41" s="186"/>
      <c r="E41" s="186"/>
      <c r="F41" s="186"/>
      <c r="G41" s="186"/>
      <c r="H41" s="187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8"/>
      <c r="U41" s="188"/>
      <c r="V41" s="188"/>
      <c r="W41" s="189"/>
      <c r="X41" s="190" t="str">
        <f t="shared" si="0"/>
        <v/>
      </c>
    </row>
    <row r="42" spans="1:24" ht="15.75" customHeight="1">
      <c r="A42" s="184"/>
      <c r="B42" s="184"/>
      <c r="C42" s="185"/>
      <c r="D42" s="186"/>
      <c r="E42" s="186"/>
      <c r="F42" s="186"/>
      <c r="G42" s="186"/>
      <c r="H42" s="187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8"/>
      <c r="U42" s="188"/>
      <c r="V42" s="188"/>
      <c r="W42" s="189"/>
      <c r="X42" s="190" t="str">
        <f t="shared" si="0"/>
        <v/>
      </c>
    </row>
    <row r="43" spans="1:24" ht="15.75" customHeight="1">
      <c r="A43" s="184"/>
      <c r="B43" s="184"/>
      <c r="C43" s="185"/>
      <c r="D43" s="186"/>
      <c r="E43" s="186"/>
      <c r="F43" s="186"/>
      <c r="G43" s="186"/>
      <c r="H43" s="187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8"/>
      <c r="U43" s="188"/>
      <c r="V43" s="188"/>
      <c r="W43" s="189"/>
      <c r="X43" s="190" t="str">
        <f t="shared" si="0"/>
        <v/>
      </c>
    </row>
    <row r="44" spans="1:24" ht="15.75" customHeight="1">
      <c r="A44" s="184"/>
      <c r="B44" s="184"/>
      <c r="C44" s="185"/>
      <c r="D44" s="186"/>
      <c r="E44" s="186"/>
      <c r="F44" s="186"/>
      <c r="G44" s="186"/>
      <c r="H44" s="187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8"/>
      <c r="U44" s="188"/>
      <c r="V44" s="188"/>
      <c r="W44" s="189"/>
      <c r="X44" s="190" t="str">
        <f t="shared" si="0"/>
        <v/>
      </c>
    </row>
    <row r="45" spans="1:24" ht="15.75" customHeight="1">
      <c r="A45" s="184"/>
      <c r="B45" s="184"/>
      <c r="C45" s="185"/>
      <c r="D45" s="186"/>
      <c r="E45" s="186"/>
      <c r="F45" s="186"/>
      <c r="G45" s="186"/>
      <c r="H45" s="187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8"/>
      <c r="U45" s="188"/>
      <c r="V45" s="188"/>
      <c r="W45" s="189"/>
      <c r="X45" s="190" t="str">
        <f t="shared" si="0"/>
        <v/>
      </c>
    </row>
    <row r="46" spans="1:24" ht="15.75" customHeight="1">
      <c r="A46" s="184"/>
      <c r="B46" s="184"/>
      <c r="C46" s="185"/>
      <c r="D46" s="186"/>
      <c r="E46" s="186"/>
      <c r="F46" s="186"/>
      <c r="G46" s="186"/>
      <c r="H46" s="187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8"/>
      <c r="U46" s="188"/>
      <c r="V46" s="188"/>
      <c r="W46" s="189"/>
      <c r="X46" s="190" t="str">
        <f t="shared" si="0"/>
        <v/>
      </c>
    </row>
    <row r="47" spans="1:24" ht="15.75" customHeight="1">
      <c r="A47" s="184"/>
      <c r="B47" s="184"/>
      <c r="C47" s="185"/>
      <c r="D47" s="186"/>
      <c r="E47" s="186"/>
      <c r="F47" s="186"/>
      <c r="G47" s="186"/>
      <c r="H47" s="187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8"/>
      <c r="U47" s="188"/>
      <c r="V47" s="188"/>
      <c r="W47" s="189"/>
      <c r="X47" s="190" t="str">
        <f t="shared" si="0"/>
        <v/>
      </c>
    </row>
    <row r="48" spans="1:24" ht="15.75" customHeight="1">
      <c r="A48" s="184"/>
      <c r="B48" s="184"/>
      <c r="C48" s="185"/>
      <c r="D48" s="186"/>
      <c r="E48" s="186"/>
      <c r="F48" s="186"/>
      <c r="G48" s="186"/>
      <c r="H48" s="187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8"/>
      <c r="U48" s="188"/>
      <c r="V48" s="188"/>
      <c r="W48" s="189"/>
      <c r="X48" s="190" t="str">
        <f t="shared" si="0"/>
        <v/>
      </c>
    </row>
    <row r="49" spans="1:24" ht="15.75" customHeight="1">
      <c r="A49" s="184"/>
      <c r="B49" s="184"/>
      <c r="C49" s="185"/>
      <c r="D49" s="186"/>
      <c r="E49" s="186"/>
      <c r="F49" s="186"/>
      <c r="G49" s="186"/>
      <c r="H49" s="187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8"/>
      <c r="U49" s="188"/>
      <c r="V49" s="188"/>
      <c r="W49" s="189"/>
      <c r="X49" s="190" t="str">
        <f t="shared" si="0"/>
        <v/>
      </c>
    </row>
    <row r="50" spans="1:24" ht="15.75" customHeight="1">
      <c r="A50" s="191"/>
      <c r="B50" s="191"/>
      <c r="C50" s="192"/>
      <c r="D50" s="193"/>
      <c r="E50" s="193"/>
      <c r="F50" s="193"/>
      <c r="G50" s="193"/>
      <c r="H50" s="194"/>
      <c r="I50" s="192"/>
      <c r="J50" s="192"/>
      <c r="K50" s="193"/>
      <c r="L50" s="193"/>
      <c r="M50" s="193"/>
      <c r="N50" s="193"/>
      <c r="O50" s="193"/>
      <c r="P50" s="193"/>
      <c r="Q50" s="193"/>
      <c r="R50" s="193"/>
      <c r="S50" s="193"/>
      <c r="T50" s="195"/>
      <c r="U50" s="195"/>
      <c r="V50" s="195"/>
      <c r="W50" s="196"/>
      <c r="X50" s="197" t="str">
        <f t="shared" si="0"/>
        <v/>
      </c>
    </row>
    <row r="51" spans="1:24" ht="21" customHeight="1">
      <c r="A51" s="257" t="s">
        <v>107</v>
      </c>
      <c r="B51" s="258"/>
      <c r="C51" s="198" t="str">
        <f t="shared" ref="C51:W51" si="1">IF(SUMIF($A$8:$A$50,"ret",C4:C50)=0,"",SUMIF($A$8:$A$50,"ret",C4:C50))</f>
        <v/>
      </c>
      <c r="D51" s="198" t="str">
        <f t="shared" si="1"/>
        <v/>
      </c>
      <c r="E51" s="198" t="str">
        <f t="shared" si="1"/>
        <v/>
      </c>
      <c r="F51" s="198" t="str">
        <f t="shared" si="1"/>
        <v/>
      </c>
      <c r="G51" s="198" t="str">
        <f t="shared" si="1"/>
        <v/>
      </c>
      <c r="H51" s="198" t="str">
        <f t="shared" si="1"/>
        <v/>
      </c>
      <c r="I51" s="198" t="str">
        <f t="shared" si="1"/>
        <v/>
      </c>
      <c r="J51" s="198" t="str">
        <f t="shared" si="1"/>
        <v/>
      </c>
      <c r="K51" s="198" t="str">
        <f t="shared" si="1"/>
        <v/>
      </c>
      <c r="L51" s="198" t="str">
        <f t="shared" si="1"/>
        <v/>
      </c>
      <c r="M51" s="198" t="str">
        <f t="shared" si="1"/>
        <v/>
      </c>
      <c r="N51" s="198" t="str">
        <f t="shared" si="1"/>
        <v/>
      </c>
      <c r="O51" s="198" t="str">
        <f t="shared" si="1"/>
        <v/>
      </c>
      <c r="P51" s="198" t="str">
        <f t="shared" si="1"/>
        <v/>
      </c>
      <c r="Q51" s="198" t="str">
        <f t="shared" si="1"/>
        <v/>
      </c>
      <c r="R51" s="198" t="str">
        <f t="shared" si="1"/>
        <v/>
      </c>
      <c r="S51" s="198" t="str">
        <f t="shared" si="1"/>
        <v/>
      </c>
      <c r="T51" s="198" t="str">
        <f t="shared" si="1"/>
        <v/>
      </c>
      <c r="U51" s="198" t="str">
        <f t="shared" si="1"/>
        <v/>
      </c>
      <c r="V51" s="198" t="str">
        <f t="shared" si="1"/>
        <v/>
      </c>
      <c r="W51" s="199" t="str">
        <f t="shared" si="1"/>
        <v/>
      </c>
      <c r="X51" s="1"/>
    </row>
    <row r="52" spans="1:24" ht="21" customHeight="1">
      <c r="A52" s="285" t="s">
        <v>108</v>
      </c>
      <c r="B52" s="286"/>
      <c r="C52" s="200" t="str">
        <f t="shared" ref="C52:W52" si="2">IF(SUMIF($A$8:$A$50,"&lt;&gt;ret",C4:C50)=0,"",SUMIF($A$8:$A$50,"&lt;&gt;ret",C4:C50))</f>
        <v/>
      </c>
      <c r="D52" s="200" t="str">
        <f t="shared" si="2"/>
        <v/>
      </c>
      <c r="E52" s="200" t="str">
        <f t="shared" si="2"/>
        <v/>
      </c>
      <c r="F52" s="200" t="str">
        <f t="shared" si="2"/>
        <v/>
      </c>
      <c r="G52" s="200" t="str">
        <f t="shared" si="2"/>
        <v/>
      </c>
      <c r="H52" s="200" t="str">
        <f t="shared" si="2"/>
        <v/>
      </c>
      <c r="I52" s="200" t="str">
        <f t="shared" si="2"/>
        <v/>
      </c>
      <c r="J52" s="200" t="str">
        <f t="shared" si="2"/>
        <v/>
      </c>
      <c r="K52" s="200" t="str">
        <f t="shared" si="2"/>
        <v/>
      </c>
      <c r="L52" s="200" t="str">
        <f t="shared" si="2"/>
        <v/>
      </c>
      <c r="M52" s="200" t="str">
        <f t="shared" si="2"/>
        <v/>
      </c>
      <c r="N52" s="200" t="str">
        <f t="shared" si="2"/>
        <v/>
      </c>
      <c r="O52" s="200" t="str">
        <f t="shared" si="2"/>
        <v/>
      </c>
      <c r="P52" s="200" t="str">
        <f t="shared" si="2"/>
        <v/>
      </c>
      <c r="Q52" s="200" t="str">
        <f t="shared" si="2"/>
        <v/>
      </c>
      <c r="R52" s="200" t="str">
        <f t="shared" si="2"/>
        <v/>
      </c>
      <c r="S52" s="200" t="str">
        <f t="shared" si="2"/>
        <v/>
      </c>
      <c r="T52" s="200" t="str">
        <f t="shared" si="2"/>
        <v/>
      </c>
      <c r="U52" s="200" t="str">
        <f t="shared" si="2"/>
        <v/>
      </c>
      <c r="V52" s="200" t="str">
        <f t="shared" si="2"/>
        <v/>
      </c>
      <c r="W52" s="201" t="str">
        <f t="shared" si="2"/>
        <v/>
      </c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1" customHeight="1">
      <c r="A54" s="257" t="s">
        <v>109</v>
      </c>
      <c r="B54" s="258"/>
      <c r="C54" s="198" t="str">
        <f t="shared" ref="C54:W54" si="3">IF(SUM(C51:C52)=0,"",SUM(C51:C52))</f>
        <v/>
      </c>
      <c r="D54" s="202" t="str">
        <f t="shared" si="3"/>
        <v/>
      </c>
      <c r="E54" s="202" t="str">
        <f t="shared" si="3"/>
        <v/>
      </c>
      <c r="F54" s="202" t="str">
        <f t="shared" si="3"/>
        <v/>
      </c>
      <c r="G54" s="202" t="str">
        <f t="shared" si="3"/>
        <v/>
      </c>
      <c r="H54" s="202" t="str">
        <f t="shared" si="3"/>
        <v/>
      </c>
      <c r="I54" s="202" t="str">
        <f t="shared" si="3"/>
        <v/>
      </c>
      <c r="J54" s="202" t="str">
        <f t="shared" si="3"/>
        <v/>
      </c>
      <c r="K54" s="202" t="str">
        <f t="shared" si="3"/>
        <v/>
      </c>
      <c r="L54" s="202" t="str">
        <f t="shared" si="3"/>
        <v/>
      </c>
      <c r="M54" s="202" t="str">
        <f t="shared" si="3"/>
        <v/>
      </c>
      <c r="N54" s="202" t="str">
        <f t="shared" si="3"/>
        <v/>
      </c>
      <c r="O54" s="202" t="str">
        <f t="shared" si="3"/>
        <v/>
      </c>
      <c r="P54" s="202" t="str">
        <f t="shared" si="3"/>
        <v/>
      </c>
      <c r="Q54" s="202" t="str">
        <f t="shared" si="3"/>
        <v/>
      </c>
      <c r="R54" s="202" t="str">
        <f t="shared" si="3"/>
        <v/>
      </c>
      <c r="S54" s="202" t="str">
        <f t="shared" si="3"/>
        <v/>
      </c>
      <c r="T54" s="202" t="str">
        <f t="shared" si="3"/>
        <v/>
      </c>
      <c r="U54" s="202" t="str">
        <f t="shared" si="3"/>
        <v/>
      </c>
      <c r="V54" s="202" t="str">
        <f t="shared" si="3"/>
        <v/>
      </c>
      <c r="W54" s="100" t="str">
        <f t="shared" si="3"/>
        <v/>
      </c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203" t="s">
        <v>185</v>
      </c>
      <c r="C70" s="172" t="s">
        <v>165</v>
      </c>
      <c r="D70" s="171" t="s">
        <v>166</v>
      </c>
      <c r="E70" s="171" t="s">
        <v>167</v>
      </c>
      <c r="F70" s="171" t="s">
        <v>168</v>
      </c>
      <c r="G70" s="171" t="s">
        <v>169</v>
      </c>
      <c r="H70" s="171" t="s">
        <v>170</v>
      </c>
      <c r="I70" s="172" t="s">
        <v>165</v>
      </c>
      <c r="J70" s="172" t="s">
        <v>171</v>
      </c>
      <c r="K70" s="171" t="s">
        <v>172</v>
      </c>
      <c r="L70" s="173" t="s">
        <v>173</v>
      </c>
      <c r="M70" s="171" t="s">
        <v>174</v>
      </c>
      <c r="N70" s="171" t="s">
        <v>175</v>
      </c>
      <c r="O70" s="171" t="s">
        <v>176</v>
      </c>
      <c r="P70" s="171" t="s">
        <v>177</v>
      </c>
      <c r="Q70" s="171" t="s">
        <v>178</v>
      </c>
      <c r="R70" s="171" t="s">
        <v>179</v>
      </c>
      <c r="S70" s="171" t="s">
        <v>180</v>
      </c>
      <c r="T70" s="174" t="s">
        <v>181</v>
      </c>
      <c r="U70" s="174" t="s">
        <v>182</v>
      </c>
      <c r="V70" s="175" t="s">
        <v>183</v>
      </c>
      <c r="W70" s="175" t="s">
        <v>184</v>
      </c>
      <c r="X70" s="1"/>
    </row>
    <row r="71" spans="1:24" ht="15.75" customHeight="1">
      <c r="A71" s="1"/>
      <c r="B71" s="204" t="s">
        <v>186</v>
      </c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6"/>
      <c r="X71" s="1"/>
    </row>
    <row r="72" spans="1:24" ht="15.75" customHeight="1">
      <c r="A72" s="1"/>
      <c r="B72" s="207" t="s">
        <v>187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08"/>
      <c r="X72" s="1"/>
    </row>
    <row r="73" spans="1:24" ht="15.75" customHeight="1">
      <c r="A73" s="1"/>
      <c r="B73" s="207" t="s">
        <v>188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08"/>
      <c r="X73" s="1"/>
    </row>
    <row r="74" spans="1:24" ht="15.75" customHeight="1">
      <c r="A74" s="1"/>
      <c r="B74" s="207" t="s">
        <v>189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08"/>
      <c r="X74" s="1"/>
    </row>
    <row r="75" spans="1:24" ht="15.75" customHeight="1">
      <c r="A75" s="1"/>
      <c r="B75" s="207" t="s">
        <v>190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08"/>
      <c r="X75" s="1"/>
    </row>
    <row r="76" spans="1:24" ht="15.75" customHeight="1">
      <c r="A76" s="1"/>
      <c r="B76" s="207" t="s">
        <v>191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08"/>
      <c r="X76" s="1"/>
    </row>
    <row r="77" spans="1:24" ht="15.75" customHeight="1">
      <c r="A77" s="1"/>
      <c r="B77" s="207" t="s">
        <v>192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08"/>
      <c r="X77" s="1"/>
    </row>
    <row r="78" spans="1:24" ht="15.75" customHeight="1">
      <c r="A78" s="1"/>
      <c r="B78" s="207" t="s">
        <v>193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08"/>
      <c r="X78" s="1"/>
    </row>
    <row r="79" spans="1:24" ht="15.75" customHeight="1">
      <c r="A79" s="1"/>
      <c r="B79" s="207" t="s">
        <v>194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08"/>
      <c r="X79" s="1"/>
    </row>
    <row r="80" spans="1:24" ht="15.75" customHeight="1">
      <c r="A80" s="1"/>
      <c r="B80" s="207" t="s">
        <v>195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08"/>
      <c r="X80" s="1"/>
    </row>
    <row r="81" spans="1:24" ht="15.75" customHeight="1">
      <c r="A81" s="1"/>
      <c r="B81" s="207" t="s">
        <v>196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08"/>
      <c r="X81" s="1"/>
    </row>
    <row r="82" spans="1:24" ht="15.75" customHeight="1">
      <c r="A82" s="1"/>
      <c r="B82" s="207" t="s">
        <v>197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08"/>
      <c r="X82" s="1"/>
    </row>
    <row r="83" spans="1:24" ht="15.75" customHeight="1">
      <c r="A83" s="1"/>
      <c r="B83" s="207" t="s">
        <v>198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08"/>
      <c r="X83" s="1"/>
    </row>
    <row r="84" spans="1:24" ht="15.75" customHeight="1">
      <c r="A84" s="1"/>
      <c r="B84" s="207" t="s">
        <v>199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08"/>
      <c r="X84" s="1"/>
    </row>
    <row r="85" spans="1:24" ht="15.75" customHeight="1">
      <c r="A85" s="1"/>
      <c r="B85" s="207" t="s">
        <v>200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08"/>
      <c r="X85" s="1"/>
    </row>
    <row r="86" spans="1:24" ht="15.75" customHeight="1">
      <c r="A86" s="1"/>
      <c r="B86" s="207" t="s">
        <v>201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08"/>
      <c r="X86" s="1"/>
    </row>
    <row r="87" spans="1:24" ht="15.75" customHeight="1">
      <c r="A87" s="1"/>
      <c r="B87" s="207" t="s">
        <v>202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08"/>
      <c r="X87" s="1"/>
    </row>
    <row r="88" spans="1:24" ht="15.75" customHeight="1">
      <c r="A88" s="1"/>
      <c r="B88" s="207" t="s">
        <v>203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08"/>
      <c r="X88" s="1"/>
    </row>
    <row r="89" spans="1:24" ht="15.75" customHeight="1">
      <c r="A89" s="1"/>
      <c r="B89" s="207" t="s">
        <v>204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08"/>
      <c r="X89" s="1"/>
    </row>
    <row r="90" spans="1:24" ht="15.75" customHeight="1">
      <c r="A90" s="1"/>
      <c r="B90" s="207" t="s">
        <v>205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08"/>
      <c r="X90" s="1"/>
    </row>
    <row r="91" spans="1:24" ht="15.75" customHeight="1">
      <c r="A91" s="1"/>
      <c r="B91" s="204">
        <f>B5</f>
        <v>0</v>
      </c>
      <c r="C91" s="205" t="str">
        <f>IF(COUNTA(C25),"SI","NO")</f>
        <v>NO</v>
      </c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6"/>
      <c r="X91" s="1"/>
    </row>
    <row r="92" spans="1:24" ht="15.75" customHeight="1">
      <c r="A92" s="1"/>
      <c r="B92" s="207">
        <f>B5</f>
        <v>0</v>
      </c>
      <c r="C92" s="1"/>
      <c r="D92" s="203" t="str">
        <f>IF(COUNTA(D25),"SI","NO")</f>
        <v>NO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08"/>
      <c r="X92" s="1"/>
    </row>
    <row r="93" spans="1:24" ht="15.75" customHeight="1">
      <c r="A93" s="1"/>
      <c r="B93" s="207">
        <f>B5</f>
        <v>0</v>
      </c>
      <c r="C93" s="1"/>
      <c r="D93" s="1"/>
      <c r="E93" s="203" t="str">
        <f>IF(COUNTA(E25),"SI","NO")</f>
        <v>NO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08"/>
      <c r="X93" s="1"/>
    </row>
    <row r="94" spans="1:24" ht="15.75" customHeight="1">
      <c r="A94" s="1"/>
      <c r="B94" s="207">
        <f>B5</f>
        <v>0</v>
      </c>
      <c r="C94" s="1"/>
      <c r="D94" s="1"/>
      <c r="E94" s="1"/>
      <c r="F94" s="203" t="str">
        <f>IF(COUNTA(F25),"SI","NO")</f>
        <v>NO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08"/>
      <c r="X94" s="1"/>
    </row>
    <row r="95" spans="1:24" ht="15.75" customHeight="1">
      <c r="A95" s="1"/>
      <c r="B95" s="207">
        <f>B5</f>
        <v>0</v>
      </c>
      <c r="C95" s="1"/>
      <c r="D95" s="1"/>
      <c r="E95" s="1"/>
      <c r="F95" s="1"/>
      <c r="G95" s="203" t="str">
        <f>IF(COUNTA(G25),"SI","NO")</f>
        <v>NO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08"/>
      <c r="X95" s="1"/>
    </row>
    <row r="96" spans="1:24" ht="15.75" customHeight="1">
      <c r="A96" s="1"/>
      <c r="B96" s="207">
        <f>B5</f>
        <v>0</v>
      </c>
      <c r="C96" s="1"/>
      <c r="D96" s="1"/>
      <c r="E96" s="1"/>
      <c r="F96" s="1"/>
      <c r="G96" s="1"/>
      <c r="H96" s="203" t="str">
        <f>IF(COUNTA(H25),"SI","NO")</f>
        <v>NO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08"/>
      <c r="X96" s="1"/>
    </row>
    <row r="97" spans="1:24" ht="15.75" customHeight="1">
      <c r="A97" s="1"/>
      <c r="B97" s="207">
        <f>B5</f>
        <v>0</v>
      </c>
      <c r="C97" s="1"/>
      <c r="D97" s="1"/>
      <c r="E97" s="1"/>
      <c r="F97" s="1"/>
      <c r="G97" s="1"/>
      <c r="H97" s="1"/>
      <c r="I97" s="203" t="str">
        <f>IF(COUNTA(I25),"SI","NO")</f>
        <v>NO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08"/>
      <c r="X97" s="1"/>
    </row>
    <row r="98" spans="1:24" ht="15.75" customHeight="1">
      <c r="A98" s="1"/>
      <c r="B98" s="207">
        <f>B5</f>
        <v>0</v>
      </c>
      <c r="C98" s="1"/>
      <c r="D98" s="1"/>
      <c r="E98" s="1"/>
      <c r="F98" s="1"/>
      <c r="G98" s="1"/>
      <c r="H98" s="1"/>
      <c r="I98" s="1"/>
      <c r="J98" s="203" t="str">
        <f>IF(COUNTA(J25),"SI","NO")</f>
        <v>NO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08"/>
      <c r="X98" s="1"/>
    </row>
    <row r="99" spans="1:24" ht="15.75" customHeight="1">
      <c r="A99" s="1"/>
      <c r="B99" s="207">
        <f>B5</f>
        <v>0</v>
      </c>
      <c r="C99" s="1"/>
      <c r="D99" s="1"/>
      <c r="E99" s="1"/>
      <c r="F99" s="1"/>
      <c r="G99" s="1"/>
      <c r="H99" s="1"/>
      <c r="I99" s="1"/>
      <c r="J99" s="1"/>
      <c r="K99" s="203" t="str">
        <f>IF(COUNTA(K25),"SI","NO")</f>
        <v>NO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08"/>
      <c r="X99" s="1"/>
    </row>
    <row r="100" spans="1:24" ht="15.75" customHeight="1">
      <c r="A100" s="1"/>
      <c r="B100" s="207">
        <f>B5</f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203" t="str">
        <f>IF(COUNTA(L25),"SI","NO")</f>
        <v>NO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08"/>
      <c r="X100" s="1"/>
    </row>
    <row r="101" spans="1:24" ht="15.75" customHeight="1">
      <c r="A101" s="1"/>
      <c r="B101" s="207">
        <f>B5</f>
        <v>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03" t="str">
        <f>IF(COUNTA(M25),"SI","NO")</f>
        <v>NO</v>
      </c>
      <c r="N101" s="1"/>
      <c r="O101" s="1"/>
      <c r="P101" s="1"/>
      <c r="Q101" s="1"/>
      <c r="R101" s="1"/>
      <c r="S101" s="1"/>
      <c r="T101" s="1"/>
      <c r="U101" s="1"/>
      <c r="V101" s="1"/>
      <c r="W101" s="208"/>
      <c r="X101" s="1"/>
    </row>
    <row r="102" spans="1:24" ht="15.75" customHeight="1">
      <c r="A102" s="1"/>
      <c r="B102" s="207">
        <f>B5</f>
        <v>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03" t="str">
        <f>IF(COUNTA(N25),"SI","NO")</f>
        <v>NO</v>
      </c>
      <c r="O102" s="1"/>
      <c r="P102" s="1"/>
      <c r="Q102" s="1"/>
      <c r="R102" s="1"/>
      <c r="S102" s="1"/>
      <c r="T102" s="1"/>
      <c r="U102" s="1"/>
      <c r="V102" s="1"/>
      <c r="W102" s="208"/>
      <c r="X102" s="1"/>
    </row>
    <row r="103" spans="1:24" ht="15.75" customHeight="1">
      <c r="A103" s="1"/>
      <c r="B103" s="207">
        <f>B5</f>
        <v>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03" t="str">
        <f>IF(COUNTA(O25),"SI","NO")</f>
        <v>NO</v>
      </c>
      <c r="P103" s="1"/>
      <c r="Q103" s="1"/>
      <c r="R103" s="1"/>
      <c r="S103" s="1"/>
      <c r="T103" s="1"/>
      <c r="U103" s="1"/>
      <c r="V103" s="1"/>
      <c r="W103" s="208"/>
      <c r="X103" s="1"/>
    </row>
    <row r="104" spans="1:24" ht="15.75" customHeight="1">
      <c r="A104" s="1"/>
      <c r="B104" s="207">
        <f>B5</f>
        <v>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3" t="str">
        <f>IF(COUNTA(P25),"SI","NO")</f>
        <v>NO</v>
      </c>
      <c r="Q104" s="1"/>
      <c r="R104" s="1"/>
      <c r="S104" s="1"/>
      <c r="T104" s="1"/>
      <c r="U104" s="1"/>
      <c r="V104" s="1"/>
      <c r="W104" s="208"/>
      <c r="X104" s="1"/>
    </row>
    <row r="105" spans="1:24" ht="15.75" customHeight="1">
      <c r="A105" s="1"/>
      <c r="B105" s="207">
        <f>B5</f>
        <v>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03" t="str">
        <f>IF(COUNTA(Q25),"SI","NO")</f>
        <v>NO</v>
      </c>
      <c r="R105" s="1"/>
      <c r="S105" s="1"/>
      <c r="T105" s="1"/>
      <c r="U105" s="1"/>
      <c r="V105" s="1"/>
      <c r="W105" s="208"/>
      <c r="X105" s="1"/>
    </row>
    <row r="106" spans="1:24" ht="15.75" customHeight="1">
      <c r="A106" s="1"/>
      <c r="B106" s="207">
        <f>B5</f>
        <v>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03" t="str">
        <f>IF(COUNTA(R25),"SI","NO")</f>
        <v>NO</v>
      </c>
      <c r="S106" s="1"/>
      <c r="T106" s="1"/>
      <c r="U106" s="1"/>
      <c r="V106" s="1"/>
      <c r="W106" s="208"/>
      <c r="X106" s="1"/>
    </row>
    <row r="107" spans="1:24" ht="15.75" customHeight="1">
      <c r="A107" s="1"/>
      <c r="B107" s="207">
        <f>B5</f>
        <v>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03" t="str">
        <f>IF(COUNTA(S25),"SI","NO")</f>
        <v>NO</v>
      </c>
      <c r="T107" s="1"/>
      <c r="U107" s="1"/>
      <c r="V107" s="1"/>
      <c r="W107" s="208"/>
      <c r="X107" s="1"/>
    </row>
    <row r="108" spans="1:24" ht="15.75" customHeight="1">
      <c r="A108" s="1"/>
      <c r="B108" s="207">
        <f>B5</f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03" t="str">
        <f>IF(COUNTA(T25),"SI","NO")</f>
        <v>NO</v>
      </c>
      <c r="U108" s="1"/>
      <c r="V108" s="1"/>
      <c r="W108" s="208"/>
      <c r="X108" s="1"/>
    </row>
    <row r="109" spans="1:24" ht="15.75" customHeight="1">
      <c r="A109" s="1"/>
      <c r="B109" s="207">
        <f>B5</f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03" t="str">
        <f>IF(COUNTA(U25),"SI","NO")</f>
        <v>NO</v>
      </c>
      <c r="V109" s="1"/>
      <c r="W109" s="208"/>
      <c r="X109" s="1"/>
    </row>
    <row r="110" spans="1:24" ht="15.75" customHeight="1">
      <c r="A110" s="1"/>
      <c r="B110" s="207">
        <f>B5</f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03" t="str">
        <f>IF(COUNTA(V25),"SI","NO")</f>
        <v>NO</v>
      </c>
      <c r="W110" s="208"/>
      <c r="X110" s="1"/>
    </row>
    <row r="111" spans="1:24" ht="15.75" customHeight="1">
      <c r="A111" s="1"/>
      <c r="B111" s="209">
        <f>B5</f>
        <v>0</v>
      </c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1" t="str">
        <f>IF(COUNTA(W25),"SI","NO")</f>
        <v>NO</v>
      </c>
      <c r="X111" s="1"/>
    </row>
    <row r="112" spans="1:24" ht="15.75" customHeight="1">
      <c r="A112" s="1"/>
      <c r="B112" s="204">
        <f>B46</f>
        <v>0</v>
      </c>
      <c r="C112" s="205" t="str">
        <f>IF(COUNTA(C46),"SI","NO")</f>
        <v>NO</v>
      </c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6"/>
      <c r="X112" s="1"/>
    </row>
    <row r="113" spans="1:24" ht="15.75" customHeight="1">
      <c r="A113" s="1"/>
      <c r="B113" s="207">
        <f>B46</f>
        <v>0</v>
      </c>
      <c r="C113" s="1"/>
      <c r="D113" s="203" t="str">
        <f>IF(COUNTA(D46),"SI","NO")</f>
        <v>NO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08"/>
      <c r="X113" s="1"/>
    </row>
    <row r="114" spans="1:24" ht="15.75" customHeight="1">
      <c r="A114" s="1"/>
      <c r="B114" s="207">
        <f>B46</f>
        <v>0</v>
      </c>
      <c r="C114" s="1"/>
      <c r="D114" s="1"/>
      <c r="E114" s="203" t="str">
        <f>IF(COUNTA(E46),"SI","NO")</f>
        <v>NO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08"/>
      <c r="X114" s="1"/>
    </row>
    <row r="115" spans="1:24" ht="15.75" customHeight="1">
      <c r="A115" s="1"/>
      <c r="B115" s="207">
        <f>B46</f>
        <v>0</v>
      </c>
      <c r="C115" s="1"/>
      <c r="D115" s="1"/>
      <c r="E115" s="1"/>
      <c r="F115" s="203" t="str">
        <f>IF(COUNTA(F46),"SI","NO")</f>
        <v>NO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08"/>
      <c r="X115" s="1"/>
    </row>
    <row r="116" spans="1:24" ht="15.75" customHeight="1">
      <c r="A116" s="1"/>
      <c r="B116" s="207">
        <f>B46</f>
        <v>0</v>
      </c>
      <c r="C116" s="1"/>
      <c r="D116" s="1"/>
      <c r="E116" s="1"/>
      <c r="F116" s="1"/>
      <c r="G116" s="203" t="str">
        <f>IF(COUNTA(G46),"SI","NO")</f>
        <v>NO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08"/>
      <c r="X116" s="1"/>
    </row>
    <row r="117" spans="1:24" ht="15.75" customHeight="1">
      <c r="A117" s="1"/>
      <c r="B117" s="207">
        <f>B46</f>
        <v>0</v>
      </c>
      <c r="C117" s="1"/>
      <c r="D117" s="1"/>
      <c r="E117" s="1"/>
      <c r="F117" s="1"/>
      <c r="G117" s="1"/>
      <c r="H117" s="203" t="str">
        <f>IF(COUNTA(H46),"SI","NO")</f>
        <v>NO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08"/>
      <c r="X117" s="1"/>
    </row>
    <row r="118" spans="1:24" ht="15.75" customHeight="1">
      <c r="A118" s="1"/>
      <c r="B118" s="207">
        <f>B46</f>
        <v>0</v>
      </c>
      <c r="C118" s="1"/>
      <c r="D118" s="1"/>
      <c r="E118" s="1"/>
      <c r="F118" s="1"/>
      <c r="G118" s="1"/>
      <c r="H118" s="1"/>
      <c r="I118" s="203" t="str">
        <f>IF(COUNTA(I46),"SI","NO")</f>
        <v>NO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08"/>
      <c r="X118" s="1"/>
    </row>
    <row r="119" spans="1:24" ht="15.75" customHeight="1">
      <c r="A119" s="1"/>
      <c r="B119" s="207">
        <f>B46</f>
        <v>0</v>
      </c>
      <c r="C119" s="1"/>
      <c r="D119" s="1"/>
      <c r="E119" s="1"/>
      <c r="F119" s="1"/>
      <c r="G119" s="1"/>
      <c r="H119" s="1"/>
      <c r="I119" s="1"/>
      <c r="J119" s="203" t="str">
        <f>IF(COUNTA(J46),"SI","NO")</f>
        <v>NO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08"/>
      <c r="X119" s="1"/>
    </row>
    <row r="120" spans="1:24" ht="15.75" customHeight="1">
      <c r="A120" s="1"/>
      <c r="B120" s="207">
        <f>B46</f>
        <v>0</v>
      </c>
      <c r="C120" s="1"/>
      <c r="D120" s="1"/>
      <c r="E120" s="1"/>
      <c r="F120" s="1"/>
      <c r="G120" s="1"/>
      <c r="H120" s="1"/>
      <c r="I120" s="1"/>
      <c r="J120" s="1"/>
      <c r="K120" s="203" t="str">
        <f>IF(COUNTA(K46),"SI","NO")</f>
        <v>NO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08"/>
      <c r="X120" s="1"/>
    </row>
    <row r="121" spans="1:24" ht="15.75" customHeight="1">
      <c r="A121" s="1"/>
      <c r="B121" s="207">
        <f>B46</f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203" t="str">
        <f>IF(COUNTA(L46),"SI","NO")</f>
        <v>NO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08"/>
      <c r="X121" s="1"/>
    </row>
    <row r="122" spans="1:24" ht="15.75" customHeight="1">
      <c r="A122" s="1"/>
      <c r="B122" s="207">
        <f>B46</f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03" t="str">
        <f>IF(COUNTA(M46),"SI","NO")</f>
        <v>NO</v>
      </c>
      <c r="N122" s="1"/>
      <c r="O122" s="1"/>
      <c r="P122" s="1"/>
      <c r="Q122" s="1"/>
      <c r="R122" s="1"/>
      <c r="S122" s="1"/>
      <c r="T122" s="1"/>
      <c r="U122" s="1"/>
      <c r="V122" s="1"/>
      <c r="W122" s="208"/>
      <c r="X122" s="1"/>
    </row>
    <row r="123" spans="1:24" ht="15.75" customHeight="1">
      <c r="A123" s="1"/>
      <c r="B123" s="207">
        <f>B46</f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03" t="str">
        <f>IF(COUNTA(N46),"SI","NO")</f>
        <v>NO</v>
      </c>
      <c r="O123" s="1"/>
      <c r="P123" s="1"/>
      <c r="Q123" s="1"/>
      <c r="R123" s="1"/>
      <c r="S123" s="1"/>
      <c r="T123" s="1"/>
      <c r="U123" s="1"/>
      <c r="V123" s="1"/>
      <c r="W123" s="208"/>
      <c r="X123" s="1"/>
    </row>
    <row r="124" spans="1:24" ht="15.75" customHeight="1">
      <c r="A124" s="1"/>
      <c r="B124" s="207">
        <f>B46</f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03" t="str">
        <f>IF(COUNTA(O46),"SI","NO")</f>
        <v>NO</v>
      </c>
      <c r="P124" s="1"/>
      <c r="Q124" s="1"/>
      <c r="R124" s="1"/>
      <c r="S124" s="1"/>
      <c r="T124" s="1"/>
      <c r="U124" s="1"/>
      <c r="V124" s="1"/>
      <c r="W124" s="208"/>
      <c r="X124" s="1"/>
    </row>
    <row r="125" spans="1:24" ht="15.75" customHeight="1">
      <c r="A125" s="1"/>
      <c r="B125" s="207">
        <f>B46</f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3" t="str">
        <f>IF(COUNTA(P46),"SI","NO")</f>
        <v>NO</v>
      </c>
      <c r="Q125" s="1"/>
      <c r="R125" s="1"/>
      <c r="S125" s="1"/>
      <c r="T125" s="1"/>
      <c r="U125" s="1"/>
      <c r="V125" s="1"/>
      <c r="W125" s="208"/>
      <c r="X125" s="1"/>
    </row>
    <row r="126" spans="1:24" ht="15.75" customHeight="1">
      <c r="A126" s="1"/>
      <c r="B126" s="207">
        <f>B46</f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03" t="str">
        <f>IF(COUNTA(Q46),"SI","NO")</f>
        <v>NO</v>
      </c>
      <c r="R126" s="1"/>
      <c r="S126" s="1"/>
      <c r="T126" s="1"/>
      <c r="U126" s="1"/>
      <c r="V126" s="1"/>
      <c r="W126" s="208"/>
      <c r="X126" s="1"/>
    </row>
    <row r="127" spans="1:24" ht="15.75" customHeight="1">
      <c r="A127" s="1"/>
      <c r="B127" s="207">
        <f>B46</f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03" t="str">
        <f>IF(COUNTA(R46),"SI","NO")</f>
        <v>NO</v>
      </c>
      <c r="S127" s="1"/>
      <c r="T127" s="1"/>
      <c r="U127" s="1"/>
      <c r="V127" s="1"/>
      <c r="W127" s="208"/>
      <c r="X127" s="1"/>
    </row>
    <row r="128" spans="1:24" ht="15.75" customHeight="1">
      <c r="A128" s="1"/>
      <c r="B128" s="207">
        <f>B46</f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03" t="str">
        <f>IF(COUNTA(S46),"SI","NO")</f>
        <v>NO</v>
      </c>
      <c r="T128" s="1"/>
      <c r="U128" s="1"/>
      <c r="V128" s="1"/>
      <c r="W128" s="208"/>
      <c r="X128" s="1"/>
    </row>
    <row r="129" spans="1:24" ht="15.75" customHeight="1">
      <c r="A129" s="1"/>
      <c r="B129" s="207">
        <f>B46</f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03" t="str">
        <f>IF(COUNTA(T46),"SI","NO")</f>
        <v>NO</v>
      </c>
      <c r="U129" s="1"/>
      <c r="V129" s="1"/>
      <c r="W129" s="208"/>
      <c r="X129" s="1"/>
    </row>
    <row r="130" spans="1:24" ht="15.75" customHeight="1">
      <c r="A130" s="1"/>
      <c r="B130" s="207">
        <f>B46</f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03" t="str">
        <f>IF(COUNTA(U46),"SI","NO")</f>
        <v>NO</v>
      </c>
      <c r="V130" s="1"/>
      <c r="W130" s="208"/>
      <c r="X130" s="1"/>
    </row>
    <row r="131" spans="1:24" ht="15.75" customHeight="1">
      <c r="A131" s="1"/>
      <c r="B131" s="207">
        <f>B46</f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03" t="str">
        <f>IF(COUNTA(V46),"SI","NO")</f>
        <v>NO</v>
      </c>
      <c r="W131" s="208"/>
      <c r="X131" s="1"/>
    </row>
    <row r="132" spans="1:24" ht="15.75" customHeight="1">
      <c r="A132" s="1"/>
      <c r="B132" s="209">
        <f>B46</f>
        <v>0</v>
      </c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 t="str">
        <f>IF(COUNTA(W46),"SI","NO")</f>
        <v>NO</v>
      </c>
      <c r="X132" s="1"/>
    </row>
    <row r="133" spans="1:24" ht="15.75" customHeight="1">
      <c r="A133" s="1"/>
      <c r="B133" s="204">
        <f>B67</f>
        <v>0</v>
      </c>
      <c r="C133" s="205" t="str">
        <f>IF(COUNTA(C67),"SI","NO")</f>
        <v>NO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6"/>
      <c r="X133" s="1"/>
    </row>
    <row r="134" spans="1:24" ht="15.75" customHeight="1">
      <c r="A134" s="1"/>
      <c r="B134" s="207">
        <f>B67</f>
        <v>0</v>
      </c>
      <c r="C134" s="1"/>
      <c r="D134" s="203" t="str">
        <f>IF(COUNTA(D67),"SI","NO")</f>
        <v>NO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08"/>
      <c r="X134" s="1"/>
    </row>
    <row r="135" spans="1:24" ht="15.75" customHeight="1">
      <c r="A135" s="1"/>
      <c r="B135" s="207">
        <f>B67</f>
        <v>0</v>
      </c>
      <c r="C135" s="1"/>
      <c r="D135" s="1"/>
      <c r="E135" s="203" t="str">
        <f>IF(COUNTA(E67),"SI","NO")</f>
        <v>NO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08"/>
      <c r="X135" s="1"/>
    </row>
    <row r="136" spans="1:24" ht="15.75" customHeight="1">
      <c r="A136" s="1"/>
      <c r="B136" s="207">
        <f>B67</f>
        <v>0</v>
      </c>
      <c r="C136" s="1"/>
      <c r="D136" s="1"/>
      <c r="E136" s="1"/>
      <c r="F136" s="203" t="str">
        <f>IF(COUNTA(F67),"SI","NO")</f>
        <v>NO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08"/>
      <c r="X136" s="1"/>
    </row>
    <row r="137" spans="1:24" ht="15.75" customHeight="1">
      <c r="A137" s="1"/>
      <c r="B137" s="207">
        <f>B67</f>
        <v>0</v>
      </c>
      <c r="C137" s="1"/>
      <c r="D137" s="1"/>
      <c r="E137" s="1"/>
      <c r="F137" s="1"/>
      <c r="G137" s="203" t="str">
        <f>IF(COUNTA(G67),"SI","NO")</f>
        <v>NO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08"/>
      <c r="X137" s="1"/>
    </row>
    <row r="138" spans="1:24" ht="15.75" customHeight="1">
      <c r="A138" s="1"/>
      <c r="B138" s="207">
        <f>B67</f>
        <v>0</v>
      </c>
      <c r="C138" s="1"/>
      <c r="D138" s="1"/>
      <c r="E138" s="1"/>
      <c r="F138" s="1"/>
      <c r="G138" s="1"/>
      <c r="H138" s="203" t="str">
        <f>IF(COUNTA(H67),"SI","NO")</f>
        <v>NO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08"/>
      <c r="X138" s="1"/>
    </row>
    <row r="139" spans="1:24" ht="15.75" customHeight="1">
      <c r="A139" s="1"/>
      <c r="B139" s="207">
        <f>B67</f>
        <v>0</v>
      </c>
      <c r="C139" s="1"/>
      <c r="D139" s="1"/>
      <c r="E139" s="1"/>
      <c r="F139" s="1"/>
      <c r="G139" s="1"/>
      <c r="H139" s="1"/>
      <c r="I139" s="203" t="str">
        <f>IF(COUNTA(I67),"SI","NO")</f>
        <v>NO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08"/>
      <c r="X139" s="1"/>
    </row>
    <row r="140" spans="1:24" ht="15.75" customHeight="1">
      <c r="A140" s="1"/>
      <c r="B140" s="207">
        <f>B67</f>
        <v>0</v>
      </c>
      <c r="C140" s="1"/>
      <c r="D140" s="1"/>
      <c r="E140" s="1"/>
      <c r="F140" s="1"/>
      <c r="G140" s="1"/>
      <c r="H140" s="1"/>
      <c r="I140" s="1"/>
      <c r="J140" s="203" t="str">
        <f>IF(COUNTA(J67),"SI","NO")</f>
        <v>NO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08"/>
      <c r="X140" s="1"/>
    </row>
    <row r="141" spans="1:24" ht="15.75" customHeight="1">
      <c r="A141" s="1"/>
      <c r="B141" s="207">
        <f>B67</f>
        <v>0</v>
      </c>
      <c r="C141" s="1"/>
      <c r="D141" s="1"/>
      <c r="E141" s="1"/>
      <c r="F141" s="1"/>
      <c r="G141" s="1"/>
      <c r="H141" s="1"/>
      <c r="I141" s="1"/>
      <c r="J141" s="1"/>
      <c r="K141" s="203" t="str">
        <f>IF(COUNTA(K67),"SI","NO")</f>
        <v>NO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08"/>
      <c r="X141" s="1"/>
    </row>
    <row r="142" spans="1:24" ht="15.75" customHeight="1">
      <c r="A142" s="1"/>
      <c r="B142" s="207">
        <f>B67</f>
        <v>0</v>
      </c>
      <c r="C142" s="1"/>
      <c r="D142" s="1"/>
      <c r="E142" s="1"/>
      <c r="F142" s="1"/>
      <c r="G142" s="1"/>
      <c r="H142" s="1"/>
      <c r="I142" s="1"/>
      <c r="J142" s="1"/>
      <c r="K142" s="1"/>
      <c r="L142" s="203" t="str">
        <f>IF(COUNTA(L67),"SI","NO")</f>
        <v>NO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08"/>
      <c r="X142" s="1"/>
    </row>
    <row r="143" spans="1:24" ht="15.75" customHeight="1">
      <c r="A143" s="1"/>
      <c r="B143" s="207">
        <f>B67</f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03" t="str">
        <f>IF(COUNTA(M67),"SI","NO")</f>
        <v>NO</v>
      </c>
      <c r="N143" s="1"/>
      <c r="O143" s="1"/>
      <c r="P143" s="1"/>
      <c r="Q143" s="1"/>
      <c r="R143" s="1"/>
      <c r="S143" s="1"/>
      <c r="T143" s="1"/>
      <c r="U143" s="1"/>
      <c r="V143" s="1"/>
      <c r="W143" s="208"/>
      <c r="X143" s="1"/>
    </row>
    <row r="144" spans="1:24" ht="15.75" customHeight="1">
      <c r="A144" s="1"/>
      <c r="B144" s="207">
        <f>B67</f>
        <v>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03" t="str">
        <f>IF(COUNTA(N67),"SI","NO")</f>
        <v>NO</v>
      </c>
      <c r="O144" s="1"/>
      <c r="P144" s="1"/>
      <c r="Q144" s="1"/>
      <c r="R144" s="1"/>
      <c r="S144" s="1"/>
      <c r="T144" s="1"/>
      <c r="U144" s="1"/>
      <c r="V144" s="1"/>
      <c r="W144" s="208"/>
      <c r="X144" s="1"/>
    </row>
    <row r="145" spans="1:24" ht="15.75" customHeight="1">
      <c r="A145" s="1"/>
      <c r="B145" s="207">
        <f>B67</f>
        <v>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03" t="str">
        <f>IF(COUNTA(O67),"SI","NO")</f>
        <v>NO</v>
      </c>
      <c r="P145" s="1"/>
      <c r="Q145" s="1"/>
      <c r="R145" s="1"/>
      <c r="S145" s="1"/>
      <c r="T145" s="1"/>
      <c r="U145" s="1"/>
      <c r="V145" s="1"/>
      <c r="W145" s="208"/>
      <c r="X145" s="1"/>
    </row>
    <row r="146" spans="1:24" ht="15.75" customHeight="1">
      <c r="A146" s="1"/>
      <c r="B146" s="207">
        <f>B67</f>
        <v>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3" t="str">
        <f>IF(COUNTA(P67),"SI","NO")</f>
        <v>NO</v>
      </c>
      <c r="Q146" s="1"/>
      <c r="R146" s="1"/>
      <c r="S146" s="1"/>
      <c r="T146" s="1"/>
      <c r="U146" s="1"/>
      <c r="V146" s="1"/>
      <c r="W146" s="208"/>
      <c r="X146" s="1"/>
    </row>
    <row r="147" spans="1:24" ht="15.75" customHeight="1">
      <c r="A147" s="1"/>
      <c r="B147" s="207">
        <f>B67</f>
        <v>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03" t="str">
        <f>IF(COUNTA(Q67),"SI","NO")</f>
        <v>NO</v>
      </c>
      <c r="R147" s="1"/>
      <c r="S147" s="1"/>
      <c r="T147" s="1"/>
      <c r="U147" s="1"/>
      <c r="V147" s="1"/>
      <c r="W147" s="208"/>
      <c r="X147" s="1"/>
    </row>
    <row r="148" spans="1:24" ht="15.75" customHeight="1">
      <c r="A148" s="1"/>
      <c r="B148" s="207">
        <f>B67</f>
        <v>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03" t="str">
        <f>IF(COUNTA(R67),"SI","NO")</f>
        <v>NO</v>
      </c>
      <c r="S148" s="1"/>
      <c r="T148" s="1"/>
      <c r="U148" s="1"/>
      <c r="V148" s="1"/>
      <c r="W148" s="208"/>
      <c r="X148" s="1"/>
    </row>
    <row r="149" spans="1:24" ht="15.75" customHeight="1">
      <c r="A149" s="1"/>
      <c r="B149" s="207">
        <f>B67</f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03" t="str">
        <f>IF(COUNTA(S67),"SI","NO")</f>
        <v>NO</v>
      </c>
      <c r="T149" s="1"/>
      <c r="U149" s="1"/>
      <c r="V149" s="1"/>
      <c r="W149" s="208"/>
      <c r="X149" s="1"/>
    </row>
    <row r="150" spans="1:24" ht="15.75" customHeight="1">
      <c r="A150" s="1"/>
      <c r="B150" s="207">
        <f>B67</f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03" t="str">
        <f>IF(COUNTA(T67),"SI","NO")</f>
        <v>NO</v>
      </c>
      <c r="U150" s="1"/>
      <c r="V150" s="1"/>
      <c r="W150" s="208"/>
      <c r="X150" s="1"/>
    </row>
    <row r="151" spans="1:24" ht="15.75" customHeight="1">
      <c r="A151" s="1"/>
      <c r="B151" s="207">
        <f>B67</f>
        <v>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03" t="str">
        <f>IF(COUNTA(U67),"SI","NO")</f>
        <v>NO</v>
      </c>
      <c r="V151" s="1"/>
      <c r="W151" s="208"/>
      <c r="X151" s="1"/>
    </row>
    <row r="152" spans="1:24" ht="15.75" customHeight="1">
      <c r="A152" s="1"/>
      <c r="B152" s="207">
        <f>B67</f>
        <v>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03" t="str">
        <f>IF(COUNTA(V67),"SI","NO")</f>
        <v>NO</v>
      </c>
      <c r="W152" s="208"/>
      <c r="X152" s="1"/>
    </row>
    <row r="153" spans="1:24" ht="15.75" customHeight="1">
      <c r="A153" s="1"/>
      <c r="B153" s="209">
        <f>B67</f>
        <v>0</v>
      </c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1" t="str">
        <f>IF(COUNTA(W67),"SI","NO")</f>
        <v>NO</v>
      </c>
      <c r="X153" s="1"/>
    </row>
    <row r="154" spans="1:24" ht="15.75" customHeight="1">
      <c r="A154" s="1"/>
      <c r="B154" s="204" t="str">
        <f>B88</f>
        <v>NAR-DUR-ZAN-CAL-LIM NMQ</v>
      </c>
      <c r="C154" s="205" t="str">
        <f>IF(COUNTA(C88),"SI","NO")</f>
        <v>NO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6"/>
      <c r="X154" s="1"/>
    </row>
    <row r="155" spans="1:24" ht="15.75" customHeight="1">
      <c r="A155" s="1"/>
      <c r="B155" s="207" t="str">
        <f>B88</f>
        <v>NAR-DUR-ZAN-CAL-LIM NMQ</v>
      </c>
      <c r="C155" s="1"/>
      <c r="D155" s="203" t="str">
        <f>IF(COUNTA(D88),"SI","NO")</f>
        <v>NO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08"/>
      <c r="X155" s="1"/>
    </row>
    <row r="156" spans="1:24" ht="15.75" customHeight="1">
      <c r="A156" s="1"/>
      <c r="B156" s="207" t="str">
        <f>B88</f>
        <v>NAR-DUR-ZAN-CAL-LIM NMQ</v>
      </c>
      <c r="C156" s="1"/>
      <c r="D156" s="1"/>
      <c r="E156" s="203" t="str">
        <f>IF(COUNTA(E88),"SI","NO")</f>
        <v>NO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08"/>
      <c r="X156" s="1"/>
    </row>
    <row r="157" spans="1:24" ht="15.75" customHeight="1">
      <c r="A157" s="1"/>
      <c r="B157" s="207" t="str">
        <f>B88</f>
        <v>NAR-DUR-ZAN-CAL-LIM NMQ</v>
      </c>
      <c r="C157" s="1"/>
      <c r="D157" s="1"/>
      <c r="E157" s="1"/>
      <c r="F157" s="203" t="str">
        <f>IF(COUNTA(F88),"SI","NO")</f>
        <v>NO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08"/>
      <c r="X157" s="1"/>
    </row>
    <row r="158" spans="1:24" ht="15.75" customHeight="1">
      <c r="A158" s="1"/>
      <c r="B158" s="207" t="str">
        <f>B88</f>
        <v>NAR-DUR-ZAN-CAL-LIM NMQ</v>
      </c>
      <c r="C158" s="1"/>
      <c r="D158" s="1"/>
      <c r="E158" s="1"/>
      <c r="F158" s="1"/>
      <c r="G158" s="203" t="str">
        <f>IF(COUNTA(G88),"SI","NO")</f>
        <v>NO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08"/>
      <c r="X158" s="1"/>
    </row>
    <row r="159" spans="1:24" ht="15.75" customHeight="1">
      <c r="A159" s="1"/>
      <c r="B159" s="207" t="str">
        <f>B88</f>
        <v>NAR-DUR-ZAN-CAL-LIM NMQ</v>
      </c>
      <c r="C159" s="1"/>
      <c r="D159" s="1"/>
      <c r="E159" s="1"/>
      <c r="F159" s="1"/>
      <c r="G159" s="1"/>
      <c r="H159" s="203" t="str">
        <f>IF(COUNTA(H88),"SI","NO")</f>
        <v>NO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08"/>
      <c r="X159" s="1"/>
    </row>
    <row r="160" spans="1:24" ht="15.75" customHeight="1">
      <c r="A160" s="1"/>
      <c r="B160" s="207" t="str">
        <f>B88</f>
        <v>NAR-DUR-ZAN-CAL-LIM NMQ</v>
      </c>
      <c r="C160" s="1"/>
      <c r="D160" s="1"/>
      <c r="E160" s="1"/>
      <c r="F160" s="1"/>
      <c r="G160" s="1"/>
      <c r="H160" s="1"/>
      <c r="I160" s="203" t="str">
        <f>IF(COUNTA(I88),"SI","NO")</f>
        <v>NO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08"/>
      <c r="X160" s="1"/>
    </row>
    <row r="161" spans="1:24" ht="15.75" customHeight="1">
      <c r="A161" s="1"/>
      <c r="B161" s="207" t="str">
        <f>B88</f>
        <v>NAR-DUR-ZAN-CAL-LIM NMQ</v>
      </c>
      <c r="C161" s="1"/>
      <c r="D161" s="1"/>
      <c r="E161" s="1"/>
      <c r="F161" s="1"/>
      <c r="G161" s="1"/>
      <c r="H161" s="1"/>
      <c r="I161" s="1"/>
      <c r="J161" s="203" t="str">
        <f>IF(COUNTA(J88),"SI","NO")</f>
        <v>NO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08"/>
      <c r="X161" s="1"/>
    </row>
    <row r="162" spans="1:24" ht="15.75" customHeight="1">
      <c r="A162" s="1"/>
      <c r="B162" s="207" t="str">
        <f>B88</f>
        <v>NAR-DUR-ZAN-CAL-LIM NMQ</v>
      </c>
      <c r="C162" s="1"/>
      <c r="D162" s="1"/>
      <c r="E162" s="1"/>
      <c r="F162" s="1"/>
      <c r="G162" s="1"/>
      <c r="H162" s="1"/>
      <c r="I162" s="1"/>
      <c r="J162" s="1"/>
      <c r="K162" s="203" t="str">
        <f>IF(COUNTA(K88),"SI","NO")</f>
        <v>NO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08"/>
      <c r="X162" s="1"/>
    </row>
    <row r="163" spans="1:24" ht="15.75" customHeight="1">
      <c r="A163" s="1"/>
      <c r="B163" s="207" t="str">
        <f>B88</f>
        <v>NAR-DUR-ZAN-CAL-LIM NMQ</v>
      </c>
      <c r="C163" s="1"/>
      <c r="D163" s="1"/>
      <c r="E163" s="1"/>
      <c r="F163" s="1"/>
      <c r="G163" s="1"/>
      <c r="H163" s="1"/>
      <c r="I163" s="1"/>
      <c r="J163" s="1"/>
      <c r="K163" s="1"/>
      <c r="L163" s="203" t="str">
        <f>IF(COUNTA(L88),"SI","NO")</f>
        <v>NO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08"/>
      <c r="X163" s="1"/>
    </row>
    <row r="164" spans="1:24" ht="15.75" customHeight="1">
      <c r="A164" s="1"/>
      <c r="B164" s="207" t="str">
        <f>B88</f>
        <v>NAR-DUR-ZAN-CAL-LIM NMQ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03" t="str">
        <f>IF(COUNTA(M88),"SI","NO")</f>
        <v>NO</v>
      </c>
      <c r="N164" s="1"/>
      <c r="O164" s="1"/>
      <c r="P164" s="1"/>
      <c r="Q164" s="1"/>
      <c r="R164" s="1"/>
      <c r="S164" s="1"/>
      <c r="T164" s="1"/>
      <c r="U164" s="1"/>
      <c r="V164" s="1"/>
      <c r="W164" s="208"/>
      <c r="X164" s="1"/>
    </row>
    <row r="165" spans="1:24" ht="15.75" customHeight="1">
      <c r="A165" s="1"/>
      <c r="B165" s="207" t="str">
        <f>B88</f>
        <v>NAR-DUR-ZAN-CAL-LIM NMQ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03" t="str">
        <f>IF(COUNTA(N88),"SI","NO")</f>
        <v>NO</v>
      </c>
      <c r="O165" s="1"/>
      <c r="P165" s="1"/>
      <c r="Q165" s="1"/>
      <c r="R165" s="1"/>
      <c r="S165" s="1"/>
      <c r="T165" s="1"/>
      <c r="U165" s="1"/>
      <c r="V165" s="1"/>
      <c r="W165" s="208"/>
      <c r="X165" s="1"/>
    </row>
    <row r="166" spans="1:24" ht="15.75" customHeight="1">
      <c r="A166" s="1"/>
      <c r="B166" s="207" t="str">
        <f>B88</f>
        <v>NAR-DUR-ZAN-CAL-LIM NMQ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03" t="str">
        <f>IF(COUNTA(O88),"SI","NO")</f>
        <v>NO</v>
      </c>
      <c r="P166" s="1"/>
      <c r="Q166" s="1"/>
      <c r="R166" s="1"/>
      <c r="S166" s="1"/>
      <c r="T166" s="1"/>
      <c r="U166" s="1"/>
      <c r="V166" s="1"/>
      <c r="W166" s="208"/>
      <c r="X166" s="1"/>
    </row>
    <row r="167" spans="1:24" ht="15.75" customHeight="1">
      <c r="A167" s="1"/>
      <c r="B167" s="207" t="str">
        <f>B88</f>
        <v>NAR-DUR-ZAN-CAL-LIM NMQ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03" t="str">
        <f>IF(COUNTA(P88),"SI","NO")</f>
        <v>NO</v>
      </c>
      <c r="Q167" s="1"/>
      <c r="R167" s="1"/>
      <c r="S167" s="1"/>
      <c r="T167" s="1"/>
      <c r="U167" s="1"/>
      <c r="V167" s="1"/>
      <c r="W167" s="208"/>
      <c r="X167" s="1"/>
    </row>
    <row r="168" spans="1:24" ht="15.75" customHeight="1">
      <c r="A168" s="1"/>
      <c r="B168" s="207" t="str">
        <f>B88</f>
        <v>NAR-DUR-ZAN-CAL-LIM NMQ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03" t="str">
        <f>IF(COUNTA(Q88),"SI","NO")</f>
        <v>NO</v>
      </c>
      <c r="R168" s="1"/>
      <c r="S168" s="1"/>
      <c r="T168" s="1"/>
      <c r="U168" s="1"/>
      <c r="V168" s="1"/>
      <c r="W168" s="208"/>
      <c r="X168" s="1"/>
    </row>
    <row r="169" spans="1:24" ht="15.75" customHeight="1">
      <c r="A169" s="1"/>
      <c r="B169" s="207" t="str">
        <f>B88</f>
        <v>NAR-DUR-ZAN-CAL-LIM NMQ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03" t="str">
        <f>IF(COUNTA(R88),"SI","NO")</f>
        <v>NO</v>
      </c>
      <c r="S169" s="1"/>
      <c r="T169" s="1"/>
      <c r="U169" s="1"/>
      <c r="V169" s="1"/>
      <c r="W169" s="208"/>
      <c r="X169" s="1"/>
    </row>
    <row r="170" spans="1:24" ht="15.75" customHeight="1">
      <c r="A170" s="1"/>
      <c r="B170" s="207" t="str">
        <f>B88</f>
        <v>NAR-DUR-ZAN-CAL-LIM NMQ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03" t="str">
        <f>IF(COUNTA(S88),"SI","NO")</f>
        <v>NO</v>
      </c>
      <c r="T170" s="1"/>
      <c r="U170" s="1"/>
      <c r="V170" s="1"/>
      <c r="W170" s="208"/>
      <c r="X170" s="1"/>
    </row>
    <row r="171" spans="1:24" ht="15.75" customHeight="1">
      <c r="A171" s="1"/>
      <c r="B171" s="207" t="str">
        <f>B88</f>
        <v>NAR-DUR-ZAN-CAL-LIM NMQ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03" t="str">
        <f>IF(COUNTA(T88),"SI","NO")</f>
        <v>NO</v>
      </c>
      <c r="U171" s="1"/>
      <c r="V171" s="1"/>
      <c r="W171" s="208"/>
      <c r="X171" s="1"/>
    </row>
    <row r="172" spans="1:24" ht="15.75" customHeight="1">
      <c r="A172" s="1"/>
      <c r="B172" s="207" t="str">
        <f>B88</f>
        <v>NAR-DUR-ZAN-CAL-LIM NMQ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03" t="str">
        <f>IF(COUNTA(U88),"SI","NO")</f>
        <v>NO</v>
      </c>
      <c r="V172" s="1"/>
      <c r="W172" s="208"/>
      <c r="X172" s="1"/>
    </row>
    <row r="173" spans="1:24" ht="15.75" customHeight="1">
      <c r="A173" s="1"/>
      <c r="B173" s="207" t="str">
        <f>B88</f>
        <v>NAR-DUR-ZAN-CAL-LIM NMQ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03" t="str">
        <f>IF(COUNTA(V88),"SI","NO")</f>
        <v>NO</v>
      </c>
      <c r="W173" s="208"/>
      <c r="X173" s="1"/>
    </row>
    <row r="174" spans="1:24" ht="15.75" customHeight="1">
      <c r="A174" s="1"/>
      <c r="B174" s="209" t="str">
        <f>B88</f>
        <v>NAR-DUR-ZAN-CAL-LIM NMQ</v>
      </c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1" t="str">
        <f>IF(COUNTA(W88),"SI","NO")</f>
        <v>NO</v>
      </c>
      <c r="X174" s="1"/>
    </row>
    <row r="175" spans="1:24" ht="15.75" customHeight="1">
      <c r="A175" s="1"/>
      <c r="B175" s="204">
        <f>B108</f>
        <v>0</v>
      </c>
      <c r="C175" s="205" t="str">
        <f>IF(COUNTA(C108),"SI","NO")</f>
        <v>NO</v>
      </c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6"/>
      <c r="X175" s="1"/>
    </row>
    <row r="176" spans="1:24" ht="15.75" customHeight="1">
      <c r="A176" s="1"/>
      <c r="B176" s="207">
        <f>B108</f>
        <v>0</v>
      </c>
      <c r="C176" s="1"/>
      <c r="D176" s="203" t="str">
        <f>IF(COUNTA(D108),"SI","NO")</f>
        <v>NO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08"/>
      <c r="X176" s="1"/>
    </row>
    <row r="177" spans="1:24" ht="15.75" customHeight="1">
      <c r="A177" s="1"/>
      <c r="B177" s="207">
        <f>B108</f>
        <v>0</v>
      </c>
      <c r="C177" s="1"/>
      <c r="D177" s="1"/>
      <c r="E177" s="203" t="str">
        <f>IF(COUNTA(E108),"SI","NO")</f>
        <v>NO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08"/>
      <c r="X177" s="1"/>
    </row>
    <row r="178" spans="1:24" ht="15.75" customHeight="1">
      <c r="A178" s="1"/>
      <c r="B178" s="207">
        <f>B108</f>
        <v>0</v>
      </c>
      <c r="C178" s="1"/>
      <c r="D178" s="1"/>
      <c r="E178" s="1"/>
      <c r="F178" s="203" t="str">
        <f>IF(COUNTA(F108),"SI","NO")</f>
        <v>NO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08"/>
      <c r="X178" s="1"/>
    </row>
    <row r="179" spans="1:24" ht="15.75" customHeight="1">
      <c r="A179" s="1"/>
      <c r="B179" s="207">
        <f>B108</f>
        <v>0</v>
      </c>
      <c r="C179" s="1"/>
      <c r="D179" s="1"/>
      <c r="E179" s="1"/>
      <c r="F179" s="1"/>
      <c r="G179" s="203" t="str">
        <f>IF(COUNTA(G108),"SI","NO")</f>
        <v>NO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08"/>
      <c r="X179" s="1"/>
    </row>
    <row r="180" spans="1:24" ht="15.75" customHeight="1">
      <c r="A180" s="1"/>
      <c r="B180" s="207">
        <f>B108</f>
        <v>0</v>
      </c>
      <c r="C180" s="1"/>
      <c r="D180" s="1"/>
      <c r="E180" s="1"/>
      <c r="F180" s="1"/>
      <c r="G180" s="1"/>
      <c r="H180" s="203" t="str">
        <f>IF(COUNTA(H108),"SI","NO")</f>
        <v>NO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08"/>
      <c r="X180" s="1"/>
    </row>
    <row r="181" spans="1:24" ht="15.75" customHeight="1">
      <c r="A181" s="1"/>
      <c r="B181" s="207">
        <f>B108</f>
        <v>0</v>
      </c>
      <c r="C181" s="1"/>
      <c r="D181" s="1"/>
      <c r="E181" s="1"/>
      <c r="F181" s="1"/>
      <c r="G181" s="1"/>
      <c r="H181" s="1"/>
      <c r="I181" s="203" t="str">
        <f>IF(COUNTA(I108),"SI","NO")</f>
        <v>NO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08"/>
      <c r="X181" s="1"/>
    </row>
    <row r="182" spans="1:24" ht="15.75" customHeight="1">
      <c r="A182" s="1"/>
      <c r="B182" s="207">
        <f>B108</f>
        <v>0</v>
      </c>
      <c r="C182" s="1"/>
      <c r="D182" s="1"/>
      <c r="E182" s="1"/>
      <c r="F182" s="1"/>
      <c r="G182" s="1"/>
      <c r="H182" s="1"/>
      <c r="I182" s="1"/>
      <c r="J182" s="203" t="str">
        <f>IF(COUNTA(J108),"SI","NO")</f>
        <v>NO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08"/>
      <c r="X182" s="1"/>
    </row>
    <row r="183" spans="1:24" ht="15.75" customHeight="1">
      <c r="A183" s="1"/>
      <c r="B183" s="207">
        <f>B108</f>
        <v>0</v>
      </c>
      <c r="C183" s="1"/>
      <c r="D183" s="1"/>
      <c r="E183" s="1"/>
      <c r="F183" s="1"/>
      <c r="G183" s="1"/>
      <c r="H183" s="1"/>
      <c r="I183" s="1"/>
      <c r="J183" s="1"/>
      <c r="K183" s="203" t="str">
        <f>IF(COUNTA(K108),"SI","NO")</f>
        <v>NO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08"/>
      <c r="X183" s="1"/>
    </row>
    <row r="184" spans="1:24" ht="15.75" customHeight="1">
      <c r="A184" s="1"/>
      <c r="B184" s="207">
        <f>B108</f>
        <v>0</v>
      </c>
      <c r="C184" s="1"/>
      <c r="D184" s="1"/>
      <c r="E184" s="1"/>
      <c r="F184" s="1"/>
      <c r="G184" s="1"/>
      <c r="H184" s="1"/>
      <c r="I184" s="1"/>
      <c r="J184" s="1"/>
      <c r="K184" s="1"/>
      <c r="L184" s="203" t="str">
        <f>IF(COUNTA(L108),"SI","NO")</f>
        <v>NO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08"/>
      <c r="X184" s="1"/>
    </row>
    <row r="185" spans="1:24" ht="15.75" customHeight="1">
      <c r="A185" s="1"/>
      <c r="B185" s="207">
        <f>B108</f>
        <v>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03" t="str">
        <f>IF(COUNTA(M108),"SI","NO")</f>
        <v>NO</v>
      </c>
      <c r="N185" s="1"/>
      <c r="O185" s="1"/>
      <c r="P185" s="1"/>
      <c r="Q185" s="1"/>
      <c r="R185" s="1"/>
      <c r="S185" s="1"/>
      <c r="T185" s="1"/>
      <c r="U185" s="1"/>
      <c r="V185" s="1"/>
      <c r="W185" s="208"/>
      <c r="X185" s="1"/>
    </row>
    <row r="186" spans="1:24" ht="15.75" customHeight="1">
      <c r="A186" s="1"/>
      <c r="B186" s="207">
        <f>B108</f>
        <v>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03" t="str">
        <f>IF(COUNTA(N108),"SI","NO")</f>
        <v>NO</v>
      </c>
      <c r="O186" s="1"/>
      <c r="P186" s="1"/>
      <c r="Q186" s="1"/>
      <c r="R186" s="1"/>
      <c r="S186" s="1"/>
      <c r="T186" s="1"/>
      <c r="U186" s="1"/>
      <c r="V186" s="1"/>
      <c r="W186" s="208"/>
      <c r="X186" s="1"/>
    </row>
    <row r="187" spans="1:24" ht="15.75" customHeight="1">
      <c r="A187" s="1"/>
      <c r="B187" s="207">
        <f>B108</f>
        <v>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03" t="str">
        <f>IF(COUNTA(O108),"SI","NO")</f>
        <v>NO</v>
      </c>
      <c r="P187" s="1"/>
      <c r="Q187" s="1"/>
      <c r="R187" s="1"/>
      <c r="S187" s="1"/>
      <c r="T187" s="1"/>
      <c r="U187" s="1"/>
      <c r="V187" s="1"/>
      <c r="W187" s="208"/>
      <c r="X187" s="1"/>
    </row>
    <row r="188" spans="1:24" ht="15.75" customHeight="1">
      <c r="A188" s="1"/>
      <c r="B188" s="207">
        <f>B108</f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03" t="str">
        <f>IF(COUNTA(P108),"SI","NO")</f>
        <v>NO</v>
      </c>
      <c r="Q188" s="1"/>
      <c r="R188" s="1"/>
      <c r="S188" s="1"/>
      <c r="T188" s="1"/>
      <c r="U188" s="1"/>
      <c r="V188" s="1"/>
      <c r="W188" s="208"/>
      <c r="X188" s="1"/>
    </row>
    <row r="189" spans="1:24" ht="15.75" customHeight="1">
      <c r="A189" s="1"/>
      <c r="B189" s="207">
        <f>B108</f>
        <v>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03" t="str">
        <f>IF(COUNTA(Q108),"SI","NO")</f>
        <v>NO</v>
      </c>
      <c r="R189" s="1"/>
      <c r="S189" s="1"/>
      <c r="T189" s="1"/>
      <c r="U189" s="1"/>
      <c r="V189" s="1"/>
      <c r="W189" s="208"/>
      <c r="X189" s="1"/>
    </row>
    <row r="190" spans="1:24" ht="15.75" customHeight="1">
      <c r="A190" s="1"/>
      <c r="B190" s="207">
        <f>B108</f>
        <v>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03" t="str">
        <f>IF(COUNTA(R108),"SI","NO")</f>
        <v>NO</v>
      </c>
      <c r="S190" s="1"/>
      <c r="T190" s="1"/>
      <c r="U190" s="1"/>
      <c r="V190" s="1"/>
      <c r="W190" s="208"/>
      <c r="X190" s="1"/>
    </row>
    <row r="191" spans="1:24" ht="15.75" customHeight="1">
      <c r="A191" s="1"/>
      <c r="B191" s="207">
        <f>B108</f>
        <v>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03" t="str">
        <f>IF(COUNTA(S108),"SI","NO")</f>
        <v>NO</v>
      </c>
      <c r="T191" s="1"/>
      <c r="U191" s="1"/>
      <c r="V191" s="1"/>
      <c r="W191" s="208"/>
      <c r="X191" s="1"/>
    </row>
    <row r="192" spans="1:24" ht="15.75" customHeight="1">
      <c r="A192" s="1"/>
      <c r="B192" s="207">
        <f>B108</f>
        <v>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03" t="str">
        <f>IF(COUNTA(T108),"SI","NO")</f>
        <v>SI</v>
      </c>
      <c r="U192" s="1"/>
      <c r="V192" s="1"/>
      <c r="W192" s="208"/>
      <c r="X192" s="1"/>
    </row>
    <row r="193" spans="1:24" ht="15.75" customHeight="1">
      <c r="A193" s="1"/>
      <c r="B193" s="207">
        <f>B108</f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03" t="str">
        <f>IF(COUNTA(U108),"SI","NO")</f>
        <v>NO</v>
      </c>
      <c r="V193" s="1"/>
      <c r="W193" s="208"/>
      <c r="X193" s="1"/>
    </row>
    <row r="194" spans="1:24" ht="15.75" customHeight="1">
      <c r="A194" s="1"/>
      <c r="B194" s="207">
        <f>B108</f>
        <v>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03" t="str">
        <f>IF(COUNTA(V108),"SI","NO")</f>
        <v>NO</v>
      </c>
      <c r="W194" s="208"/>
      <c r="X194" s="1"/>
    </row>
    <row r="195" spans="1:24" ht="15.75" customHeight="1">
      <c r="A195" s="1"/>
      <c r="B195" s="209">
        <f>B108</f>
        <v>0</v>
      </c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1" t="str">
        <f>IF(COUNTA(W108),"SI","NO")</f>
        <v>NO</v>
      </c>
      <c r="X195" s="1"/>
    </row>
    <row r="196" spans="1:24" ht="15.75" customHeight="1">
      <c r="A196" s="1"/>
      <c r="B196" s="204">
        <f>B129</f>
        <v>0</v>
      </c>
      <c r="C196" s="205" t="str">
        <f>IF(COUNTA(C129),"SI","NO")</f>
        <v>NO</v>
      </c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6"/>
      <c r="X196" s="1"/>
    </row>
    <row r="197" spans="1:24" ht="15.75" customHeight="1">
      <c r="A197" s="1"/>
      <c r="B197" s="207">
        <f>B129</f>
        <v>0</v>
      </c>
      <c r="C197" s="1"/>
      <c r="D197" s="203" t="str">
        <f>IF(COUNTA(D129),"SI","NO")</f>
        <v>NO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08"/>
      <c r="X197" s="1"/>
    </row>
    <row r="198" spans="1:24" ht="15.75" customHeight="1">
      <c r="A198" s="1"/>
      <c r="B198" s="207">
        <f>B129</f>
        <v>0</v>
      </c>
      <c r="C198" s="1"/>
      <c r="D198" s="1"/>
      <c r="E198" s="203" t="str">
        <f>IF(COUNTA(E129),"SI","NO")</f>
        <v>NO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08"/>
      <c r="X198" s="1"/>
    </row>
    <row r="199" spans="1:24" ht="15.75" customHeight="1">
      <c r="A199" s="1"/>
      <c r="B199" s="207">
        <f>B129</f>
        <v>0</v>
      </c>
      <c r="C199" s="1"/>
      <c r="D199" s="1"/>
      <c r="E199" s="1"/>
      <c r="F199" s="203" t="str">
        <f>IF(COUNTA(F129),"SI","NO")</f>
        <v>NO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08"/>
      <c r="X199" s="1"/>
    </row>
    <row r="200" spans="1:24" ht="15.75" customHeight="1">
      <c r="A200" s="1"/>
      <c r="B200" s="207">
        <f>B129</f>
        <v>0</v>
      </c>
      <c r="C200" s="1"/>
      <c r="D200" s="1"/>
      <c r="E200" s="1"/>
      <c r="F200" s="1"/>
      <c r="G200" s="203" t="str">
        <f>IF(COUNTA(G129),"SI","NO")</f>
        <v>NO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08"/>
      <c r="X200" s="1"/>
    </row>
    <row r="201" spans="1:24" ht="15.75" customHeight="1">
      <c r="A201" s="1"/>
      <c r="B201" s="207">
        <f>B129</f>
        <v>0</v>
      </c>
      <c r="C201" s="1"/>
      <c r="D201" s="1"/>
      <c r="E201" s="1"/>
      <c r="F201" s="1"/>
      <c r="G201" s="1"/>
      <c r="H201" s="203" t="str">
        <f>IF(COUNTA(H129),"SI","NO")</f>
        <v>NO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08"/>
      <c r="X201" s="1"/>
    </row>
    <row r="202" spans="1:24" ht="15.75" customHeight="1">
      <c r="A202" s="1"/>
      <c r="B202" s="207">
        <f>B129</f>
        <v>0</v>
      </c>
      <c r="C202" s="1"/>
      <c r="D202" s="1"/>
      <c r="E202" s="1"/>
      <c r="F202" s="1"/>
      <c r="G202" s="1"/>
      <c r="H202" s="1"/>
      <c r="I202" s="203" t="str">
        <f>IF(COUNTA(I129),"SI","NO")</f>
        <v>NO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08"/>
      <c r="X202" s="1"/>
    </row>
    <row r="203" spans="1:24" ht="15.75" customHeight="1">
      <c r="A203" s="1"/>
      <c r="B203" s="207">
        <f>B129</f>
        <v>0</v>
      </c>
      <c r="C203" s="1"/>
      <c r="D203" s="1"/>
      <c r="E203" s="1"/>
      <c r="F203" s="1"/>
      <c r="G203" s="1"/>
      <c r="H203" s="1"/>
      <c r="I203" s="1"/>
      <c r="J203" s="203" t="str">
        <f>IF(COUNTA(J129),"SI","NO")</f>
        <v>NO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08"/>
      <c r="X203" s="1"/>
    </row>
    <row r="204" spans="1:24" ht="15.75" customHeight="1">
      <c r="A204" s="1"/>
      <c r="B204" s="207">
        <f>B129</f>
        <v>0</v>
      </c>
      <c r="C204" s="1"/>
      <c r="D204" s="1"/>
      <c r="E204" s="1"/>
      <c r="F204" s="1"/>
      <c r="G204" s="1"/>
      <c r="H204" s="1"/>
      <c r="I204" s="1"/>
      <c r="J204" s="1"/>
      <c r="K204" s="203" t="str">
        <f>IF(COUNTA(K129),"SI","NO")</f>
        <v>NO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08"/>
      <c r="X204" s="1"/>
    </row>
    <row r="205" spans="1:24" ht="15.75" customHeight="1">
      <c r="A205" s="1"/>
      <c r="B205" s="207">
        <f>B129</f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203" t="str">
        <f>IF(COUNTA(L129),"SI","NO")</f>
        <v>NO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08"/>
      <c r="X205" s="1"/>
    </row>
    <row r="206" spans="1:24" ht="15.75" customHeight="1">
      <c r="A206" s="1"/>
      <c r="B206" s="207">
        <f>B129</f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03" t="str">
        <f>IF(COUNTA(M129),"SI","NO")</f>
        <v>NO</v>
      </c>
      <c r="N206" s="1"/>
      <c r="O206" s="1"/>
      <c r="P206" s="1"/>
      <c r="Q206" s="1"/>
      <c r="R206" s="1"/>
      <c r="S206" s="1"/>
      <c r="T206" s="1"/>
      <c r="U206" s="1"/>
      <c r="V206" s="1"/>
      <c r="W206" s="208"/>
      <c r="X206" s="1"/>
    </row>
    <row r="207" spans="1:24" ht="15.75" customHeight="1">
      <c r="A207" s="1"/>
      <c r="B207" s="207">
        <f>B129</f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03" t="str">
        <f>IF(COUNTA(N129),"SI","NO")</f>
        <v>NO</v>
      </c>
      <c r="O207" s="1"/>
      <c r="P207" s="1"/>
      <c r="Q207" s="1"/>
      <c r="R207" s="1"/>
      <c r="S207" s="1"/>
      <c r="T207" s="1"/>
      <c r="U207" s="1"/>
      <c r="V207" s="1"/>
      <c r="W207" s="208"/>
      <c r="X207" s="1"/>
    </row>
    <row r="208" spans="1:24" ht="15.75" customHeight="1">
      <c r="A208" s="1"/>
      <c r="B208" s="207">
        <f>B129</f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03" t="str">
        <f>IF(COUNTA(O129),"SI","NO")</f>
        <v>NO</v>
      </c>
      <c r="P208" s="1"/>
      <c r="Q208" s="1"/>
      <c r="R208" s="1"/>
      <c r="S208" s="1"/>
      <c r="T208" s="1"/>
      <c r="U208" s="1"/>
      <c r="V208" s="1"/>
      <c r="W208" s="208"/>
      <c r="X208" s="1"/>
    </row>
    <row r="209" spans="1:24" ht="15.75" customHeight="1">
      <c r="A209" s="1"/>
      <c r="B209" s="207">
        <f>B129</f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03" t="str">
        <f>IF(COUNTA(P129),"SI","NO")</f>
        <v>NO</v>
      </c>
      <c r="Q209" s="1"/>
      <c r="R209" s="1"/>
      <c r="S209" s="1"/>
      <c r="T209" s="1"/>
      <c r="U209" s="1"/>
      <c r="V209" s="1"/>
      <c r="W209" s="208"/>
      <c r="X209" s="1"/>
    </row>
    <row r="210" spans="1:24" ht="15.75" customHeight="1">
      <c r="A210" s="1"/>
      <c r="B210" s="207">
        <f>B129</f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03" t="str">
        <f>IF(COUNTA(Q129),"SI","NO")</f>
        <v>NO</v>
      </c>
      <c r="R210" s="1"/>
      <c r="S210" s="1"/>
      <c r="T210" s="1"/>
      <c r="U210" s="1"/>
      <c r="V210" s="1"/>
      <c r="W210" s="208"/>
      <c r="X210" s="1"/>
    </row>
    <row r="211" spans="1:24" ht="15.75" customHeight="1">
      <c r="A211" s="1"/>
      <c r="B211" s="207">
        <f>B129</f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03" t="str">
        <f>IF(COUNTA(R129),"SI","NO")</f>
        <v>NO</v>
      </c>
      <c r="S211" s="1"/>
      <c r="T211" s="1"/>
      <c r="U211" s="1"/>
      <c r="V211" s="1"/>
      <c r="W211" s="208"/>
      <c r="X211" s="1"/>
    </row>
    <row r="212" spans="1:24" ht="15.75" customHeight="1">
      <c r="A212" s="1"/>
      <c r="B212" s="207">
        <f>B129</f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03" t="str">
        <f>IF(COUNTA(S129),"SI","NO")</f>
        <v>NO</v>
      </c>
      <c r="T212" s="1"/>
      <c r="U212" s="1"/>
      <c r="V212" s="1"/>
      <c r="W212" s="208"/>
      <c r="X212" s="1"/>
    </row>
    <row r="213" spans="1:24" ht="15.75" customHeight="1">
      <c r="A213" s="1"/>
      <c r="B213" s="207">
        <f>B129</f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03" t="str">
        <f>IF(COUNTA(T129),"SI","NO")</f>
        <v>SI</v>
      </c>
      <c r="U213" s="1"/>
      <c r="V213" s="1"/>
      <c r="W213" s="208"/>
      <c r="X213" s="1"/>
    </row>
    <row r="214" spans="1:24" ht="15.75" customHeight="1">
      <c r="A214" s="1"/>
      <c r="B214" s="207">
        <f>B129</f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03" t="str">
        <f>IF(COUNTA(U129),"SI","NO")</f>
        <v>NO</v>
      </c>
      <c r="V214" s="1"/>
      <c r="W214" s="208"/>
      <c r="X214" s="1"/>
    </row>
    <row r="215" spans="1:24" ht="15.75" customHeight="1">
      <c r="A215" s="1"/>
      <c r="B215" s="207">
        <f>B129</f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03" t="str">
        <f>IF(COUNTA(V129),"SI","NO")</f>
        <v>NO</v>
      </c>
      <c r="W215" s="208"/>
      <c r="X215" s="1"/>
    </row>
    <row r="216" spans="1:24" ht="15.75" customHeight="1">
      <c r="A216" s="1"/>
      <c r="B216" s="209">
        <f>B129</f>
        <v>0</v>
      </c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1" t="str">
        <f>IF(COUNTA(W129),"SI","NO")</f>
        <v>NO</v>
      </c>
      <c r="X216" s="1"/>
    </row>
    <row r="217" spans="1:24" ht="15.75" customHeight="1">
      <c r="A217" s="1"/>
      <c r="B217" s="204">
        <f>B150</f>
        <v>0</v>
      </c>
      <c r="C217" s="205" t="str">
        <f>IF(COUNTA(C150),"SI","NO")</f>
        <v>NO</v>
      </c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6"/>
      <c r="X217" s="1"/>
    </row>
    <row r="218" spans="1:24" ht="15.75" customHeight="1">
      <c r="A218" s="1"/>
      <c r="B218" s="207">
        <f>B150</f>
        <v>0</v>
      </c>
      <c r="C218" s="1"/>
      <c r="D218" s="203" t="str">
        <f>IF(COUNTA(D150),"SI","NO")</f>
        <v>NO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08"/>
      <c r="X218" s="1"/>
    </row>
    <row r="219" spans="1:24" ht="15.75" customHeight="1">
      <c r="A219" s="1"/>
      <c r="B219" s="207">
        <f>B150</f>
        <v>0</v>
      </c>
      <c r="C219" s="1"/>
      <c r="D219" s="1"/>
      <c r="E219" s="203" t="str">
        <f>IF(COUNTA(E150),"SI","NO")</f>
        <v>NO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08"/>
      <c r="X219" s="1"/>
    </row>
    <row r="220" spans="1:24" ht="15.75" customHeight="1">
      <c r="A220" s="1"/>
      <c r="B220" s="207">
        <f>B150</f>
        <v>0</v>
      </c>
      <c r="C220" s="1"/>
      <c r="D220" s="1"/>
      <c r="E220" s="1"/>
      <c r="F220" s="203" t="str">
        <f>IF(COUNTA(F150),"SI","NO")</f>
        <v>NO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08"/>
      <c r="X220" s="1"/>
    </row>
    <row r="221" spans="1:24" ht="15.75" customHeight="1">
      <c r="A221" s="1"/>
      <c r="B221" s="207">
        <f>B150</f>
        <v>0</v>
      </c>
      <c r="C221" s="1"/>
      <c r="D221" s="1"/>
      <c r="E221" s="1"/>
      <c r="F221" s="1"/>
      <c r="G221" s="203" t="str">
        <f>IF(COUNTA(G150),"SI","NO")</f>
        <v>NO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08"/>
      <c r="X221" s="1"/>
    </row>
    <row r="222" spans="1:24" ht="15.75" customHeight="1">
      <c r="A222" s="1"/>
      <c r="B222" s="207">
        <f>B150</f>
        <v>0</v>
      </c>
      <c r="C222" s="1"/>
      <c r="D222" s="1"/>
      <c r="E222" s="1"/>
      <c r="F222" s="1"/>
      <c r="G222" s="1"/>
      <c r="H222" s="203" t="str">
        <f>IF(COUNTA(H150),"SI","NO")</f>
        <v>NO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08"/>
      <c r="X222" s="1"/>
    </row>
    <row r="223" spans="1:24" ht="15.75" customHeight="1">
      <c r="A223" s="1"/>
      <c r="B223" s="207">
        <f>B150</f>
        <v>0</v>
      </c>
      <c r="C223" s="1"/>
      <c r="D223" s="1"/>
      <c r="E223" s="1"/>
      <c r="F223" s="1"/>
      <c r="G223" s="1"/>
      <c r="H223" s="1"/>
      <c r="I223" s="203" t="str">
        <f>IF(COUNTA(I150),"SI","NO")</f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08"/>
      <c r="X223" s="1"/>
    </row>
    <row r="224" spans="1:24" ht="15.75" customHeight="1">
      <c r="A224" s="1"/>
      <c r="B224" s="207">
        <f>B150</f>
        <v>0</v>
      </c>
      <c r="C224" s="1"/>
      <c r="D224" s="1"/>
      <c r="E224" s="1"/>
      <c r="F224" s="1"/>
      <c r="G224" s="1"/>
      <c r="H224" s="1"/>
      <c r="I224" s="1"/>
      <c r="J224" s="203" t="str">
        <f>IF(COUNTA(J150),"SI","NO")</f>
        <v>NO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08"/>
      <c r="X224" s="1"/>
    </row>
    <row r="225" spans="1:24" ht="15.75" customHeight="1">
      <c r="A225" s="1"/>
      <c r="B225" s="207">
        <f>B150</f>
        <v>0</v>
      </c>
      <c r="C225" s="1"/>
      <c r="D225" s="1"/>
      <c r="E225" s="1"/>
      <c r="F225" s="1"/>
      <c r="G225" s="1"/>
      <c r="H225" s="1"/>
      <c r="I225" s="1"/>
      <c r="J225" s="1"/>
      <c r="K225" s="203" t="str">
        <f>IF(COUNTA(K150),"SI","NO")</f>
        <v>NO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08"/>
      <c r="X225" s="1"/>
    </row>
    <row r="226" spans="1:24" ht="15.75" customHeight="1">
      <c r="A226" s="1"/>
      <c r="B226" s="207">
        <f>B150</f>
        <v>0</v>
      </c>
      <c r="C226" s="1"/>
      <c r="D226" s="1"/>
      <c r="E226" s="1"/>
      <c r="F226" s="1"/>
      <c r="G226" s="1"/>
      <c r="H226" s="1"/>
      <c r="I226" s="1"/>
      <c r="J226" s="1"/>
      <c r="K226" s="1"/>
      <c r="L226" s="203" t="str">
        <f>IF(COUNTA(L150),"SI","NO")</f>
        <v>NO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08"/>
      <c r="X226" s="1"/>
    </row>
    <row r="227" spans="1:24" ht="15.75" customHeight="1">
      <c r="A227" s="1"/>
      <c r="B227" s="207">
        <f>B150</f>
        <v>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03" t="str">
        <f>IF(COUNTA(M150),"SI","NO")</f>
        <v>NO</v>
      </c>
      <c r="N227" s="1"/>
      <c r="O227" s="1"/>
      <c r="P227" s="1"/>
      <c r="Q227" s="1"/>
      <c r="R227" s="1"/>
      <c r="S227" s="1"/>
      <c r="T227" s="1"/>
      <c r="U227" s="1"/>
      <c r="V227" s="1"/>
      <c r="W227" s="208"/>
      <c r="X227" s="1"/>
    </row>
    <row r="228" spans="1:24" ht="15.75" customHeight="1">
      <c r="A228" s="1"/>
      <c r="B228" s="207">
        <f>B150</f>
        <v>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03" t="str">
        <f>IF(COUNTA(N150),"SI","NO")</f>
        <v>NO</v>
      </c>
      <c r="O228" s="1"/>
      <c r="P228" s="1"/>
      <c r="Q228" s="1"/>
      <c r="R228" s="1"/>
      <c r="S228" s="1"/>
      <c r="T228" s="1"/>
      <c r="U228" s="1"/>
      <c r="V228" s="1"/>
      <c r="W228" s="208"/>
      <c r="X228" s="1"/>
    </row>
    <row r="229" spans="1:24" ht="15.75" customHeight="1">
      <c r="A229" s="1"/>
      <c r="B229" s="207">
        <f>B150</f>
        <v>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03" t="str">
        <f>IF(COUNTA(O150),"SI","NO")</f>
        <v>NO</v>
      </c>
      <c r="P229" s="1"/>
      <c r="Q229" s="1"/>
      <c r="R229" s="1"/>
      <c r="S229" s="1"/>
      <c r="T229" s="1"/>
      <c r="U229" s="1"/>
      <c r="V229" s="1"/>
      <c r="W229" s="208"/>
      <c r="X229" s="1"/>
    </row>
    <row r="230" spans="1:24" ht="15.75" customHeight="1">
      <c r="A230" s="1"/>
      <c r="B230" s="207">
        <f>B150</f>
        <v>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03" t="str">
        <f>IF(COUNTA(P150),"SI","NO")</f>
        <v>NO</v>
      </c>
      <c r="Q230" s="1"/>
      <c r="R230" s="1"/>
      <c r="S230" s="1"/>
      <c r="T230" s="1"/>
      <c r="U230" s="1"/>
      <c r="V230" s="1"/>
      <c r="W230" s="208"/>
      <c r="X230" s="1"/>
    </row>
    <row r="231" spans="1:24" ht="15.75" customHeight="1">
      <c r="A231" s="1"/>
      <c r="B231" s="207">
        <f>B150</f>
        <v>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03" t="str">
        <f>IF(COUNTA(Q150),"SI","NO")</f>
        <v>NO</v>
      </c>
      <c r="R231" s="1"/>
      <c r="S231" s="1"/>
      <c r="T231" s="1"/>
      <c r="U231" s="1"/>
      <c r="V231" s="1"/>
      <c r="W231" s="208"/>
      <c r="X231" s="1"/>
    </row>
    <row r="232" spans="1:24" ht="15.75" customHeight="1">
      <c r="A232" s="1"/>
      <c r="B232" s="207">
        <f>B150</f>
        <v>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03" t="str">
        <f>IF(COUNTA(R150),"SI","NO")</f>
        <v>NO</v>
      </c>
      <c r="S232" s="1"/>
      <c r="T232" s="1"/>
      <c r="U232" s="1"/>
      <c r="V232" s="1"/>
      <c r="W232" s="208"/>
      <c r="X232" s="1"/>
    </row>
    <row r="233" spans="1:24" ht="15.75" customHeight="1">
      <c r="A233" s="1"/>
      <c r="B233" s="207">
        <f>B150</f>
        <v>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03" t="str">
        <f>IF(COUNTA(S150),"SI","NO")</f>
        <v>NO</v>
      </c>
      <c r="T233" s="1"/>
      <c r="U233" s="1"/>
      <c r="V233" s="1"/>
      <c r="W233" s="208"/>
      <c r="X233" s="1"/>
    </row>
    <row r="234" spans="1:24" ht="15.75" customHeight="1">
      <c r="A234" s="1"/>
      <c r="B234" s="207">
        <f>B150</f>
        <v>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03" t="str">
        <f>IF(COUNTA(T150),"SI","NO")</f>
        <v>SI</v>
      </c>
      <c r="U234" s="1"/>
      <c r="V234" s="1"/>
      <c r="W234" s="208"/>
      <c r="X234" s="1"/>
    </row>
    <row r="235" spans="1:24" ht="15.75" customHeight="1">
      <c r="A235" s="1"/>
      <c r="B235" s="207">
        <f>B150</f>
        <v>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03" t="str">
        <f>IF(COUNTA(U150),"SI","NO")</f>
        <v>NO</v>
      </c>
      <c r="V235" s="1"/>
      <c r="W235" s="208"/>
      <c r="X235" s="1"/>
    </row>
    <row r="236" spans="1:24" ht="15.75" customHeight="1">
      <c r="A236" s="1"/>
      <c r="B236" s="207">
        <f>B150</f>
        <v>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03" t="str">
        <f>IF(COUNTA(V150),"SI","NO")</f>
        <v>NO</v>
      </c>
      <c r="W236" s="208"/>
      <c r="X236" s="1"/>
    </row>
    <row r="237" spans="1:24" ht="15.75" customHeight="1">
      <c r="A237" s="1"/>
      <c r="B237" s="209">
        <f>B150</f>
        <v>0</v>
      </c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1" t="str">
        <f>IF(COUNTA(W150),"SI","NO")</f>
        <v>NO</v>
      </c>
      <c r="X237" s="1"/>
    </row>
    <row r="238" spans="1:24" ht="15.75" customHeight="1">
      <c r="A238" s="1"/>
      <c r="B238" s="204" t="str">
        <f>B171</f>
        <v>NAR-DUR-ZAN-CAL-LIM NMQ</v>
      </c>
      <c r="C238" s="205" t="str">
        <f>IF(COUNTA(C171),"SI","NO")</f>
        <v>NO</v>
      </c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6"/>
      <c r="X238" s="1"/>
    </row>
    <row r="239" spans="1:24" ht="15.75" customHeight="1">
      <c r="A239" s="1"/>
      <c r="B239" s="207" t="str">
        <f>B171</f>
        <v>NAR-DUR-ZAN-CAL-LIM NMQ</v>
      </c>
      <c r="C239" s="1"/>
      <c r="D239" s="203" t="str">
        <f>IF(COUNTA(D171),"SI","NO")</f>
        <v>NO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08"/>
      <c r="X239" s="1"/>
    </row>
    <row r="240" spans="1:24" ht="15.75" customHeight="1">
      <c r="A240" s="1"/>
      <c r="B240" s="207" t="str">
        <f>B171</f>
        <v>NAR-DUR-ZAN-CAL-LIM NMQ</v>
      </c>
      <c r="C240" s="1"/>
      <c r="D240" s="1"/>
      <c r="E240" s="203" t="str">
        <f>IF(COUNTA(E171),"SI","NO")</f>
        <v>NO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08"/>
      <c r="X240" s="1"/>
    </row>
    <row r="241" spans="1:24" ht="15.75" customHeight="1">
      <c r="A241" s="1"/>
      <c r="B241" s="207" t="str">
        <f>B171</f>
        <v>NAR-DUR-ZAN-CAL-LIM NMQ</v>
      </c>
      <c r="C241" s="1"/>
      <c r="D241" s="1"/>
      <c r="E241" s="1"/>
      <c r="F241" s="203" t="str">
        <f>IF(COUNTA(F171),"SI","NO")</f>
        <v>NO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08"/>
      <c r="X241" s="1"/>
    </row>
    <row r="242" spans="1:24" ht="15.75" customHeight="1">
      <c r="A242" s="1"/>
      <c r="B242" s="207" t="str">
        <f>B171</f>
        <v>NAR-DUR-ZAN-CAL-LIM NMQ</v>
      </c>
      <c r="C242" s="1"/>
      <c r="D242" s="1"/>
      <c r="E242" s="1"/>
      <c r="F242" s="1"/>
      <c r="G242" s="203" t="str">
        <f>IF(COUNTA(G171),"SI","NO")</f>
        <v>NO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08"/>
      <c r="X242" s="1"/>
    </row>
    <row r="243" spans="1:24" ht="15.75" customHeight="1">
      <c r="A243" s="1"/>
      <c r="B243" s="207" t="str">
        <f>B171</f>
        <v>NAR-DUR-ZAN-CAL-LIM NMQ</v>
      </c>
      <c r="C243" s="1"/>
      <c r="D243" s="1"/>
      <c r="E243" s="1"/>
      <c r="F243" s="1"/>
      <c r="G243" s="1"/>
      <c r="H243" s="203" t="str">
        <f>IF(COUNTA(H171),"SI","NO")</f>
        <v>NO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08"/>
      <c r="X243" s="1"/>
    </row>
    <row r="244" spans="1:24" ht="15.75" customHeight="1">
      <c r="A244" s="1"/>
      <c r="B244" s="207" t="str">
        <f>B171</f>
        <v>NAR-DUR-ZAN-CAL-LIM NMQ</v>
      </c>
      <c r="C244" s="1"/>
      <c r="D244" s="1"/>
      <c r="E244" s="1"/>
      <c r="F244" s="1"/>
      <c r="G244" s="1"/>
      <c r="H244" s="1"/>
      <c r="I244" s="203" t="str">
        <f>IF(COUNTA(I171),"SI","NO")</f>
        <v>NO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08"/>
      <c r="X244" s="1"/>
    </row>
    <row r="245" spans="1:24" ht="15.75" customHeight="1">
      <c r="A245" s="1"/>
      <c r="B245" s="207" t="str">
        <f>B171</f>
        <v>NAR-DUR-ZAN-CAL-LIM NMQ</v>
      </c>
      <c r="C245" s="1"/>
      <c r="D245" s="1"/>
      <c r="E245" s="1"/>
      <c r="F245" s="1"/>
      <c r="G245" s="1"/>
      <c r="H245" s="1"/>
      <c r="I245" s="1"/>
      <c r="J245" s="203" t="str">
        <f>IF(COUNTA(J171),"SI","NO")</f>
        <v>NO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08"/>
      <c r="X245" s="1"/>
    </row>
    <row r="246" spans="1:24" ht="15.75" customHeight="1">
      <c r="A246" s="1"/>
      <c r="B246" s="207" t="str">
        <f>B171</f>
        <v>NAR-DUR-ZAN-CAL-LIM NMQ</v>
      </c>
      <c r="C246" s="1"/>
      <c r="D246" s="1"/>
      <c r="E246" s="1"/>
      <c r="F246" s="1"/>
      <c r="G246" s="1"/>
      <c r="H246" s="1"/>
      <c r="I246" s="1"/>
      <c r="J246" s="1"/>
      <c r="K246" s="203" t="str">
        <f>IF(COUNTA(K171),"SI","NO")</f>
        <v>NO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08"/>
      <c r="X246" s="1"/>
    </row>
    <row r="247" spans="1:24" ht="15.75" customHeight="1">
      <c r="A247" s="1"/>
      <c r="B247" s="207" t="str">
        <f>B171</f>
        <v>NAR-DUR-ZAN-CAL-LIM NMQ</v>
      </c>
      <c r="C247" s="1"/>
      <c r="D247" s="1"/>
      <c r="E247" s="1"/>
      <c r="F247" s="1"/>
      <c r="G247" s="1"/>
      <c r="H247" s="1"/>
      <c r="I247" s="1"/>
      <c r="J247" s="1"/>
      <c r="K247" s="1"/>
      <c r="L247" s="203" t="str">
        <f>IF(COUNTA(L171),"SI","NO")</f>
        <v>NO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08"/>
      <c r="X247" s="1"/>
    </row>
    <row r="248" spans="1:24" ht="15.75" customHeight="1">
      <c r="A248" s="1"/>
      <c r="B248" s="207" t="str">
        <f>B171</f>
        <v>NAR-DUR-ZAN-CAL-LIM NMQ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03" t="str">
        <f>IF(COUNTA(M171),"SI","NO")</f>
        <v>NO</v>
      </c>
      <c r="N248" s="1"/>
      <c r="O248" s="1"/>
      <c r="P248" s="1"/>
      <c r="Q248" s="1"/>
      <c r="R248" s="1"/>
      <c r="S248" s="1"/>
      <c r="T248" s="1"/>
      <c r="U248" s="1"/>
      <c r="V248" s="1"/>
      <c r="W248" s="208"/>
      <c r="X248" s="1"/>
    </row>
    <row r="249" spans="1:24" ht="15.75" customHeight="1">
      <c r="A249" s="1"/>
      <c r="B249" s="207" t="str">
        <f>B171</f>
        <v>NAR-DUR-ZAN-CAL-LIM NMQ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03" t="str">
        <f>IF(COUNTA(N171),"SI","NO")</f>
        <v>NO</v>
      </c>
      <c r="O249" s="1"/>
      <c r="P249" s="1"/>
      <c r="Q249" s="1"/>
      <c r="R249" s="1"/>
      <c r="S249" s="1"/>
      <c r="T249" s="1"/>
      <c r="U249" s="1"/>
      <c r="V249" s="1"/>
      <c r="W249" s="208"/>
      <c r="X249" s="1"/>
    </row>
    <row r="250" spans="1:24" ht="15.75" customHeight="1">
      <c r="A250" s="1"/>
      <c r="B250" s="207" t="str">
        <f>B171</f>
        <v>NAR-DUR-ZAN-CAL-LIM NMQ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03" t="str">
        <f>IF(COUNTA(O171),"SI","NO")</f>
        <v>NO</v>
      </c>
      <c r="P250" s="1"/>
      <c r="Q250" s="1"/>
      <c r="R250" s="1"/>
      <c r="S250" s="1"/>
      <c r="T250" s="1"/>
      <c r="U250" s="1"/>
      <c r="V250" s="1"/>
      <c r="W250" s="208"/>
      <c r="X250" s="1"/>
    </row>
    <row r="251" spans="1:24" ht="15.75" customHeight="1">
      <c r="A251" s="1"/>
      <c r="B251" s="207" t="str">
        <f>B171</f>
        <v>NAR-DUR-ZAN-CAL-LIM NMQ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03" t="str">
        <f>IF(COUNTA(P171),"SI","NO")</f>
        <v>NO</v>
      </c>
      <c r="Q251" s="1"/>
      <c r="R251" s="1"/>
      <c r="S251" s="1"/>
      <c r="T251" s="1"/>
      <c r="U251" s="1"/>
      <c r="V251" s="1"/>
      <c r="W251" s="208"/>
      <c r="X251" s="1"/>
    </row>
    <row r="252" spans="1:24" ht="15.75" customHeight="1">
      <c r="A252" s="1"/>
      <c r="B252" s="207" t="str">
        <f>B171</f>
        <v>NAR-DUR-ZAN-CAL-LIM NMQ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03" t="str">
        <f>IF(COUNTA(Q171),"SI","NO")</f>
        <v>NO</v>
      </c>
      <c r="R252" s="1"/>
      <c r="S252" s="1"/>
      <c r="T252" s="1"/>
      <c r="U252" s="1"/>
      <c r="V252" s="1"/>
      <c r="W252" s="208"/>
      <c r="X252" s="1"/>
    </row>
    <row r="253" spans="1:24" ht="15.75" customHeight="1">
      <c r="A253" s="1"/>
      <c r="B253" s="207" t="str">
        <f>B171</f>
        <v>NAR-DUR-ZAN-CAL-LIM NMQ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03" t="str">
        <f>IF(COUNTA(R171),"SI","NO")</f>
        <v>NO</v>
      </c>
      <c r="S253" s="1"/>
      <c r="T253" s="1"/>
      <c r="U253" s="1"/>
      <c r="V253" s="1"/>
      <c r="W253" s="208"/>
      <c r="X253" s="1"/>
    </row>
    <row r="254" spans="1:24" ht="15.75" customHeight="1">
      <c r="A254" s="1"/>
      <c r="B254" s="207" t="str">
        <f>B171</f>
        <v>NAR-DUR-ZAN-CAL-LIM NMQ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03" t="str">
        <f>IF(COUNTA(S171),"SI","NO")</f>
        <v>NO</v>
      </c>
      <c r="T254" s="1"/>
      <c r="U254" s="1"/>
      <c r="V254" s="1"/>
      <c r="W254" s="208"/>
      <c r="X254" s="1"/>
    </row>
    <row r="255" spans="1:24" ht="15.75" customHeight="1">
      <c r="A255" s="1"/>
      <c r="B255" s="207" t="str">
        <f>B171</f>
        <v>NAR-DUR-ZAN-CAL-LIM NMQ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03" t="str">
        <f>IF(COUNTA(T171),"SI","NO")</f>
        <v>SI</v>
      </c>
      <c r="U255" s="1"/>
      <c r="V255" s="1"/>
      <c r="W255" s="208"/>
      <c r="X255" s="1"/>
    </row>
    <row r="256" spans="1:24" ht="15.75" customHeight="1">
      <c r="A256" s="1"/>
      <c r="B256" s="207" t="str">
        <f>B171</f>
        <v>NAR-DUR-ZAN-CAL-LIM NMQ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03" t="str">
        <f>IF(COUNTA(U171),"SI","NO")</f>
        <v>NO</v>
      </c>
      <c r="V256" s="1"/>
      <c r="W256" s="208"/>
      <c r="X256" s="1"/>
    </row>
    <row r="257" spans="1:24" ht="15.75" customHeight="1">
      <c r="A257" s="1"/>
      <c r="B257" s="207" t="str">
        <f>B171</f>
        <v>NAR-DUR-ZAN-CAL-LIM NMQ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03" t="str">
        <f>IF(COUNTA(V171),"SI","NO")</f>
        <v>NO</v>
      </c>
      <c r="W257" s="208"/>
      <c r="X257" s="1"/>
    </row>
    <row r="258" spans="1:24" ht="15.75" customHeight="1">
      <c r="A258" s="1"/>
      <c r="B258" s="209" t="str">
        <f>B171</f>
        <v>NAR-DUR-ZAN-CAL-LIM NMQ</v>
      </c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1" t="str">
        <f>IF(COUNTA(W171),"SI","NO")</f>
        <v>NO</v>
      </c>
      <c r="X258" s="1"/>
    </row>
    <row r="259" spans="1:24" ht="15.75" customHeight="1">
      <c r="A259" s="1"/>
      <c r="B259" s="204">
        <f>B192</f>
        <v>0</v>
      </c>
      <c r="C259" s="205" t="str">
        <f>IF(COUNTA(C192),"SI","NO")</f>
        <v>NO</v>
      </c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6"/>
      <c r="X259" s="1"/>
    </row>
    <row r="260" spans="1:24" ht="15.75" customHeight="1">
      <c r="A260" s="1"/>
      <c r="B260" s="207">
        <f>B192</f>
        <v>0</v>
      </c>
      <c r="C260" s="1"/>
      <c r="D260" s="203" t="str">
        <f>IF(COUNTA(D192),"SI","NO")</f>
        <v>NO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08"/>
      <c r="X260" s="1"/>
    </row>
    <row r="261" spans="1:24" ht="15.75" customHeight="1">
      <c r="A261" s="1"/>
      <c r="B261" s="207">
        <f>B192</f>
        <v>0</v>
      </c>
      <c r="C261" s="1"/>
      <c r="D261" s="1"/>
      <c r="E261" s="203" t="str">
        <f>IF(COUNTA(E192),"SI","NO")</f>
        <v>NO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08"/>
      <c r="X261" s="1"/>
    </row>
    <row r="262" spans="1:24" ht="15.75" customHeight="1">
      <c r="A262" s="1"/>
      <c r="B262" s="207">
        <f>B192</f>
        <v>0</v>
      </c>
      <c r="C262" s="1"/>
      <c r="D262" s="1"/>
      <c r="E262" s="1"/>
      <c r="F262" s="203" t="str">
        <f>IF(COUNTA(F192),"SI","NO")</f>
        <v>NO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08"/>
      <c r="X262" s="1"/>
    </row>
    <row r="263" spans="1:24" ht="15.75" customHeight="1">
      <c r="A263" s="1"/>
      <c r="B263" s="207">
        <f>B192</f>
        <v>0</v>
      </c>
      <c r="C263" s="1"/>
      <c r="D263" s="1"/>
      <c r="E263" s="1"/>
      <c r="F263" s="1"/>
      <c r="G263" s="203" t="str">
        <f>IF(COUNTA(G192),"SI","NO")</f>
        <v>NO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08"/>
      <c r="X263" s="1"/>
    </row>
    <row r="264" spans="1:24" ht="15.75" customHeight="1">
      <c r="A264" s="1"/>
      <c r="B264" s="207">
        <f>B192</f>
        <v>0</v>
      </c>
      <c r="C264" s="1"/>
      <c r="D264" s="1"/>
      <c r="E264" s="1"/>
      <c r="F264" s="1"/>
      <c r="G264" s="1"/>
      <c r="H264" s="203" t="str">
        <f>IF(COUNTA(H192),"SI","NO")</f>
        <v>NO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08"/>
      <c r="X264" s="1"/>
    </row>
    <row r="265" spans="1:24" ht="15.75" customHeight="1">
      <c r="A265" s="1"/>
      <c r="B265" s="207">
        <f>B192</f>
        <v>0</v>
      </c>
      <c r="C265" s="1"/>
      <c r="D265" s="1"/>
      <c r="E265" s="1"/>
      <c r="F265" s="1"/>
      <c r="G265" s="1"/>
      <c r="H265" s="1"/>
      <c r="I265" s="203" t="str">
        <f>IF(COUNTA(I192),"SI","NO")</f>
        <v>NO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08"/>
      <c r="X265" s="1"/>
    </row>
    <row r="266" spans="1:24" ht="15.75" customHeight="1">
      <c r="A266" s="1"/>
      <c r="B266" s="207">
        <f>B192</f>
        <v>0</v>
      </c>
      <c r="C266" s="1"/>
      <c r="D266" s="1"/>
      <c r="E266" s="1"/>
      <c r="F266" s="1"/>
      <c r="G266" s="1"/>
      <c r="H266" s="1"/>
      <c r="I266" s="1"/>
      <c r="J266" s="203" t="str">
        <f>IF(COUNTA(J192),"SI","NO")</f>
        <v>NO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08"/>
      <c r="X266" s="1"/>
    </row>
    <row r="267" spans="1:24" ht="15.75" customHeight="1">
      <c r="A267" s="1"/>
      <c r="B267" s="207">
        <f>B192</f>
        <v>0</v>
      </c>
      <c r="C267" s="1"/>
      <c r="D267" s="1"/>
      <c r="E267" s="1"/>
      <c r="F267" s="1"/>
      <c r="G267" s="1"/>
      <c r="H267" s="1"/>
      <c r="I267" s="1"/>
      <c r="J267" s="1"/>
      <c r="K267" s="203" t="str">
        <f>IF(COUNTA(K192),"SI","NO")</f>
        <v>NO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08"/>
      <c r="X267" s="1"/>
    </row>
    <row r="268" spans="1:24" ht="15.75" customHeight="1">
      <c r="A268" s="1"/>
      <c r="B268" s="207">
        <f>B192</f>
        <v>0</v>
      </c>
      <c r="C268" s="1"/>
      <c r="D268" s="1"/>
      <c r="E268" s="1"/>
      <c r="F268" s="1"/>
      <c r="G268" s="1"/>
      <c r="H268" s="1"/>
      <c r="I268" s="1"/>
      <c r="J268" s="1"/>
      <c r="K268" s="1"/>
      <c r="L268" s="203" t="str">
        <f>IF(COUNTA(L192),"SI","NO")</f>
        <v>NO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08"/>
      <c r="X268" s="1"/>
    </row>
    <row r="269" spans="1:24" ht="15.75" customHeight="1">
      <c r="A269" s="1"/>
      <c r="B269" s="207">
        <f>B192</f>
        <v>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03" t="str">
        <f>IF(COUNTA(M192),"SI","NO")</f>
        <v>NO</v>
      </c>
      <c r="N269" s="1"/>
      <c r="O269" s="1"/>
      <c r="P269" s="1"/>
      <c r="Q269" s="1"/>
      <c r="R269" s="1"/>
      <c r="S269" s="1"/>
      <c r="T269" s="1"/>
      <c r="U269" s="1"/>
      <c r="V269" s="1"/>
      <c r="W269" s="208"/>
      <c r="X269" s="1"/>
    </row>
    <row r="270" spans="1:24" ht="15.75" customHeight="1">
      <c r="A270" s="1"/>
      <c r="B270" s="207">
        <f>B192</f>
        <v>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03" t="str">
        <f>IF(COUNTA(N192),"SI","NO")</f>
        <v>NO</v>
      </c>
      <c r="O270" s="1"/>
      <c r="P270" s="1"/>
      <c r="Q270" s="1"/>
      <c r="R270" s="1"/>
      <c r="S270" s="1"/>
      <c r="T270" s="1"/>
      <c r="U270" s="1"/>
      <c r="V270" s="1"/>
      <c r="W270" s="208"/>
      <c r="X270" s="1"/>
    </row>
    <row r="271" spans="1:24" ht="15.75" customHeight="1">
      <c r="A271" s="1"/>
      <c r="B271" s="207">
        <f>B192</f>
        <v>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03" t="str">
        <f>IF(COUNTA(O192),"SI","NO")</f>
        <v>NO</v>
      </c>
      <c r="P271" s="1"/>
      <c r="Q271" s="1"/>
      <c r="R271" s="1"/>
      <c r="S271" s="1"/>
      <c r="T271" s="1"/>
      <c r="U271" s="1"/>
      <c r="V271" s="1"/>
      <c r="W271" s="208"/>
      <c r="X271" s="1"/>
    </row>
    <row r="272" spans="1:24" ht="15.75" customHeight="1">
      <c r="A272" s="1"/>
      <c r="B272" s="207">
        <f>B192</f>
        <v>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03" t="str">
        <f>IF(COUNTA(P192),"SI","NO")</f>
        <v>NO</v>
      </c>
      <c r="Q272" s="1"/>
      <c r="R272" s="1"/>
      <c r="S272" s="1"/>
      <c r="T272" s="1"/>
      <c r="U272" s="1"/>
      <c r="V272" s="1"/>
      <c r="W272" s="208"/>
      <c r="X272" s="1"/>
    </row>
    <row r="273" spans="1:24" ht="15.75" customHeight="1">
      <c r="A273" s="1"/>
      <c r="B273" s="207">
        <f>B192</f>
        <v>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03" t="str">
        <f>IF(COUNTA(Q192),"SI","NO")</f>
        <v>NO</v>
      </c>
      <c r="R273" s="1"/>
      <c r="S273" s="1"/>
      <c r="T273" s="1"/>
      <c r="U273" s="1"/>
      <c r="V273" s="1"/>
      <c r="W273" s="208"/>
      <c r="X273" s="1"/>
    </row>
    <row r="274" spans="1:24" ht="15.75" customHeight="1">
      <c r="A274" s="1"/>
      <c r="B274" s="207">
        <f>B192</f>
        <v>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03" t="str">
        <f>IF(COUNTA(R192),"SI","NO")</f>
        <v>NO</v>
      </c>
      <c r="S274" s="1"/>
      <c r="T274" s="1"/>
      <c r="U274" s="1"/>
      <c r="V274" s="1"/>
      <c r="W274" s="208"/>
      <c r="X274" s="1"/>
    </row>
    <row r="275" spans="1:24" ht="15.75" customHeight="1">
      <c r="A275" s="1"/>
      <c r="B275" s="207">
        <f>B192</f>
        <v>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03" t="str">
        <f>IF(COUNTA(S192),"SI","NO")</f>
        <v>NO</v>
      </c>
      <c r="T275" s="1"/>
      <c r="U275" s="1"/>
      <c r="V275" s="1"/>
      <c r="W275" s="208"/>
      <c r="X275" s="1"/>
    </row>
    <row r="276" spans="1:24" ht="15.75" customHeight="1">
      <c r="A276" s="1"/>
      <c r="B276" s="207">
        <f>B192</f>
        <v>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03" t="str">
        <f>IF(COUNTA(T192),"SI","NO")</f>
        <v>SI</v>
      </c>
      <c r="U276" s="1"/>
      <c r="V276" s="1"/>
      <c r="W276" s="208"/>
      <c r="X276" s="1"/>
    </row>
    <row r="277" spans="1:24" ht="15.75" customHeight="1">
      <c r="A277" s="1"/>
      <c r="B277" s="207">
        <f>B192</f>
        <v>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03" t="str">
        <f>IF(COUNTA(U192),"SI","NO")</f>
        <v>NO</v>
      </c>
      <c r="V277" s="1"/>
      <c r="W277" s="208"/>
      <c r="X277" s="1"/>
    </row>
    <row r="278" spans="1:24" ht="15.75" customHeight="1">
      <c r="A278" s="1"/>
      <c r="B278" s="207">
        <f>B192</f>
        <v>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03" t="str">
        <f>IF(COUNTA(V192),"SI","NO")</f>
        <v>NO</v>
      </c>
      <c r="W278" s="208"/>
      <c r="X278" s="1"/>
    </row>
    <row r="279" spans="1:24" ht="15.75" customHeight="1">
      <c r="A279" s="1"/>
      <c r="B279" s="209">
        <f>B192</f>
        <v>0</v>
      </c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1" t="str">
        <f>IF(COUNTA(W192),"SI","NO")</f>
        <v>NO</v>
      </c>
      <c r="X279" s="1"/>
    </row>
    <row r="280" spans="1:24" ht="15.75" customHeight="1">
      <c r="A280" s="1"/>
      <c r="B280" s="204">
        <f>B213</f>
        <v>0</v>
      </c>
      <c r="C280" s="205" t="str">
        <f>IF(COUNTA(C213),"SI","NO")</f>
        <v>NO</v>
      </c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6"/>
      <c r="X280" s="1"/>
    </row>
    <row r="281" spans="1:24" ht="15.75" customHeight="1">
      <c r="A281" s="1"/>
      <c r="B281" s="207">
        <f>B213</f>
        <v>0</v>
      </c>
      <c r="C281" s="1"/>
      <c r="D281" s="203" t="str">
        <f>IF(COUNTA(D213),"SI","NO")</f>
        <v>NO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08"/>
      <c r="X281" s="1"/>
    </row>
    <row r="282" spans="1:24" ht="15.75" customHeight="1">
      <c r="A282" s="1"/>
      <c r="B282" s="207">
        <f>B213</f>
        <v>0</v>
      </c>
      <c r="C282" s="1"/>
      <c r="D282" s="1"/>
      <c r="E282" s="203" t="str">
        <f>IF(COUNTA(E213),"SI","NO")</f>
        <v>NO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08"/>
      <c r="X282" s="1"/>
    </row>
    <row r="283" spans="1:24" ht="15.75" customHeight="1">
      <c r="A283" s="1"/>
      <c r="B283" s="207">
        <f>B213</f>
        <v>0</v>
      </c>
      <c r="C283" s="1"/>
      <c r="D283" s="1"/>
      <c r="E283" s="1"/>
      <c r="F283" s="203" t="str">
        <f>IF(COUNTA(F213),"SI","NO")</f>
        <v>NO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08"/>
      <c r="X283" s="1"/>
    </row>
    <row r="284" spans="1:24" ht="15.75" customHeight="1">
      <c r="A284" s="1"/>
      <c r="B284" s="207">
        <f>B213</f>
        <v>0</v>
      </c>
      <c r="C284" s="1"/>
      <c r="D284" s="1"/>
      <c r="E284" s="1"/>
      <c r="F284" s="1"/>
      <c r="G284" s="203" t="str">
        <f>IF(COUNTA(G213),"SI","NO")</f>
        <v>NO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08"/>
      <c r="X284" s="1"/>
    </row>
    <row r="285" spans="1:24" ht="15.75" customHeight="1">
      <c r="A285" s="1"/>
      <c r="B285" s="207">
        <f>B213</f>
        <v>0</v>
      </c>
      <c r="C285" s="1"/>
      <c r="D285" s="1"/>
      <c r="E285" s="1"/>
      <c r="F285" s="1"/>
      <c r="G285" s="1"/>
      <c r="H285" s="203" t="str">
        <f>IF(COUNTA(H213),"SI","NO")</f>
        <v>NO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08"/>
      <c r="X285" s="1"/>
    </row>
    <row r="286" spans="1:24" ht="15.75" customHeight="1">
      <c r="A286" s="1"/>
      <c r="B286" s="207">
        <f>B213</f>
        <v>0</v>
      </c>
      <c r="C286" s="1"/>
      <c r="D286" s="1"/>
      <c r="E286" s="1"/>
      <c r="F286" s="1"/>
      <c r="G286" s="1"/>
      <c r="H286" s="1"/>
      <c r="I286" s="203" t="str">
        <f>IF(COUNTA(I213),"SI","NO")</f>
        <v>NO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08"/>
      <c r="X286" s="1"/>
    </row>
    <row r="287" spans="1:24" ht="15.75" customHeight="1">
      <c r="A287" s="1"/>
      <c r="B287" s="207">
        <f>B213</f>
        <v>0</v>
      </c>
      <c r="C287" s="1"/>
      <c r="D287" s="1"/>
      <c r="E287" s="1"/>
      <c r="F287" s="1"/>
      <c r="G287" s="1"/>
      <c r="H287" s="1"/>
      <c r="I287" s="1"/>
      <c r="J287" s="203" t="str">
        <f>IF(COUNTA(J213),"SI","NO")</f>
        <v>NO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08"/>
      <c r="X287" s="1"/>
    </row>
    <row r="288" spans="1:24" ht="15.75" customHeight="1">
      <c r="A288" s="1"/>
      <c r="B288" s="207">
        <f>B213</f>
        <v>0</v>
      </c>
      <c r="C288" s="1"/>
      <c r="D288" s="1"/>
      <c r="E288" s="1"/>
      <c r="F288" s="1"/>
      <c r="G288" s="1"/>
      <c r="H288" s="1"/>
      <c r="I288" s="1"/>
      <c r="J288" s="1"/>
      <c r="K288" s="203" t="str">
        <f>IF(COUNTA(K213),"SI","NO")</f>
        <v>NO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08"/>
      <c r="X288" s="1"/>
    </row>
    <row r="289" spans="1:24" ht="15.75" customHeight="1">
      <c r="A289" s="1"/>
      <c r="B289" s="207">
        <f>B213</f>
        <v>0</v>
      </c>
      <c r="C289" s="1"/>
      <c r="D289" s="1"/>
      <c r="E289" s="1"/>
      <c r="F289" s="1"/>
      <c r="G289" s="1"/>
      <c r="H289" s="1"/>
      <c r="I289" s="1"/>
      <c r="J289" s="1"/>
      <c r="K289" s="1"/>
      <c r="L289" s="203" t="str">
        <f>IF(COUNTA(L213),"SI","NO")</f>
        <v>NO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08"/>
      <c r="X289" s="1"/>
    </row>
    <row r="290" spans="1:24" ht="15.75" customHeight="1">
      <c r="A290" s="1"/>
      <c r="B290" s="207">
        <f>B213</f>
        <v>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03" t="str">
        <f>IF(COUNTA(M213),"SI","NO")</f>
        <v>NO</v>
      </c>
      <c r="N290" s="1"/>
      <c r="O290" s="1"/>
      <c r="P290" s="1"/>
      <c r="Q290" s="1"/>
      <c r="R290" s="1"/>
      <c r="S290" s="1"/>
      <c r="T290" s="1"/>
      <c r="U290" s="1"/>
      <c r="V290" s="1"/>
      <c r="W290" s="208"/>
      <c r="X290" s="1"/>
    </row>
    <row r="291" spans="1:24" ht="15.75" customHeight="1">
      <c r="A291" s="1"/>
      <c r="B291" s="207">
        <f>B213</f>
        <v>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03" t="str">
        <f>IF(COUNTA(N213),"SI","NO")</f>
        <v>NO</v>
      </c>
      <c r="O291" s="1"/>
      <c r="P291" s="1"/>
      <c r="Q291" s="1"/>
      <c r="R291" s="1"/>
      <c r="S291" s="1"/>
      <c r="T291" s="1"/>
      <c r="U291" s="1"/>
      <c r="V291" s="1"/>
      <c r="W291" s="208"/>
      <c r="X291" s="1"/>
    </row>
    <row r="292" spans="1:24" ht="15.75" customHeight="1">
      <c r="A292" s="1"/>
      <c r="B292" s="207">
        <f>B213</f>
        <v>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03" t="str">
        <f>IF(COUNTA(O213),"SI","NO")</f>
        <v>NO</v>
      </c>
      <c r="P292" s="1"/>
      <c r="Q292" s="1"/>
      <c r="R292" s="1"/>
      <c r="S292" s="1"/>
      <c r="T292" s="1"/>
      <c r="U292" s="1"/>
      <c r="V292" s="1"/>
      <c r="W292" s="208"/>
      <c r="X292" s="1"/>
    </row>
    <row r="293" spans="1:24" ht="15.75" customHeight="1">
      <c r="A293" s="1"/>
      <c r="B293" s="207">
        <f>B213</f>
        <v>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03" t="str">
        <f>IF(COUNTA(P213),"SI","NO")</f>
        <v>NO</v>
      </c>
      <c r="Q293" s="1"/>
      <c r="R293" s="1"/>
      <c r="S293" s="1"/>
      <c r="T293" s="1"/>
      <c r="U293" s="1"/>
      <c r="V293" s="1"/>
      <c r="W293" s="208"/>
      <c r="X293" s="1"/>
    </row>
    <row r="294" spans="1:24" ht="15.75" customHeight="1">
      <c r="A294" s="1"/>
      <c r="B294" s="207">
        <f>B213</f>
        <v>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03" t="str">
        <f>IF(COUNTA(Q213),"SI","NO")</f>
        <v>NO</v>
      </c>
      <c r="R294" s="1"/>
      <c r="S294" s="1"/>
      <c r="T294" s="1"/>
      <c r="U294" s="1"/>
      <c r="V294" s="1"/>
      <c r="W294" s="208"/>
      <c r="X294" s="1"/>
    </row>
    <row r="295" spans="1:24" ht="15.75" customHeight="1">
      <c r="A295" s="1"/>
      <c r="B295" s="207">
        <f>B213</f>
        <v>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03" t="str">
        <f>IF(COUNTA(R213),"SI","NO")</f>
        <v>NO</v>
      </c>
      <c r="S295" s="1"/>
      <c r="T295" s="1"/>
      <c r="U295" s="1"/>
      <c r="V295" s="1"/>
      <c r="W295" s="208"/>
      <c r="X295" s="1"/>
    </row>
    <row r="296" spans="1:24" ht="15.75" customHeight="1">
      <c r="A296" s="1"/>
      <c r="B296" s="207">
        <f>B213</f>
        <v>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03" t="str">
        <f>IF(COUNTA(S213),"SI","NO")</f>
        <v>NO</v>
      </c>
      <c r="T296" s="1"/>
      <c r="U296" s="1"/>
      <c r="V296" s="1"/>
      <c r="W296" s="208"/>
      <c r="X296" s="1"/>
    </row>
    <row r="297" spans="1:24" ht="15.75" customHeight="1">
      <c r="A297" s="1"/>
      <c r="B297" s="207">
        <f>B213</f>
        <v>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03" t="str">
        <f>IF(COUNTA(T213),"SI","NO")</f>
        <v>SI</v>
      </c>
      <c r="U297" s="1"/>
      <c r="V297" s="1"/>
      <c r="W297" s="208"/>
      <c r="X297" s="1"/>
    </row>
    <row r="298" spans="1:24" ht="15.75" customHeight="1">
      <c r="A298" s="1"/>
      <c r="B298" s="207">
        <f>B213</f>
        <v>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203" t="str">
        <f>IF(COUNTA(U213),"SI","NO")</f>
        <v>NO</v>
      </c>
      <c r="V298" s="1"/>
      <c r="W298" s="208"/>
      <c r="X298" s="1"/>
    </row>
    <row r="299" spans="1:24" ht="15.75" customHeight="1">
      <c r="A299" s="1"/>
      <c r="B299" s="207">
        <f>B213</f>
        <v>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03" t="str">
        <f>IF(COUNTA(V213),"SI","NO")</f>
        <v>NO</v>
      </c>
      <c r="W299" s="208"/>
      <c r="X299" s="1"/>
    </row>
    <row r="300" spans="1:24" ht="15.75" customHeight="1">
      <c r="A300" s="1"/>
      <c r="B300" s="209">
        <f>B213</f>
        <v>0</v>
      </c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1" t="str">
        <f>IF(COUNTA(W213),"SI","NO")</f>
        <v>NO</v>
      </c>
      <c r="X300" s="1"/>
    </row>
    <row r="301" spans="1:24" ht="15.75" customHeight="1">
      <c r="A301" s="1"/>
      <c r="B301" s="204">
        <f>B234</f>
        <v>0</v>
      </c>
      <c r="C301" s="205" t="str">
        <f>IF(COUNTA(C234),"SI","NO")</f>
        <v>NO</v>
      </c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6"/>
      <c r="X301" s="1"/>
    </row>
    <row r="302" spans="1:24" ht="15.75" customHeight="1">
      <c r="A302" s="1"/>
      <c r="B302" s="207">
        <f>B234</f>
        <v>0</v>
      </c>
      <c r="C302" s="1"/>
      <c r="D302" s="203" t="str">
        <f>IF(COUNTA(D234),"SI","NO")</f>
        <v>NO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08"/>
      <c r="X302" s="1"/>
    </row>
    <row r="303" spans="1:24" ht="15.75" customHeight="1">
      <c r="A303" s="1"/>
      <c r="B303" s="207">
        <f>B234</f>
        <v>0</v>
      </c>
      <c r="C303" s="1"/>
      <c r="D303" s="1"/>
      <c r="E303" s="203" t="str">
        <f>IF(COUNTA(E234),"SI","NO")</f>
        <v>NO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08"/>
      <c r="X303" s="1"/>
    </row>
    <row r="304" spans="1:24" ht="15.75" customHeight="1">
      <c r="A304" s="1"/>
      <c r="B304" s="207">
        <f>B234</f>
        <v>0</v>
      </c>
      <c r="C304" s="1"/>
      <c r="D304" s="1"/>
      <c r="E304" s="1"/>
      <c r="F304" s="203" t="str">
        <f>IF(COUNTA(F234),"SI","NO")</f>
        <v>NO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08"/>
      <c r="X304" s="1"/>
    </row>
    <row r="305" spans="1:24" ht="15.75" customHeight="1">
      <c r="A305" s="1"/>
      <c r="B305" s="207">
        <f>B234</f>
        <v>0</v>
      </c>
      <c r="C305" s="1"/>
      <c r="D305" s="1"/>
      <c r="E305" s="1"/>
      <c r="F305" s="1"/>
      <c r="G305" s="203" t="str">
        <f>IF(COUNTA(G234),"SI","NO")</f>
        <v>NO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08"/>
      <c r="X305" s="1"/>
    </row>
    <row r="306" spans="1:24" ht="15.75" customHeight="1">
      <c r="A306" s="1"/>
      <c r="B306" s="207">
        <f>B234</f>
        <v>0</v>
      </c>
      <c r="C306" s="1"/>
      <c r="D306" s="1"/>
      <c r="E306" s="1"/>
      <c r="F306" s="1"/>
      <c r="G306" s="1"/>
      <c r="H306" s="203" t="str">
        <f>IF(COUNTA(H234),"SI","NO")</f>
        <v>NO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08"/>
      <c r="X306" s="1"/>
    </row>
    <row r="307" spans="1:24" ht="15.75" customHeight="1">
      <c r="A307" s="1"/>
      <c r="B307" s="207">
        <f>B234</f>
        <v>0</v>
      </c>
      <c r="C307" s="1"/>
      <c r="D307" s="1"/>
      <c r="E307" s="1"/>
      <c r="F307" s="1"/>
      <c r="G307" s="1"/>
      <c r="H307" s="1"/>
      <c r="I307" s="203" t="str">
        <f>IF(COUNTA(I234),"SI","NO")</f>
        <v>NO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08"/>
      <c r="X307" s="1"/>
    </row>
    <row r="308" spans="1:24" ht="15.75" customHeight="1">
      <c r="A308" s="1"/>
      <c r="B308" s="207">
        <f>B234</f>
        <v>0</v>
      </c>
      <c r="C308" s="1"/>
      <c r="D308" s="1"/>
      <c r="E308" s="1"/>
      <c r="F308" s="1"/>
      <c r="G308" s="1"/>
      <c r="H308" s="1"/>
      <c r="I308" s="1"/>
      <c r="J308" s="203" t="str">
        <f>IF(COUNTA(J234),"SI","NO")</f>
        <v>NO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08"/>
      <c r="X308" s="1"/>
    </row>
    <row r="309" spans="1:24" ht="15.75" customHeight="1">
      <c r="A309" s="1"/>
      <c r="B309" s="207">
        <f>B234</f>
        <v>0</v>
      </c>
      <c r="C309" s="1"/>
      <c r="D309" s="1"/>
      <c r="E309" s="1"/>
      <c r="F309" s="1"/>
      <c r="G309" s="1"/>
      <c r="H309" s="1"/>
      <c r="I309" s="1"/>
      <c r="J309" s="1"/>
      <c r="K309" s="203" t="str">
        <f>IF(COUNTA(K234),"SI","NO")</f>
        <v>NO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08"/>
      <c r="X309" s="1"/>
    </row>
    <row r="310" spans="1:24" ht="15.75" customHeight="1">
      <c r="A310" s="1"/>
      <c r="B310" s="207">
        <f>B234</f>
        <v>0</v>
      </c>
      <c r="C310" s="1"/>
      <c r="D310" s="1"/>
      <c r="E310" s="1"/>
      <c r="F310" s="1"/>
      <c r="G310" s="1"/>
      <c r="H310" s="1"/>
      <c r="I310" s="1"/>
      <c r="J310" s="1"/>
      <c r="K310" s="1"/>
      <c r="L310" s="203" t="str">
        <f>IF(COUNTA(L234),"SI","NO")</f>
        <v>NO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08"/>
      <c r="X310" s="1"/>
    </row>
    <row r="311" spans="1:24" ht="15.75" customHeight="1">
      <c r="A311" s="1"/>
      <c r="B311" s="207">
        <f>B234</f>
        <v>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03" t="str">
        <f>IF(COUNTA(M234),"SI","NO")</f>
        <v>NO</v>
      </c>
      <c r="N311" s="1"/>
      <c r="O311" s="1"/>
      <c r="P311" s="1"/>
      <c r="Q311" s="1"/>
      <c r="R311" s="1"/>
      <c r="S311" s="1"/>
      <c r="T311" s="1"/>
      <c r="U311" s="1"/>
      <c r="V311" s="1"/>
      <c r="W311" s="208"/>
      <c r="X311" s="1"/>
    </row>
    <row r="312" spans="1:24" ht="15.75" customHeight="1">
      <c r="A312" s="1"/>
      <c r="B312" s="207">
        <f>B234</f>
        <v>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03" t="str">
        <f>IF(COUNTA(N234),"SI","NO")</f>
        <v>NO</v>
      </c>
      <c r="O312" s="1"/>
      <c r="P312" s="1"/>
      <c r="Q312" s="1"/>
      <c r="R312" s="1"/>
      <c r="S312" s="1"/>
      <c r="T312" s="1"/>
      <c r="U312" s="1"/>
      <c r="V312" s="1"/>
      <c r="W312" s="208"/>
      <c r="X312" s="1"/>
    </row>
    <row r="313" spans="1:24" ht="15.75" customHeight="1">
      <c r="A313" s="1"/>
      <c r="B313" s="207">
        <f>B234</f>
        <v>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3" t="str">
        <f>IF(COUNTA(O234),"SI","NO")</f>
        <v>NO</v>
      </c>
      <c r="P313" s="1"/>
      <c r="Q313" s="1"/>
      <c r="R313" s="1"/>
      <c r="S313" s="1"/>
      <c r="T313" s="1"/>
      <c r="U313" s="1"/>
      <c r="V313" s="1"/>
      <c r="W313" s="208"/>
      <c r="X313" s="1"/>
    </row>
    <row r="314" spans="1:24" ht="15.75" customHeight="1">
      <c r="A314" s="1"/>
      <c r="B314" s="207">
        <f>B234</f>
        <v>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03" t="str">
        <f>IF(COUNTA(P234),"SI","NO")</f>
        <v>NO</v>
      </c>
      <c r="Q314" s="1"/>
      <c r="R314" s="1"/>
      <c r="S314" s="1"/>
      <c r="T314" s="1"/>
      <c r="U314" s="1"/>
      <c r="V314" s="1"/>
      <c r="W314" s="208"/>
      <c r="X314" s="1"/>
    </row>
    <row r="315" spans="1:24" ht="15.75" customHeight="1">
      <c r="A315" s="1"/>
      <c r="B315" s="207">
        <f>B234</f>
        <v>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03" t="str">
        <f>IF(COUNTA(Q234),"SI","NO")</f>
        <v>NO</v>
      </c>
      <c r="R315" s="1"/>
      <c r="S315" s="1"/>
      <c r="T315" s="1"/>
      <c r="U315" s="1"/>
      <c r="V315" s="1"/>
      <c r="W315" s="208"/>
      <c r="X315" s="1"/>
    </row>
    <row r="316" spans="1:24" ht="15.75" customHeight="1">
      <c r="A316" s="1"/>
      <c r="B316" s="207">
        <f>B234</f>
        <v>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03" t="str">
        <f>IF(COUNTA(R234),"SI","NO")</f>
        <v>NO</v>
      </c>
      <c r="S316" s="1"/>
      <c r="T316" s="1"/>
      <c r="U316" s="1"/>
      <c r="V316" s="1"/>
      <c r="W316" s="208"/>
      <c r="X316" s="1"/>
    </row>
    <row r="317" spans="1:24" ht="15.75" customHeight="1">
      <c r="A317" s="1"/>
      <c r="B317" s="207">
        <f>B234</f>
        <v>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03" t="str">
        <f>IF(COUNTA(S234),"SI","NO")</f>
        <v>NO</v>
      </c>
      <c r="T317" s="1"/>
      <c r="U317" s="1"/>
      <c r="V317" s="1"/>
      <c r="W317" s="208"/>
      <c r="X317" s="1"/>
    </row>
    <row r="318" spans="1:24" ht="15.75" customHeight="1">
      <c r="A318" s="1"/>
      <c r="B318" s="207">
        <f>B234</f>
        <v>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03" t="str">
        <f>IF(COUNTA(T234),"SI","NO")</f>
        <v>SI</v>
      </c>
      <c r="U318" s="1"/>
      <c r="V318" s="1"/>
      <c r="W318" s="208"/>
      <c r="X318" s="1"/>
    </row>
    <row r="319" spans="1:24" ht="15.75" customHeight="1">
      <c r="A319" s="1"/>
      <c r="B319" s="207">
        <f>B234</f>
        <v>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203" t="str">
        <f>IF(COUNTA(U234),"SI","NO")</f>
        <v>NO</v>
      </c>
      <c r="V319" s="1"/>
      <c r="W319" s="208"/>
      <c r="X319" s="1"/>
    </row>
    <row r="320" spans="1:24" ht="15.75" customHeight="1">
      <c r="A320" s="1"/>
      <c r="B320" s="207">
        <f>B234</f>
        <v>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03" t="str">
        <f>IF(COUNTA(V234),"SI","NO")</f>
        <v>NO</v>
      </c>
      <c r="W320" s="208"/>
      <c r="X320" s="1"/>
    </row>
    <row r="321" spans="1:24" ht="15.75" customHeight="1">
      <c r="A321" s="1"/>
      <c r="B321" s="209">
        <f>B234</f>
        <v>0</v>
      </c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1" t="str">
        <f>IF(COUNTA(W234),"SI","NO")</f>
        <v>NO</v>
      </c>
      <c r="X321" s="1"/>
    </row>
    <row r="322" spans="1:24" ht="15.75" customHeight="1">
      <c r="A322" s="1"/>
      <c r="B322" s="204" t="str">
        <f>B255</f>
        <v>NAR-DUR-ZAN-CAL-LIM NMQ</v>
      </c>
      <c r="C322" s="205" t="str">
        <f>IF(COUNTA(C255),"SI","NO")</f>
        <v>NO</v>
      </c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6"/>
      <c r="X322" s="1"/>
    </row>
    <row r="323" spans="1:24" ht="15.75" customHeight="1">
      <c r="A323" s="1"/>
      <c r="B323" s="207" t="str">
        <f>B255</f>
        <v>NAR-DUR-ZAN-CAL-LIM NMQ</v>
      </c>
      <c r="C323" s="1"/>
      <c r="D323" s="203" t="str">
        <f>IF(COUNTA(D255),"SI","NO")</f>
        <v>NO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08"/>
      <c r="X323" s="1"/>
    </row>
    <row r="324" spans="1:24" ht="15.75" customHeight="1">
      <c r="A324" s="1"/>
      <c r="B324" s="207" t="str">
        <f>B255</f>
        <v>NAR-DUR-ZAN-CAL-LIM NMQ</v>
      </c>
      <c r="C324" s="1"/>
      <c r="D324" s="1"/>
      <c r="E324" s="203" t="str">
        <f>IF(COUNTA(E255),"SI","NO")</f>
        <v>NO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08"/>
      <c r="X324" s="1"/>
    </row>
    <row r="325" spans="1:24" ht="15.75" customHeight="1">
      <c r="A325" s="1"/>
      <c r="B325" s="207" t="str">
        <f>B255</f>
        <v>NAR-DUR-ZAN-CAL-LIM NMQ</v>
      </c>
      <c r="C325" s="1"/>
      <c r="D325" s="1"/>
      <c r="E325" s="1"/>
      <c r="F325" s="203" t="str">
        <f>IF(COUNTA(F255),"SI","NO")</f>
        <v>NO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08"/>
      <c r="X325" s="1"/>
    </row>
    <row r="326" spans="1:24" ht="15.75" customHeight="1">
      <c r="A326" s="1"/>
      <c r="B326" s="207" t="str">
        <f>B255</f>
        <v>NAR-DUR-ZAN-CAL-LIM NMQ</v>
      </c>
      <c r="C326" s="1"/>
      <c r="D326" s="1"/>
      <c r="E326" s="1"/>
      <c r="F326" s="1"/>
      <c r="G326" s="203" t="str">
        <f>IF(COUNTA(G255),"SI","NO")</f>
        <v>NO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08"/>
      <c r="X326" s="1"/>
    </row>
    <row r="327" spans="1:24" ht="15.75" customHeight="1">
      <c r="A327" s="1"/>
      <c r="B327" s="207" t="str">
        <f>B255</f>
        <v>NAR-DUR-ZAN-CAL-LIM NMQ</v>
      </c>
      <c r="C327" s="1"/>
      <c r="D327" s="1"/>
      <c r="E327" s="1"/>
      <c r="F327" s="1"/>
      <c r="G327" s="1"/>
      <c r="H327" s="203" t="str">
        <f>IF(COUNTA(H255),"SI","NO")</f>
        <v>NO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08"/>
      <c r="X327" s="1"/>
    </row>
    <row r="328" spans="1:24" ht="15.75" customHeight="1">
      <c r="A328" s="1"/>
      <c r="B328" s="207" t="str">
        <f>B255</f>
        <v>NAR-DUR-ZAN-CAL-LIM NMQ</v>
      </c>
      <c r="C328" s="1"/>
      <c r="D328" s="1"/>
      <c r="E328" s="1"/>
      <c r="F328" s="1"/>
      <c r="G328" s="1"/>
      <c r="H328" s="1"/>
      <c r="I328" s="203" t="str">
        <f>IF(COUNTA(I255),"SI","NO")</f>
        <v>NO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08"/>
      <c r="X328" s="1"/>
    </row>
    <row r="329" spans="1:24" ht="15.75" customHeight="1">
      <c r="A329" s="1"/>
      <c r="B329" s="207" t="str">
        <f>B255</f>
        <v>NAR-DUR-ZAN-CAL-LIM NMQ</v>
      </c>
      <c r="C329" s="1"/>
      <c r="D329" s="1"/>
      <c r="E329" s="1"/>
      <c r="F329" s="1"/>
      <c r="G329" s="1"/>
      <c r="H329" s="1"/>
      <c r="I329" s="1"/>
      <c r="J329" s="203" t="str">
        <f>IF(COUNTA(J255),"SI","NO")</f>
        <v>NO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08"/>
      <c r="X329" s="1"/>
    </row>
    <row r="330" spans="1:24" ht="15.75" customHeight="1">
      <c r="A330" s="1"/>
      <c r="B330" s="207" t="str">
        <f>B255</f>
        <v>NAR-DUR-ZAN-CAL-LIM NMQ</v>
      </c>
      <c r="C330" s="1"/>
      <c r="D330" s="1"/>
      <c r="E330" s="1"/>
      <c r="F330" s="1"/>
      <c r="G330" s="1"/>
      <c r="H330" s="1"/>
      <c r="I330" s="1"/>
      <c r="J330" s="1"/>
      <c r="K330" s="203" t="str">
        <f>IF(COUNTA(K255),"SI","NO")</f>
        <v>NO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08"/>
      <c r="X330" s="1"/>
    </row>
    <row r="331" spans="1:24" ht="15.75" customHeight="1">
      <c r="A331" s="1"/>
      <c r="B331" s="207" t="str">
        <f>B255</f>
        <v>NAR-DUR-ZAN-CAL-LIM NMQ</v>
      </c>
      <c r="C331" s="1"/>
      <c r="D331" s="1"/>
      <c r="E331" s="1"/>
      <c r="F331" s="1"/>
      <c r="G331" s="1"/>
      <c r="H331" s="1"/>
      <c r="I331" s="1"/>
      <c r="J331" s="1"/>
      <c r="K331" s="1"/>
      <c r="L331" s="203" t="str">
        <f>IF(COUNTA(L255),"SI","NO")</f>
        <v>NO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08"/>
      <c r="X331" s="1"/>
    </row>
    <row r="332" spans="1:24" ht="15.75" customHeight="1">
      <c r="A332" s="1"/>
      <c r="B332" s="207" t="str">
        <f>B255</f>
        <v>NAR-DUR-ZAN-CAL-LIM NMQ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03" t="str">
        <f>IF(COUNTA(M255),"SI","NO")</f>
        <v>NO</v>
      </c>
      <c r="N332" s="1"/>
      <c r="O332" s="1"/>
      <c r="P332" s="1"/>
      <c r="Q332" s="1"/>
      <c r="R332" s="1"/>
      <c r="S332" s="1"/>
      <c r="T332" s="1"/>
      <c r="U332" s="1"/>
      <c r="V332" s="1"/>
      <c r="W332" s="208"/>
      <c r="X332" s="1"/>
    </row>
    <row r="333" spans="1:24" ht="15.75" customHeight="1">
      <c r="A333" s="1"/>
      <c r="B333" s="207" t="str">
        <f>B255</f>
        <v>NAR-DUR-ZAN-CAL-LIM NMQ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03" t="str">
        <f>IF(COUNTA(N255),"SI","NO")</f>
        <v>NO</v>
      </c>
      <c r="O333" s="1"/>
      <c r="P333" s="1"/>
      <c r="Q333" s="1"/>
      <c r="R333" s="1"/>
      <c r="S333" s="1"/>
      <c r="T333" s="1"/>
      <c r="U333" s="1"/>
      <c r="V333" s="1"/>
      <c r="W333" s="208"/>
      <c r="X333" s="1"/>
    </row>
    <row r="334" spans="1:24" ht="15.75" customHeight="1">
      <c r="A334" s="1"/>
      <c r="B334" s="207" t="str">
        <f>B255</f>
        <v>NAR-DUR-ZAN-CAL-LIM NMQ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03" t="str">
        <f>IF(COUNTA(O255),"SI","NO")</f>
        <v>NO</v>
      </c>
      <c r="P334" s="1"/>
      <c r="Q334" s="1"/>
      <c r="R334" s="1"/>
      <c r="S334" s="1"/>
      <c r="T334" s="1"/>
      <c r="U334" s="1"/>
      <c r="V334" s="1"/>
      <c r="W334" s="208"/>
      <c r="X334" s="1"/>
    </row>
    <row r="335" spans="1:24" ht="15.75" customHeight="1">
      <c r="A335" s="1"/>
      <c r="B335" s="207" t="str">
        <f>B255</f>
        <v>NAR-DUR-ZAN-CAL-LIM NMQ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03" t="str">
        <f>IF(COUNTA(P255),"SI","NO")</f>
        <v>NO</v>
      </c>
      <c r="Q335" s="1"/>
      <c r="R335" s="1"/>
      <c r="S335" s="1"/>
      <c r="T335" s="1"/>
      <c r="U335" s="1"/>
      <c r="V335" s="1"/>
      <c r="W335" s="208"/>
      <c r="X335" s="1"/>
    </row>
    <row r="336" spans="1:24" ht="15.75" customHeight="1">
      <c r="A336" s="1"/>
      <c r="B336" s="207" t="str">
        <f>B255</f>
        <v>NAR-DUR-ZAN-CAL-LIM NMQ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03" t="str">
        <f>IF(COUNTA(Q255),"SI","NO")</f>
        <v>NO</v>
      </c>
      <c r="R336" s="1"/>
      <c r="S336" s="1"/>
      <c r="T336" s="1"/>
      <c r="U336" s="1"/>
      <c r="V336" s="1"/>
      <c r="W336" s="208"/>
      <c r="X336" s="1"/>
    </row>
    <row r="337" spans="1:24" ht="15.75" customHeight="1">
      <c r="A337" s="1"/>
      <c r="B337" s="207" t="str">
        <f>B255</f>
        <v>NAR-DUR-ZAN-CAL-LIM NMQ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03" t="str">
        <f>IF(COUNTA(R255),"SI","NO")</f>
        <v>NO</v>
      </c>
      <c r="S337" s="1"/>
      <c r="T337" s="1"/>
      <c r="U337" s="1"/>
      <c r="V337" s="1"/>
      <c r="W337" s="208"/>
      <c r="X337" s="1"/>
    </row>
    <row r="338" spans="1:24" ht="15.75" customHeight="1">
      <c r="A338" s="1"/>
      <c r="B338" s="207" t="str">
        <f>B255</f>
        <v>NAR-DUR-ZAN-CAL-LIM NMQ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03" t="str">
        <f>IF(COUNTA(S255),"SI","NO")</f>
        <v>NO</v>
      </c>
      <c r="T338" s="1"/>
      <c r="U338" s="1"/>
      <c r="V338" s="1"/>
      <c r="W338" s="208"/>
      <c r="X338" s="1"/>
    </row>
    <row r="339" spans="1:24" ht="15.75" customHeight="1">
      <c r="A339" s="1"/>
      <c r="B339" s="207" t="str">
        <f>B255</f>
        <v>NAR-DUR-ZAN-CAL-LIM NMQ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03" t="str">
        <f>IF(COUNTA(T255),"SI","NO")</f>
        <v>SI</v>
      </c>
      <c r="U339" s="1"/>
      <c r="V339" s="1"/>
      <c r="W339" s="208"/>
      <c r="X339" s="1"/>
    </row>
    <row r="340" spans="1:24" ht="15.75" customHeight="1">
      <c r="A340" s="1"/>
      <c r="B340" s="207" t="str">
        <f>B255</f>
        <v>NAR-DUR-ZAN-CAL-LIM NMQ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203" t="str">
        <f>IF(COUNTA(U255),"SI","NO")</f>
        <v>NO</v>
      </c>
      <c r="V340" s="1"/>
      <c r="W340" s="208"/>
      <c r="X340" s="1"/>
    </row>
    <row r="341" spans="1:24" ht="15.75" customHeight="1">
      <c r="A341" s="1"/>
      <c r="B341" s="207" t="str">
        <f>B255</f>
        <v>NAR-DUR-ZAN-CAL-LIM NMQ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03" t="str">
        <f>IF(COUNTA(V255),"SI","NO")</f>
        <v>NO</v>
      </c>
      <c r="W341" s="208"/>
      <c r="X341" s="1"/>
    </row>
    <row r="342" spans="1:24" ht="15.75" customHeight="1">
      <c r="A342" s="1"/>
      <c r="B342" s="209" t="str">
        <f>B255</f>
        <v>NAR-DUR-ZAN-CAL-LIM NMQ</v>
      </c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1" t="str">
        <f>IF(COUNTA(W255),"SI","NO")</f>
        <v>NO</v>
      </c>
      <c r="X342" s="1"/>
    </row>
    <row r="343" spans="1:24" ht="15.75" customHeight="1">
      <c r="A343" s="1"/>
      <c r="B343" s="204">
        <f>B276</f>
        <v>0</v>
      </c>
      <c r="C343" s="205" t="str">
        <f>IF(COUNTA(C276),"SI","NO")</f>
        <v>NO</v>
      </c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6"/>
      <c r="X343" s="1"/>
    </row>
    <row r="344" spans="1:24" ht="15.75" customHeight="1">
      <c r="A344" s="1"/>
      <c r="B344" s="207">
        <f>B276</f>
        <v>0</v>
      </c>
      <c r="C344" s="1"/>
      <c r="D344" s="203" t="str">
        <f>IF(COUNTA(D276),"SI","NO")</f>
        <v>NO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08"/>
      <c r="X344" s="1"/>
    </row>
    <row r="345" spans="1:24" ht="15.75" customHeight="1">
      <c r="A345" s="1"/>
      <c r="B345" s="207">
        <f>B276</f>
        <v>0</v>
      </c>
      <c r="C345" s="1"/>
      <c r="D345" s="1"/>
      <c r="E345" s="203" t="str">
        <f>IF(COUNTA(E276),"SI","NO")</f>
        <v>NO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08"/>
      <c r="X345" s="1"/>
    </row>
    <row r="346" spans="1:24" ht="15.75" customHeight="1">
      <c r="A346" s="1"/>
      <c r="B346" s="207">
        <f>B276</f>
        <v>0</v>
      </c>
      <c r="C346" s="1"/>
      <c r="D346" s="1"/>
      <c r="E346" s="1"/>
      <c r="F346" s="203" t="str">
        <f>IF(COUNTA(F276),"SI","NO")</f>
        <v>NO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08"/>
      <c r="X346" s="1"/>
    </row>
    <row r="347" spans="1:24" ht="15.75" customHeight="1">
      <c r="A347" s="1"/>
      <c r="B347" s="207">
        <f>B276</f>
        <v>0</v>
      </c>
      <c r="C347" s="1"/>
      <c r="D347" s="1"/>
      <c r="E347" s="1"/>
      <c r="F347" s="1"/>
      <c r="G347" s="203" t="str">
        <f>IF(COUNTA(G276),"SI","NO")</f>
        <v>NO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08"/>
      <c r="X347" s="1"/>
    </row>
    <row r="348" spans="1:24" ht="15.75" customHeight="1">
      <c r="A348" s="1"/>
      <c r="B348" s="207">
        <f>B276</f>
        <v>0</v>
      </c>
      <c r="C348" s="1"/>
      <c r="D348" s="1"/>
      <c r="E348" s="1"/>
      <c r="F348" s="1"/>
      <c r="G348" s="1"/>
      <c r="H348" s="203" t="str">
        <f>IF(COUNTA(H276),"SI","NO")</f>
        <v>NO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08"/>
      <c r="X348" s="1"/>
    </row>
    <row r="349" spans="1:24" ht="15.75" customHeight="1">
      <c r="A349" s="1"/>
      <c r="B349" s="207">
        <f>B276</f>
        <v>0</v>
      </c>
      <c r="C349" s="1"/>
      <c r="D349" s="1"/>
      <c r="E349" s="1"/>
      <c r="F349" s="1"/>
      <c r="G349" s="1"/>
      <c r="H349" s="1"/>
      <c r="I349" s="203" t="str">
        <f>IF(COUNTA(I276),"SI","NO")</f>
        <v>NO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08"/>
      <c r="X349" s="1"/>
    </row>
    <row r="350" spans="1:24" ht="15.75" customHeight="1">
      <c r="A350" s="1"/>
      <c r="B350" s="207">
        <f>B276</f>
        <v>0</v>
      </c>
      <c r="C350" s="1"/>
      <c r="D350" s="1"/>
      <c r="E350" s="1"/>
      <c r="F350" s="1"/>
      <c r="G350" s="1"/>
      <c r="H350" s="1"/>
      <c r="I350" s="1"/>
      <c r="J350" s="203" t="str">
        <f>IF(COUNTA(J276),"SI","NO")</f>
        <v>NO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08"/>
      <c r="X350" s="1"/>
    </row>
    <row r="351" spans="1:24" ht="15.75" customHeight="1">
      <c r="A351" s="1"/>
      <c r="B351" s="207">
        <f>B276</f>
        <v>0</v>
      </c>
      <c r="C351" s="1"/>
      <c r="D351" s="1"/>
      <c r="E351" s="1"/>
      <c r="F351" s="1"/>
      <c r="G351" s="1"/>
      <c r="H351" s="1"/>
      <c r="I351" s="1"/>
      <c r="J351" s="1"/>
      <c r="K351" s="203" t="str">
        <f>IF(COUNTA(K276),"SI","NO")</f>
        <v>NO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08"/>
      <c r="X351" s="1"/>
    </row>
    <row r="352" spans="1:24" ht="15.75" customHeight="1">
      <c r="A352" s="1"/>
      <c r="B352" s="207">
        <f>B276</f>
        <v>0</v>
      </c>
      <c r="C352" s="1"/>
      <c r="D352" s="1"/>
      <c r="E352" s="1"/>
      <c r="F352" s="1"/>
      <c r="G352" s="1"/>
      <c r="H352" s="1"/>
      <c r="I352" s="1"/>
      <c r="J352" s="1"/>
      <c r="K352" s="1"/>
      <c r="L352" s="203" t="str">
        <f>IF(COUNTA(L276),"SI","NO")</f>
        <v>NO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08"/>
      <c r="X352" s="1"/>
    </row>
    <row r="353" spans="1:24" ht="15.75" customHeight="1">
      <c r="A353" s="1"/>
      <c r="B353" s="207">
        <f>B276</f>
        <v>0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03" t="str">
        <f>IF(COUNTA(M276),"SI","NO")</f>
        <v>NO</v>
      </c>
      <c r="N353" s="1"/>
      <c r="O353" s="1"/>
      <c r="P353" s="1"/>
      <c r="Q353" s="1"/>
      <c r="R353" s="1"/>
      <c r="S353" s="1"/>
      <c r="T353" s="1"/>
      <c r="U353" s="1"/>
      <c r="V353" s="1"/>
      <c r="W353" s="208"/>
      <c r="X353" s="1"/>
    </row>
    <row r="354" spans="1:24" ht="15.75" customHeight="1">
      <c r="A354" s="1"/>
      <c r="B354" s="207">
        <f>B276</f>
        <v>0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03" t="str">
        <f>IF(COUNTA(N276),"SI","NO")</f>
        <v>NO</v>
      </c>
      <c r="O354" s="1"/>
      <c r="P354" s="1"/>
      <c r="Q354" s="1"/>
      <c r="R354" s="1"/>
      <c r="S354" s="1"/>
      <c r="T354" s="1"/>
      <c r="U354" s="1"/>
      <c r="V354" s="1"/>
      <c r="W354" s="208"/>
      <c r="X354" s="1"/>
    </row>
    <row r="355" spans="1:24" ht="15.75" customHeight="1">
      <c r="A355" s="1"/>
      <c r="B355" s="207">
        <f>B276</f>
        <v>0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03" t="str">
        <f>IF(COUNTA(O276),"SI","NO")</f>
        <v>NO</v>
      </c>
      <c r="P355" s="1"/>
      <c r="Q355" s="1"/>
      <c r="R355" s="1"/>
      <c r="S355" s="1"/>
      <c r="T355" s="1"/>
      <c r="U355" s="1"/>
      <c r="V355" s="1"/>
      <c r="W355" s="208"/>
      <c r="X355" s="1"/>
    </row>
    <row r="356" spans="1:24" ht="15.75" customHeight="1">
      <c r="A356" s="1"/>
      <c r="B356" s="207">
        <f>B276</f>
        <v>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03" t="str">
        <f>IF(COUNTA(P276),"SI","NO")</f>
        <v>NO</v>
      </c>
      <c r="Q356" s="1"/>
      <c r="R356" s="1"/>
      <c r="S356" s="1"/>
      <c r="T356" s="1"/>
      <c r="U356" s="1"/>
      <c r="V356" s="1"/>
      <c r="W356" s="208"/>
      <c r="X356" s="1"/>
    </row>
    <row r="357" spans="1:24" ht="15.75" customHeight="1">
      <c r="A357" s="1"/>
      <c r="B357" s="207">
        <f>B276</f>
        <v>0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03" t="str">
        <f>IF(COUNTA(Q276),"SI","NO")</f>
        <v>NO</v>
      </c>
      <c r="R357" s="1"/>
      <c r="S357" s="1"/>
      <c r="T357" s="1"/>
      <c r="U357" s="1"/>
      <c r="V357" s="1"/>
      <c r="W357" s="208"/>
      <c r="X357" s="1"/>
    </row>
    <row r="358" spans="1:24" ht="15.75" customHeight="1">
      <c r="A358" s="1"/>
      <c r="B358" s="207">
        <f>B276</f>
        <v>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03" t="str">
        <f>IF(COUNTA(R276),"SI","NO")</f>
        <v>NO</v>
      </c>
      <c r="S358" s="1"/>
      <c r="T358" s="1"/>
      <c r="U358" s="1"/>
      <c r="V358" s="1"/>
      <c r="W358" s="208"/>
      <c r="X358" s="1"/>
    </row>
    <row r="359" spans="1:24" ht="15.75" customHeight="1">
      <c r="A359" s="1"/>
      <c r="B359" s="207">
        <f>B276</f>
        <v>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03" t="str">
        <f>IF(COUNTA(S276),"SI","NO")</f>
        <v>NO</v>
      </c>
      <c r="T359" s="1"/>
      <c r="U359" s="1"/>
      <c r="V359" s="1"/>
      <c r="W359" s="208"/>
      <c r="X359" s="1"/>
    </row>
    <row r="360" spans="1:24" ht="15.75" customHeight="1">
      <c r="A360" s="1"/>
      <c r="B360" s="207">
        <f>B276</f>
        <v>0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03" t="str">
        <f>IF(COUNTA(T276),"SI","NO")</f>
        <v>SI</v>
      </c>
      <c r="U360" s="1"/>
      <c r="V360" s="1"/>
      <c r="W360" s="208"/>
      <c r="X360" s="1"/>
    </row>
    <row r="361" spans="1:24" ht="15.75" customHeight="1">
      <c r="A361" s="1"/>
      <c r="B361" s="207">
        <f>B276</f>
        <v>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203" t="str">
        <f>IF(COUNTA(U276),"SI","NO")</f>
        <v>NO</v>
      </c>
      <c r="V361" s="1"/>
      <c r="W361" s="208"/>
      <c r="X361" s="1"/>
    </row>
    <row r="362" spans="1:24" ht="15.75" customHeight="1">
      <c r="A362" s="1"/>
      <c r="B362" s="207">
        <f>B276</f>
        <v>0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03" t="str">
        <f>IF(COUNTA(V276),"SI","NO")</f>
        <v>NO</v>
      </c>
      <c r="W362" s="208"/>
      <c r="X362" s="1"/>
    </row>
    <row r="363" spans="1:24" ht="15.75" customHeight="1">
      <c r="A363" s="1"/>
      <c r="B363" s="209">
        <f>B276</f>
        <v>0</v>
      </c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1" t="str">
        <f>IF(COUNTA(W276),"SI","NO")</f>
        <v>NO</v>
      </c>
      <c r="X363" s="1"/>
    </row>
    <row r="364" spans="1:24" ht="15.75" customHeight="1">
      <c r="A364" s="1"/>
      <c r="B364" s="204">
        <f>B297</f>
        <v>0</v>
      </c>
      <c r="C364" s="205" t="str">
        <f>IF(COUNTA(C297),"SI","NO")</f>
        <v>NO</v>
      </c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6"/>
      <c r="X364" s="1"/>
    </row>
    <row r="365" spans="1:24" ht="15.75" customHeight="1">
      <c r="A365" s="1"/>
      <c r="B365" s="207">
        <f>B297</f>
        <v>0</v>
      </c>
      <c r="C365" s="1"/>
      <c r="D365" s="203" t="str">
        <f>IF(COUNTA(D297),"SI","NO")</f>
        <v>NO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08"/>
      <c r="X365" s="1"/>
    </row>
    <row r="366" spans="1:24" ht="15.75" customHeight="1">
      <c r="A366" s="1"/>
      <c r="B366" s="207">
        <f>B297</f>
        <v>0</v>
      </c>
      <c r="C366" s="1"/>
      <c r="D366" s="1"/>
      <c r="E366" s="203" t="str">
        <f>IF(COUNTA(E297),"SI","NO")</f>
        <v>NO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08"/>
      <c r="X366" s="1"/>
    </row>
    <row r="367" spans="1:24" ht="15.75" customHeight="1">
      <c r="A367" s="1"/>
      <c r="B367" s="207">
        <f>B297</f>
        <v>0</v>
      </c>
      <c r="C367" s="1"/>
      <c r="D367" s="1"/>
      <c r="E367" s="1"/>
      <c r="F367" s="203" t="str">
        <f>IF(COUNTA(F297),"SI","NO")</f>
        <v>NO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08"/>
      <c r="X367" s="1"/>
    </row>
    <row r="368" spans="1:24" ht="15.75" customHeight="1">
      <c r="A368" s="1"/>
      <c r="B368" s="207">
        <f>B297</f>
        <v>0</v>
      </c>
      <c r="C368" s="1"/>
      <c r="D368" s="1"/>
      <c r="E368" s="1"/>
      <c r="F368" s="1"/>
      <c r="G368" s="203" t="str">
        <f>IF(COUNTA(G297),"SI","NO")</f>
        <v>NO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08"/>
      <c r="X368" s="1"/>
    </row>
    <row r="369" spans="1:24" ht="15.75" customHeight="1">
      <c r="A369" s="1"/>
      <c r="B369" s="207">
        <f>B297</f>
        <v>0</v>
      </c>
      <c r="C369" s="1"/>
      <c r="D369" s="1"/>
      <c r="E369" s="1"/>
      <c r="F369" s="1"/>
      <c r="G369" s="1"/>
      <c r="H369" s="203" t="str">
        <f>IF(COUNTA(H297),"SI","NO")</f>
        <v>NO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08"/>
      <c r="X369" s="1"/>
    </row>
    <row r="370" spans="1:24" ht="15.75" customHeight="1">
      <c r="A370" s="1"/>
      <c r="B370" s="207">
        <f>B297</f>
        <v>0</v>
      </c>
      <c r="C370" s="1"/>
      <c r="D370" s="1"/>
      <c r="E370" s="1"/>
      <c r="F370" s="1"/>
      <c r="G370" s="1"/>
      <c r="H370" s="1"/>
      <c r="I370" s="203" t="str">
        <f>IF(COUNTA(I297),"SI","NO")</f>
        <v>NO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08"/>
      <c r="X370" s="1"/>
    </row>
    <row r="371" spans="1:24" ht="15.75" customHeight="1">
      <c r="A371" s="1"/>
      <c r="B371" s="207">
        <f>B297</f>
        <v>0</v>
      </c>
      <c r="C371" s="1"/>
      <c r="D371" s="1"/>
      <c r="E371" s="1"/>
      <c r="F371" s="1"/>
      <c r="G371" s="1"/>
      <c r="H371" s="1"/>
      <c r="I371" s="1"/>
      <c r="J371" s="203" t="str">
        <f>IF(COUNTA(J297),"SI","NO")</f>
        <v>NO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08"/>
      <c r="X371" s="1"/>
    </row>
    <row r="372" spans="1:24" ht="15.75" customHeight="1">
      <c r="A372" s="1"/>
      <c r="B372" s="207">
        <f>B297</f>
        <v>0</v>
      </c>
      <c r="C372" s="1"/>
      <c r="D372" s="1"/>
      <c r="E372" s="1"/>
      <c r="F372" s="1"/>
      <c r="G372" s="1"/>
      <c r="H372" s="1"/>
      <c r="I372" s="1"/>
      <c r="J372" s="1"/>
      <c r="K372" s="203" t="str">
        <f>IF(COUNTA(K297),"SI","NO")</f>
        <v>NO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08"/>
      <c r="X372" s="1"/>
    </row>
    <row r="373" spans="1:24" ht="15.75" customHeight="1">
      <c r="A373" s="1"/>
      <c r="B373" s="207">
        <f>B297</f>
        <v>0</v>
      </c>
      <c r="C373" s="1"/>
      <c r="D373" s="1"/>
      <c r="E373" s="1"/>
      <c r="F373" s="1"/>
      <c r="G373" s="1"/>
      <c r="H373" s="1"/>
      <c r="I373" s="1"/>
      <c r="J373" s="1"/>
      <c r="K373" s="1"/>
      <c r="L373" s="203" t="str">
        <f>IF(COUNTA(L297),"SI","NO")</f>
        <v>NO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08"/>
      <c r="X373" s="1"/>
    </row>
    <row r="374" spans="1:24" ht="15.75" customHeight="1">
      <c r="A374" s="1"/>
      <c r="B374" s="207">
        <f>B297</f>
        <v>0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03" t="str">
        <f>IF(COUNTA(M297),"SI","NO")</f>
        <v>NO</v>
      </c>
      <c r="N374" s="1"/>
      <c r="O374" s="1"/>
      <c r="P374" s="1"/>
      <c r="Q374" s="1"/>
      <c r="R374" s="1"/>
      <c r="S374" s="1"/>
      <c r="T374" s="1"/>
      <c r="U374" s="1"/>
      <c r="V374" s="1"/>
      <c r="W374" s="208"/>
      <c r="X374" s="1"/>
    </row>
    <row r="375" spans="1:24" ht="15.75" customHeight="1">
      <c r="A375" s="1"/>
      <c r="B375" s="207">
        <f>B297</f>
        <v>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03" t="str">
        <f>IF(COUNTA(N297),"SI","NO")</f>
        <v>NO</v>
      </c>
      <c r="O375" s="1"/>
      <c r="P375" s="1"/>
      <c r="Q375" s="1"/>
      <c r="R375" s="1"/>
      <c r="S375" s="1"/>
      <c r="T375" s="1"/>
      <c r="U375" s="1"/>
      <c r="V375" s="1"/>
      <c r="W375" s="208"/>
      <c r="X375" s="1"/>
    </row>
    <row r="376" spans="1:24" ht="15.75" customHeight="1">
      <c r="A376" s="1"/>
      <c r="B376" s="207">
        <f>B297</f>
        <v>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03" t="str">
        <f>IF(COUNTA(O297),"SI","NO")</f>
        <v>NO</v>
      </c>
      <c r="P376" s="1"/>
      <c r="Q376" s="1"/>
      <c r="R376" s="1"/>
      <c r="S376" s="1"/>
      <c r="T376" s="1"/>
      <c r="U376" s="1"/>
      <c r="V376" s="1"/>
      <c r="W376" s="208"/>
      <c r="X376" s="1"/>
    </row>
    <row r="377" spans="1:24" ht="15.75" customHeight="1">
      <c r="A377" s="1"/>
      <c r="B377" s="207">
        <f>B297</f>
        <v>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03" t="str">
        <f>IF(COUNTA(P297),"SI","NO")</f>
        <v>NO</v>
      </c>
      <c r="Q377" s="1"/>
      <c r="R377" s="1"/>
      <c r="S377" s="1"/>
      <c r="T377" s="1"/>
      <c r="U377" s="1"/>
      <c r="V377" s="1"/>
      <c r="W377" s="208"/>
      <c r="X377" s="1"/>
    </row>
    <row r="378" spans="1:24" ht="15.75" customHeight="1">
      <c r="A378" s="1"/>
      <c r="B378" s="207">
        <f>B297</f>
        <v>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03" t="str">
        <f>IF(COUNTA(Q297),"SI","NO")</f>
        <v>NO</v>
      </c>
      <c r="R378" s="1"/>
      <c r="S378" s="1"/>
      <c r="T378" s="1"/>
      <c r="U378" s="1"/>
      <c r="V378" s="1"/>
      <c r="W378" s="208"/>
      <c r="X378" s="1"/>
    </row>
    <row r="379" spans="1:24" ht="15.75" customHeight="1">
      <c r="A379" s="1"/>
      <c r="B379" s="207">
        <f>B297</f>
        <v>0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03" t="str">
        <f>IF(COUNTA(R297),"SI","NO")</f>
        <v>NO</v>
      </c>
      <c r="S379" s="1"/>
      <c r="T379" s="1"/>
      <c r="U379" s="1"/>
      <c r="V379" s="1"/>
      <c r="W379" s="208"/>
      <c r="X379" s="1"/>
    </row>
    <row r="380" spans="1:24" ht="15.75" customHeight="1">
      <c r="A380" s="1"/>
      <c r="B380" s="207">
        <f>B297</f>
        <v>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03" t="str">
        <f>IF(COUNTA(S297),"SI","NO")</f>
        <v>NO</v>
      </c>
      <c r="T380" s="1"/>
      <c r="U380" s="1"/>
      <c r="V380" s="1"/>
      <c r="W380" s="208"/>
      <c r="X380" s="1"/>
    </row>
    <row r="381" spans="1:24" ht="15.75" customHeight="1">
      <c r="A381" s="1"/>
      <c r="B381" s="207">
        <f>B297</f>
        <v>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03" t="str">
        <f>IF(COUNTA(T297),"SI","NO")</f>
        <v>SI</v>
      </c>
      <c r="U381" s="1"/>
      <c r="V381" s="1"/>
      <c r="W381" s="208"/>
      <c r="X381" s="1"/>
    </row>
    <row r="382" spans="1:24" ht="15.75" customHeight="1">
      <c r="A382" s="1"/>
      <c r="B382" s="207">
        <f>B297</f>
        <v>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203" t="str">
        <f>IF(COUNTA(U297),"SI","NO")</f>
        <v>NO</v>
      </c>
      <c r="V382" s="1"/>
      <c r="W382" s="208"/>
      <c r="X382" s="1"/>
    </row>
    <row r="383" spans="1:24" ht="15.75" customHeight="1">
      <c r="A383" s="1"/>
      <c r="B383" s="207">
        <f>B297</f>
        <v>0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03" t="str">
        <f>IF(COUNTA(V297),"SI","NO")</f>
        <v>NO</v>
      </c>
      <c r="W383" s="208"/>
      <c r="X383" s="1"/>
    </row>
    <row r="384" spans="1:24" ht="15.75" customHeight="1">
      <c r="A384" s="1"/>
      <c r="B384" s="209">
        <f>B297</f>
        <v>0</v>
      </c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1" t="str">
        <f>IF(COUNTA(W297),"SI","NO")</f>
        <v>NO</v>
      </c>
      <c r="X384" s="1"/>
    </row>
    <row r="385" spans="1:24" ht="15.75" customHeight="1">
      <c r="A385" s="1"/>
      <c r="B385" s="204">
        <f>B318</f>
        <v>0</v>
      </c>
      <c r="C385" s="205" t="str">
        <f>IF(COUNTA(C318),"SI","NO")</f>
        <v>NO</v>
      </c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6"/>
      <c r="X385" s="1"/>
    </row>
    <row r="386" spans="1:24" ht="15.75" customHeight="1">
      <c r="A386" s="1"/>
      <c r="B386" s="207">
        <f>B318</f>
        <v>0</v>
      </c>
      <c r="C386" s="1"/>
      <c r="D386" s="203" t="str">
        <f>IF(COUNTA(D318),"SI","NO")</f>
        <v>NO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08"/>
      <c r="X386" s="1"/>
    </row>
    <row r="387" spans="1:24" ht="15.75" customHeight="1">
      <c r="A387" s="1"/>
      <c r="B387" s="207">
        <f>B318</f>
        <v>0</v>
      </c>
      <c r="C387" s="1"/>
      <c r="D387" s="1"/>
      <c r="E387" s="203" t="str">
        <f>IF(COUNTA(E318),"SI","NO")</f>
        <v>NO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08"/>
      <c r="X387" s="1"/>
    </row>
    <row r="388" spans="1:24" ht="15.75" customHeight="1">
      <c r="A388" s="1"/>
      <c r="B388" s="207">
        <f>B318</f>
        <v>0</v>
      </c>
      <c r="C388" s="1"/>
      <c r="D388" s="1"/>
      <c r="E388" s="1"/>
      <c r="F388" s="203" t="str">
        <f>IF(COUNTA(F318),"SI","NO")</f>
        <v>NO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08"/>
      <c r="X388" s="1"/>
    </row>
    <row r="389" spans="1:24" ht="15.75" customHeight="1">
      <c r="A389" s="1"/>
      <c r="B389" s="207">
        <f>B318</f>
        <v>0</v>
      </c>
      <c r="C389" s="1"/>
      <c r="D389" s="1"/>
      <c r="E389" s="1"/>
      <c r="F389" s="1"/>
      <c r="G389" s="203" t="str">
        <f>IF(COUNTA(G318),"SI","NO")</f>
        <v>NO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08"/>
      <c r="X389" s="1"/>
    </row>
    <row r="390" spans="1:24" ht="15.75" customHeight="1">
      <c r="A390" s="1"/>
      <c r="B390" s="207">
        <f>B318</f>
        <v>0</v>
      </c>
      <c r="C390" s="1"/>
      <c r="D390" s="1"/>
      <c r="E390" s="1"/>
      <c r="F390" s="1"/>
      <c r="G390" s="1"/>
      <c r="H390" s="203" t="str">
        <f>IF(COUNTA(H318),"SI","NO")</f>
        <v>NO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08"/>
      <c r="X390" s="1"/>
    </row>
    <row r="391" spans="1:24" ht="15.75" customHeight="1">
      <c r="A391" s="1"/>
      <c r="B391" s="207">
        <f>B318</f>
        <v>0</v>
      </c>
      <c r="C391" s="1"/>
      <c r="D391" s="1"/>
      <c r="E391" s="1"/>
      <c r="F391" s="1"/>
      <c r="G391" s="1"/>
      <c r="H391" s="1"/>
      <c r="I391" s="203" t="str">
        <f>IF(COUNTA(I318),"SI","NO")</f>
        <v>NO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08"/>
      <c r="X391" s="1"/>
    </row>
    <row r="392" spans="1:24" ht="15.75" customHeight="1">
      <c r="A392" s="1"/>
      <c r="B392" s="207">
        <f>B318</f>
        <v>0</v>
      </c>
      <c r="C392" s="1"/>
      <c r="D392" s="1"/>
      <c r="E392" s="1"/>
      <c r="F392" s="1"/>
      <c r="G392" s="1"/>
      <c r="H392" s="1"/>
      <c r="I392" s="1"/>
      <c r="J392" s="203" t="str">
        <f>IF(COUNTA(J318),"SI","NO")</f>
        <v>NO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08"/>
      <c r="X392" s="1"/>
    </row>
    <row r="393" spans="1:24" ht="15.75" customHeight="1">
      <c r="A393" s="1"/>
      <c r="B393" s="207">
        <f>B318</f>
        <v>0</v>
      </c>
      <c r="C393" s="1"/>
      <c r="D393" s="1"/>
      <c r="E393" s="1"/>
      <c r="F393" s="1"/>
      <c r="G393" s="1"/>
      <c r="H393" s="1"/>
      <c r="I393" s="1"/>
      <c r="J393" s="1"/>
      <c r="K393" s="203" t="str">
        <f>IF(COUNTA(K318),"SI","NO")</f>
        <v>NO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08"/>
      <c r="X393" s="1"/>
    </row>
    <row r="394" spans="1:24" ht="15.75" customHeight="1">
      <c r="A394" s="1"/>
      <c r="B394" s="207">
        <f>B318</f>
        <v>0</v>
      </c>
      <c r="C394" s="1"/>
      <c r="D394" s="1"/>
      <c r="E394" s="1"/>
      <c r="F394" s="1"/>
      <c r="G394" s="1"/>
      <c r="H394" s="1"/>
      <c r="I394" s="1"/>
      <c r="J394" s="1"/>
      <c r="K394" s="1"/>
      <c r="L394" s="203" t="str">
        <f>IF(COUNTA(L318),"SI","NO")</f>
        <v>NO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08"/>
      <c r="X394" s="1"/>
    </row>
    <row r="395" spans="1:24" ht="15.75" customHeight="1">
      <c r="A395" s="1"/>
      <c r="B395" s="207">
        <f>B318</f>
        <v>0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03" t="str">
        <f>IF(COUNTA(M318),"SI","NO")</f>
        <v>NO</v>
      </c>
      <c r="N395" s="1"/>
      <c r="O395" s="1"/>
      <c r="P395" s="1"/>
      <c r="Q395" s="1"/>
      <c r="R395" s="1"/>
      <c r="S395" s="1"/>
      <c r="T395" s="1"/>
      <c r="U395" s="1"/>
      <c r="V395" s="1"/>
      <c r="W395" s="208"/>
      <c r="X395" s="1"/>
    </row>
    <row r="396" spans="1:24" ht="15.75" customHeight="1">
      <c r="A396" s="1"/>
      <c r="B396" s="207">
        <f>B318</f>
        <v>0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03" t="str">
        <f>IF(COUNTA(N318),"SI","NO")</f>
        <v>NO</v>
      </c>
      <c r="O396" s="1"/>
      <c r="P396" s="1"/>
      <c r="Q396" s="1"/>
      <c r="R396" s="1"/>
      <c r="S396" s="1"/>
      <c r="T396" s="1"/>
      <c r="U396" s="1"/>
      <c r="V396" s="1"/>
      <c r="W396" s="208"/>
      <c r="X396" s="1"/>
    </row>
    <row r="397" spans="1:24" ht="15.75" customHeight="1">
      <c r="A397" s="1"/>
      <c r="B397" s="207">
        <f>B318</f>
        <v>0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03" t="str">
        <f>IF(COUNTA(O318),"SI","NO")</f>
        <v>NO</v>
      </c>
      <c r="P397" s="1"/>
      <c r="Q397" s="1"/>
      <c r="R397" s="1"/>
      <c r="S397" s="1"/>
      <c r="T397" s="1"/>
      <c r="U397" s="1"/>
      <c r="V397" s="1"/>
      <c r="W397" s="208"/>
      <c r="X397" s="1"/>
    </row>
    <row r="398" spans="1:24" ht="15.75" customHeight="1">
      <c r="A398" s="1"/>
      <c r="B398" s="207">
        <f>B318</f>
        <v>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03" t="str">
        <f>IF(COUNTA(P318),"SI","NO")</f>
        <v>NO</v>
      </c>
      <c r="Q398" s="1"/>
      <c r="R398" s="1"/>
      <c r="S398" s="1"/>
      <c r="T398" s="1"/>
      <c r="U398" s="1"/>
      <c r="V398" s="1"/>
      <c r="W398" s="208"/>
      <c r="X398" s="1"/>
    </row>
    <row r="399" spans="1:24" ht="15.75" customHeight="1">
      <c r="A399" s="1"/>
      <c r="B399" s="207">
        <f>B318</f>
        <v>0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03" t="str">
        <f>IF(COUNTA(Q318),"SI","NO")</f>
        <v>NO</v>
      </c>
      <c r="R399" s="1"/>
      <c r="S399" s="1"/>
      <c r="T399" s="1"/>
      <c r="U399" s="1"/>
      <c r="V399" s="1"/>
      <c r="W399" s="208"/>
      <c r="X399" s="1"/>
    </row>
    <row r="400" spans="1:24" ht="15.75" customHeight="1">
      <c r="A400" s="1"/>
      <c r="B400" s="207">
        <f>B318</f>
        <v>0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03" t="str">
        <f>IF(COUNTA(R318),"SI","NO")</f>
        <v>NO</v>
      </c>
      <c r="S400" s="1"/>
      <c r="T400" s="1"/>
      <c r="U400" s="1"/>
      <c r="V400" s="1"/>
      <c r="W400" s="208"/>
      <c r="X400" s="1"/>
    </row>
    <row r="401" spans="1:24" ht="15.75" customHeight="1">
      <c r="A401" s="1"/>
      <c r="B401" s="207">
        <f>B318</f>
        <v>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03" t="str">
        <f>IF(COUNTA(S318),"SI","NO")</f>
        <v>NO</v>
      </c>
      <c r="T401" s="1"/>
      <c r="U401" s="1"/>
      <c r="V401" s="1"/>
      <c r="W401" s="208"/>
      <c r="X401" s="1"/>
    </row>
    <row r="402" spans="1:24" ht="15.75" customHeight="1">
      <c r="A402" s="1"/>
      <c r="B402" s="207">
        <f>B318</f>
        <v>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03" t="str">
        <f>IF(COUNTA(T318),"SI","NO")</f>
        <v>SI</v>
      </c>
      <c r="U402" s="1"/>
      <c r="V402" s="1"/>
      <c r="W402" s="208"/>
      <c r="X402" s="1"/>
    </row>
    <row r="403" spans="1:24" ht="15.75" customHeight="1">
      <c r="A403" s="1"/>
      <c r="B403" s="207">
        <f>B318</f>
        <v>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203" t="str">
        <f>IF(COUNTA(U318),"SI","NO")</f>
        <v>NO</v>
      </c>
      <c r="V403" s="1"/>
      <c r="W403" s="208"/>
      <c r="X403" s="1"/>
    </row>
    <row r="404" spans="1:24" ht="15.75" customHeight="1">
      <c r="A404" s="1"/>
      <c r="B404" s="207">
        <f>B318</f>
        <v>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03" t="str">
        <f>IF(COUNTA(V318),"SI","NO")</f>
        <v>NO</v>
      </c>
      <c r="W404" s="208"/>
      <c r="X404" s="1"/>
    </row>
    <row r="405" spans="1:24" ht="15.75" customHeight="1">
      <c r="A405" s="1"/>
      <c r="B405" s="209">
        <f>B318</f>
        <v>0</v>
      </c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1" t="str">
        <f>IF(COUNTA(W318),"SI","NO")</f>
        <v>NO</v>
      </c>
      <c r="X405" s="1"/>
    </row>
    <row r="406" spans="1:24" ht="15.75" customHeight="1">
      <c r="A406" s="1"/>
      <c r="B406" s="204" t="str">
        <f>B339</f>
        <v>NAR-DUR-ZAN-CAL-LIM NMQ</v>
      </c>
      <c r="C406" s="205" t="str">
        <f>IF(COUNTA(C339),"SI","NO")</f>
        <v>NO</v>
      </c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6"/>
      <c r="X406" s="1"/>
    </row>
    <row r="407" spans="1:24" ht="15.75" customHeight="1">
      <c r="A407" s="1"/>
      <c r="B407" s="207" t="str">
        <f>B339</f>
        <v>NAR-DUR-ZAN-CAL-LIM NMQ</v>
      </c>
      <c r="C407" s="1"/>
      <c r="D407" s="203" t="str">
        <f>IF(COUNTA(D339),"SI","NO")</f>
        <v>NO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08"/>
      <c r="X407" s="1"/>
    </row>
    <row r="408" spans="1:24" ht="15.75" customHeight="1">
      <c r="A408" s="1"/>
      <c r="B408" s="207" t="str">
        <f>B339</f>
        <v>NAR-DUR-ZAN-CAL-LIM NMQ</v>
      </c>
      <c r="C408" s="1"/>
      <c r="D408" s="1"/>
      <c r="E408" s="203" t="str">
        <f>IF(COUNTA(E339),"SI","NO")</f>
        <v>NO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08"/>
      <c r="X408" s="1"/>
    </row>
    <row r="409" spans="1:24" ht="15.75" customHeight="1">
      <c r="A409" s="1"/>
      <c r="B409" s="207" t="str">
        <f>B339</f>
        <v>NAR-DUR-ZAN-CAL-LIM NMQ</v>
      </c>
      <c r="C409" s="1"/>
      <c r="D409" s="1"/>
      <c r="E409" s="1"/>
      <c r="F409" s="203" t="str">
        <f>IF(COUNTA(F339),"SI","NO")</f>
        <v>NO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08"/>
      <c r="X409" s="1"/>
    </row>
    <row r="410" spans="1:24" ht="15.75" customHeight="1">
      <c r="A410" s="1"/>
      <c r="B410" s="207" t="str">
        <f>B339</f>
        <v>NAR-DUR-ZAN-CAL-LIM NMQ</v>
      </c>
      <c r="C410" s="1"/>
      <c r="D410" s="1"/>
      <c r="E410" s="1"/>
      <c r="F410" s="1"/>
      <c r="G410" s="203" t="str">
        <f>IF(COUNTA(G339),"SI","NO")</f>
        <v>NO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08"/>
      <c r="X410" s="1"/>
    </row>
    <row r="411" spans="1:24" ht="15.75" customHeight="1">
      <c r="A411" s="1"/>
      <c r="B411" s="207" t="str">
        <f>B339</f>
        <v>NAR-DUR-ZAN-CAL-LIM NMQ</v>
      </c>
      <c r="C411" s="1"/>
      <c r="D411" s="1"/>
      <c r="E411" s="1"/>
      <c r="F411" s="1"/>
      <c r="G411" s="1"/>
      <c r="H411" s="203" t="str">
        <f>IF(COUNTA(H339),"SI","NO")</f>
        <v>NO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08"/>
      <c r="X411" s="1"/>
    </row>
    <row r="412" spans="1:24" ht="15.75" customHeight="1">
      <c r="A412" s="1"/>
      <c r="B412" s="207" t="str">
        <f>B339</f>
        <v>NAR-DUR-ZAN-CAL-LIM NMQ</v>
      </c>
      <c r="C412" s="1"/>
      <c r="D412" s="1"/>
      <c r="E412" s="1"/>
      <c r="F412" s="1"/>
      <c r="G412" s="1"/>
      <c r="H412" s="1"/>
      <c r="I412" s="203" t="str">
        <f>IF(COUNTA(I339),"SI","NO")</f>
        <v>NO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08"/>
      <c r="X412" s="1"/>
    </row>
    <row r="413" spans="1:24" ht="15.75" customHeight="1">
      <c r="A413" s="1"/>
      <c r="B413" s="207" t="str">
        <f>B339</f>
        <v>NAR-DUR-ZAN-CAL-LIM NMQ</v>
      </c>
      <c r="C413" s="1"/>
      <c r="D413" s="1"/>
      <c r="E413" s="1"/>
      <c r="F413" s="1"/>
      <c r="G413" s="1"/>
      <c r="H413" s="1"/>
      <c r="I413" s="1"/>
      <c r="J413" s="203" t="str">
        <f>IF(COUNTA(J339),"SI","NO")</f>
        <v>NO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08"/>
      <c r="X413" s="1"/>
    </row>
    <row r="414" spans="1:24" ht="15.75" customHeight="1">
      <c r="A414" s="1"/>
      <c r="B414" s="207" t="str">
        <f>B339</f>
        <v>NAR-DUR-ZAN-CAL-LIM NMQ</v>
      </c>
      <c r="C414" s="1"/>
      <c r="D414" s="1"/>
      <c r="E414" s="1"/>
      <c r="F414" s="1"/>
      <c r="G414" s="1"/>
      <c r="H414" s="1"/>
      <c r="I414" s="1"/>
      <c r="J414" s="1"/>
      <c r="K414" s="203" t="str">
        <f>IF(COUNTA(K339),"SI","NO")</f>
        <v>NO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08"/>
      <c r="X414" s="1"/>
    </row>
    <row r="415" spans="1:24" ht="15.75" customHeight="1">
      <c r="A415" s="1"/>
      <c r="B415" s="207" t="str">
        <f>B339</f>
        <v>NAR-DUR-ZAN-CAL-LIM NMQ</v>
      </c>
      <c r="C415" s="1"/>
      <c r="D415" s="1"/>
      <c r="E415" s="1"/>
      <c r="F415" s="1"/>
      <c r="G415" s="1"/>
      <c r="H415" s="1"/>
      <c r="I415" s="1"/>
      <c r="J415" s="1"/>
      <c r="K415" s="1"/>
      <c r="L415" s="203" t="str">
        <f>IF(COUNTA(L339),"SI","NO")</f>
        <v>NO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08"/>
      <c r="X415" s="1"/>
    </row>
    <row r="416" spans="1:24" ht="15.75" customHeight="1">
      <c r="A416" s="1"/>
      <c r="B416" s="207" t="str">
        <f>B339</f>
        <v>NAR-DUR-ZAN-CAL-LIM NMQ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03" t="str">
        <f>IF(COUNTA(M339),"SI","NO")</f>
        <v>NO</v>
      </c>
      <c r="N416" s="1"/>
      <c r="O416" s="1"/>
      <c r="P416" s="1"/>
      <c r="Q416" s="1"/>
      <c r="R416" s="1"/>
      <c r="S416" s="1"/>
      <c r="T416" s="1"/>
      <c r="U416" s="1"/>
      <c r="V416" s="1"/>
      <c r="W416" s="208"/>
      <c r="X416" s="1"/>
    </row>
    <row r="417" spans="1:24" ht="15.75" customHeight="1">
      <c r="A417" s="1"/>
      <c r="B417" s="207" t="str">
        <f>B339</f>
        <v>NAR-DUR-ZAN-CAL-LIM NMQ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03" t="str">
        <f>IF(COUNTA(N339),"SI","NO")</f>
        <v>NO</v>
      </c>
      <c r="O417" s="1"/>
      <c r="P417" s="1"/>
      <c r="Q417" s="1"/>
      <c r="R417" s="1"/>
      <c r="S417" s="1"/>
      <c r="T417" s="1"/>
      <c r="U417" s="1"/>
      <c r="V417" s="1"/>
      <c r="W417" s="208"/>
      <c r="X417" s="1"/>
    </row>
    <row r="418" spans="1:24" ht="15.75" customHeight="1">
      <c r="A418" s="1"/>
      <c r="B418" s="207" t="str">
        <f>B339</f>
        <v>NAR-DUR-ZAN-CAL-LIM NMQ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03" t="str">
        <f>IF(COUNTA(O339),"SI","NO")</f>
        <v>NO</v>
      </c>
      <c r="P418" s="1"/>
      <c r="Q418" s="1"/>
      <c r="R418" s="1"/>
      <c r="S418" s="1"/>
      <c r="T418" s="1"/>
      <c r="U418" s="1"/>
      <c r="V418" s="1"/>
      <c r="W418" s="208"/>
      <c r="X418" s="1"/>
    </row>
    <row r="419" spans="1:24" ht="15.75" customHeight="1">
      <c r="A419" s="1"/>
      <c r="B419" s="207" t="str">
        <f>B339</f>
        <v>NAR-DUR-ZAN-CAL-LIM NMQ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03" t="str">
        <f>IF(COUNTA(P339),"SI","NO")</f>
        <v>NO</v>
      </c>
      <c r="Q419" s="1"/>
      <c r="R419" s="1"/>
      <c r="S419" s="1"/>
      <c r="T419" s="1"/>
      <c r="U419" s="1"/>
      <c r="V419" s="1"/>
      <c r="W419" s="208"/>
      <c r="X419" s="1"/>
    </row>
    <row r="420" spans="1:24" ht="15.75" customHeight="1">
      <c r="A420" s="1"/>
      <c r="B420" s="207" t="str">
        <f>B339</f>
        <v>NAR-DUR-ZAN-CAL-LIM NMQ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03" t="str">
        <f>IF(COUNTA(Q339),"SI","NO")</f>
        <v>NO</v>
      </c>
      <c r="R420" s="1"/>
      <c r="S420" s="1"/>
      <c r="T420" s="1"/>
      <c r="U420" s="1"/>
      <c r="V420" s="1"/>
      <c r="W420" s="208"/>
      <c r="X420" s="1"/>
    </row>
    <row r="421" spans="1:24" ht="15.75" customHeight="1">
      <c r="A421" s="1"/>
      <c r="B421" s="207" t="str">
        <f>B339</f>
        <v>NAR-DUR-ZAN-CAL-LIM NMQ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03" t="str">
        <f>IF(COUNTA(R339),"SI","NO")</f>
        <v>NO</v>
      </c>
      <c r="S421" s="1"/>
      <c r="T421" s="1"/>
      <c r="U421" s="1"/>
      <c r="V421" s="1"/>
      <c r="W421" s="208"/>
      <c r="X421" s="1"/>
    </row>
    <row r="422" spans="1:24" ht="15.75" customHeight="1">
      <c r="A422" s="1"/>
      <c r="B422" s="207" t="str">
        <f>B339</f>
        <v>NAR-DUR-ZAN-CAL-LIM NMQ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03" t="str">
        <f>IF(COUNTA(S339),"SI","NO")</f>
        <v>NO</v>
      </c>
      <c r="T422" s="1"/>
      <c r="U422" s="1"/>
      <c r="V422" s="1"/>
      <c r="W422" s="208"/>
      <c r="X422" s="1"/>
    </row>
    <row r="423" spans="1:24" ht="15.75" customHeight="1">
      <c r="A423" s="1"/>
      <c r="B423" s="207" t="str">
        <f>B339</f>
        <v>NAR-DUR-ZAN-CAL-LIM NMQ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03" t="str">
        <f>IF(COUNTA(T339),"SI","NO")</f>
        <v>SI</v>
      </c>
      <c r="U423" s="1"/>
      <c r="V423" s="1"/>
      <c r="W423" s="208"/>
      <c r="X423" s="1"/>
    </row>
    <row r="424" spans="1:24" ht="15.75" customHeight="1">
      <c r="A424" s="1"/>
      <c r="B424" s="207" t="str">
        <f>B339</f>
        <v>NAR-DUR-ZAN-CAL-LIM NMQ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203" t="str">
        <f>IF(COUNTA(U339),"SI","NO")</f>
        <v>NO</v>
      </c>
      <c r="V424" s="1"/>
      <c r="W424" s="208"/>
      <c r="X424" s="1"/>
    </row>
    <row r="425" spans="1:24" ht="15.75" customHeight="1">
      <c r="A425" s="1"/>
      <c r="B425" s="207" t="str">
        <f>B339</f>
        <v>NAR-DUR-ZAN-CAL-LIM NMQ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03" t="str">
        <f>IF(COUNTA(V339),"SI","NO")</f>
        <v>NO</v>
      </c>
      <c r="W425" s="208"/>
      <c r="X425" s="1"/>
    </row>
    <row r="426" spans="1:24" ht="15.75" customHeight="1">
      <c r="A426" s="1"/>
      <c r="B426" s="209" t="str">
        <f>B339</f>
        <v>NAR-DUR-ZAN-CAL-LIM NMQ</v>
      </c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1" t="str">
        <f>IF(COUNTA(W339),"SI","NO")</f>
        <v>NO</v>
      </c>
      <c r="X426" s="1"/>
    </row>
    <row r="427" spans="1:24" ht="15.75" customHeight="1">
      <c r="A427" s="1"/>
      <c r="B427" s="204">
        <f>B360</f>
        <v>0</v>
      </c>
      <c r="C427" s="205" t="str">
        <f>IF(COUNTA(C360),"SI","NO")</f>
        <v>NO</v>
      </c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6"/>
      <c r="X427" s="1"/>
    </row>
    <row r="428" spans="1:24" ht="15.75" customHeight="1">
      <c r="A428" s="1"/>
      <c r="B428" s="207">
        <f>B360</f>
        <v>0</v>
      </c>
      <c r="C428" s="1"/>
      <c r="D428" s="203" t="str">
        <f>IF(COUNTA(D360),"SI","NO")</f>
        <v>NO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08"/>
      <c r="X428" s="1"/>
    </row>
    <row r="429" spans="1:24" ht="15.75" customHeight="1">
      <c r="A429" s="1"/>
      <c r="B429" s="207">
        <f>B360</f>
        <v>0</v>
      </c>
      <c r="C429" s="1"/>
      <c r="D429" s="1"/>
      <c r="E429" s="203" t="str">
        <f>IF(COUNTA(E360),"SI","NO")</f>
        <v>NO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08"/>
      <c r="X429" s="1"/>
    </row>
    <row r="430" spans="1:24" ht="15.75" customHeight="1">
      <c r="A430" s="1"/>
      <c r="B430" s="207">
        <f>B360</f>
        <v>0</v>
      </c>
      <c r="C430" s="1"/>
      <c r="D430" s="1"/>
      <c r="E430" s="1"/>
      <c r="F430" s="203" t="str">
        <f>IF(COUNTA(F360),"SI","NO")</f>
        <v>NO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08"/>
      <c r="X430" s="1"/>
    </row>
    <row r="431" spans="1:24" ht="15.75" customHeight="1">
      <c r="A431" s="1"/>
      <c r="B431" s="207">
        <f>B360</f>
        <v>0</v>
      </c>
      <c r="C431" s="1"/>
      <c r="D431" s="1"/>
      <c r="E431" s="1"/>
      <c r="F431" s="1"/>
      <c r="G431" s="203" t="str">
        <f>IF(COUNTA(G360),"SI","NO")</f>
        <v>NO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08"/>
      <c r="X431" s="1"/>
    </row>
    <row r="432" spans="1:24" ht="15.75" customHeight="1">
      <c r="A432" s="1"/>
      <c r="B432" s="207">
        <f>B360</f>
        <v>0</v>
      </c>
      <c r="C432" s="1"/>
      <c r="D432" s="1"/>
      <c r="E432" s="1"/>
      <c r="F432" s="1"/>
      <c r="G432" s="1"/>
      <c r="H432" s="203" t="str">
        <f>IF(COUNTA(H360),"SI","NO")</f>
        <v>NO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08"/>
      <c r="X432" s="1"/>
    </row>
    <row r="433" spans="1:24" ht="15.75" customHeight="1">
      <c r="A433" s="1"/>
      <c r="B433" s="207">
        <f>B360</f>
        <v>0</v>
      </c>
      <c r="C433" s="1"/>
      <c r="D433" s="1"/>
      <c r="E433" s="1"/>
      <c r="F433" s="1"/>
      <c r="G433" s="1"/>
      <c r="H433" s="1"/>
      <c r="I433" s="203" t="str">
        <f>IF(COUNTA(I360),"SI","NO")</f>
        <v>NO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08"/>
      <c r="X433" s="1"/>
    </row>
    <row r="434" spans="1:24" ht="15.75" customHeight="1">
      <c r="A434" s="1"/>
      <c r="B434" s="207">
        <f>B360</f>
        <v>0</v>
      </c>
      <c r="C434" s="1"/>
      <c r="D434" s="1"/>
      <c r="E434" s="1"/>
      <c r="F434" s="1"/>
      <c r="G434" s="1"/>
      <c r="H434" s="1"/>
      <c r="I434" s="1"/>
      <c r="J434" s="203" t="str">
        <f>IF(COUNTA(J360),"SI","NO")</f>
        <v>NO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08"/>
      <c r="X434" s="1"/>
    </row>
    <row r="435" spans="1:24" ht="15.75" customHeight="1">
      <c r="A435" s="1"/>
      <c r="B435" s="207">
        <f>B360</f>
        <v>0</v>
      </c>
      <c r="C435" s="1"/>
      <c r="D435" s="1"/>
      <c r="E435" s="1"/>
      <c r="F435" s="1"/>
      <c r="G435" s="1"/>
      <c r="H435" s="1"/>
      <c r="I435" s="1"/>
      <c r="J435" s="1"/>
      <c r="K435" s="203" t="str">
        <f>IF(COUNTA(K360),"SI","NO")</f>
        <v>NO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08"/>
      <c r="X435" s="1"/>
    </row>
    <row r="436" spans="1:24" ht="15.75" customHeight="1">
      <c r="A436" s="1"/>
      <c r="B436" s="207">
        <f>B360</f>
        <v>0</v>
      </c>
      <c r="C436" s="1"/>
      <c r="D436" s="1"/>
      <c r="E436" s="1"/>
      <c r="F436" s="1"/>
      <c r="G436" s="1"/>
      <c r="H436" s="1"/>
      <c r="I436" s="1"/>
      <c r="J436" s="1"/>
      <c r="K436" s="1"/>
      <c r="L436" s="203" t="str">
        <f>IF(COUNTA(L360),"SI","NO")</f>
        <v>NO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08"/>
      <c r="X436" s="1"/>
    </row>
    <row r="437" spans="1:24" ht="15.75" customHeight="1">
      <c r="A437" s="1"/>
      <c r="B437" s="207">
        <f>B360</f>
        <v>0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03" t="str">
        <f>IF(COUNTA(M360),"SI","NO")</f>
        <v>NO</v>
      </c>
      <c r="N437" s="1"/>
      <c r="O437" s="1"/>
      <c r="P437" s="1"/>
      <c r="Q437" s="1"/>
      <c r="R437" s="1"/>
      <c r="S437" s="1"/>
      <c r="T437" s="1"/>
      <c r="U437" s="1"/>
      <c r="V437" s="1"/>
      <c r="W437" s="208"/>
      <c r="X437" s="1"/>
    </row>
    <row r="438" spans="1:24" ht="15.75" customHeight="1">
      <c r="A438" s="1"/>
      <c r="B438" s="207">
        <f>B360</f>
        <v>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03" t="str">
        <f>IF(COUNTA(N360),"SI","NO")</f>
        <v>NO</v>
      </c>
      <c r="O438" s="1"/>
      <c r="P438" s="1"/>
      <c r="Q438" s="1"/>
      <c r="R438" s="1"/>
      <c r="S438" s="1"/>
      <c r="T438" s="1"/>
      <c r="U438" s="1"/>
      <c r="V438" s="1"/>
      <c r="W438" s="208"/>
      <c r="X438" s="1"/>
    </row>
    <row r="439" spans="1:24" ht="15.75" customHeight="1">
      <c r="A439" s="1"/>
      <c r="B439" s="207">
        <f>B360</f>
        <v>0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03" t="str">
        <f>IF(COUNTA(O360),"SI","NO")</f>
        <v>NO</v>
      </c>
      <c r="P439" s="1"/>
      <c r="Q439" s="1"/>
      <c r="R439" s="1"/>
      <c r="S439" s="1"/>
      <c r="T439" s="1"/>
      <c r="U439" s="1"/>
      <c r="V439" s="1"/>
      <c r="W439" s="208"/>
      <c r="X439" s="1"/>
    </row>
    <row r="440" spans="1:24" ht="15.75" customHeight="1">
      <c r="A440" s="1"/>
      <c r="B440" s="207">
        <f>B360</f>
        <v>0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03" t="str">
        <f>IF(COUNTA(P360),"SI","NO")</f>
        <v>NO</v>
      </c>
      <c r="Q440" s="1"/>
      <c r="R440" s="1"/>
      <c r="S440" s="1"/>
      <c r="T440" s="1"/>
      <c r="U440" s="1"/>
      <c r="V440" s="1"/>
      <c r="W440" s="208"/>
      <c r="X440" s="1"/>
    </row>
    <row r="441" spans="1:24" ht="15.75" customHeight="1">
      <c r="A441" s="1"/>
      <c r="B441" s="207">
        <f>B360</f>
        <v>0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03" t="str">
        <f>IF(COUNTA(Q360),"SI","NO")</f>
        <v>NO</v>
      </c>
      <c r="R441" s="1"/>
      <c r="S441" s="1"/>
      <c r="T441" s="1"/>
      <c r="U441" s="1"/>
      <c r="V441" s="1"/>
      <c r="W441" s="208"/>
      <c r="X441" s="1"/>
    </row>
    <row r="442" spans="1:24" ht="15.75" customHeight="1">
      <c r="A442" s="1"/>
      <c r="B442" s="207">
        <f>B360</f>
        <v>0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03" t="str">
        <f>IF(COUNTA(R360),"SI","NO")</f>
        <v>NO</v>
      </c>
      <c r="S442" s="1"/>
      <c r="T442" s="1"/>
      <c r="U442" s="1"/>
      <c r="V442" s="1"/>
      <c r="W442" s="208"/>
      <c r="X442" s="1"/>
    </row>
    <row r="443" spans="1:24" ht="15.75" customHeight="1">
      <c r="A443" s="1"/>
      <c r="B443" s="207">
        <f>B360</f>
        <v>0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03" t="str">
        <f>IF(COUNTA(S360),"SI","NO")</f>
        <v>NO</v>
      </c>
      <c r="T443" s="1"/>
      <c r="U443" s="1"/>
      <c r="V443" s="1"/>
      <c r="W443" s="208"/>
      <c r="X443" s="1"/>
    </row>
    <row r="444" spans="1:24" ht="15.75" customHeight="1">
      <c r="A444" s="1"/>
      <c r="B444" s="207">
        <f>B360</f>
        <v>0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03" t="str">
        <f>IF(COUNTA(T360),"SI","NO")</f>
        <v>SI</v>
      </c>
      <c r="U444" s="1"/>
      <c r="V444" s="1"/>
      <c r="W444" s="208"/>
      <c r="X444" s="1"/>
    </row>
    <row r="445" spans="1:24" ht="15.75" customHeight="1">
      <c r="A445" s="1"/>
      <c r="B445" s="207">
        <f>B360</f>
        <v>0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203" t="str">
        <f>IF(COUNTA(U360),"SI","NO")</f>
        <v>NO</v>
      </c>
      <c r="V445" s="1"/>
      <c r="W445" s="208"/>
      <c r="X445" s="1"/>
    </row>
    <row r="446" spans="1:24" ht="15.75" customHeight="1">
      <c r="A446" s="1"/>
      <c r="B446" s="207">
        <f>B360</f>
        <v>0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03" t="str">
        <f>IF(COUNTA(V360),"SI","NO")</f>
        <v>NO</v>
      </c>
      <c r="W446" s="208"/>
      <c r="X446" s="1"/>
    </row>
    <row r="447" spans="1:24" ht="15.75" customHeight="1">
      <c r="A447" s="1"/>
      <c r="B447" s="209">
        <f>B360</f>
        <v>0</v>
      </c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1" t="str">
        <f>IF(COUNTA(W360),"SI","NO")</f>
        <v>NO</v>
      </c>
      <c r="X447" s="1"/>
    </row>
    <row r="448" spans="1:24" ht="15.75" customHeight="1">
      <c r="A448" s="1"/>
      <c r="B448" s="204">
        <f>B381</f>
        <v>0</v>
      </c>
      <c r="C448" s="205" t="str">
        <f>IF(COUNTA(C381),"SI","NO")</f>
        <v>NO</v>
      </c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6"/>
      <c r="X448" s="1"/>
    </row>
    <row r="449" spans="1:24" ht="15.75" customHeight="1">
      <c r="A449" s="1"/>
      <c r="B449" s="207">
        <f>B381</f>
        <v>0</v>
      </c>
      <c r="C449" s="1"/>
      <c r="D449" s="203" t="str">
        <f>IF(COUNTA(D381),"SI","NO")</f>
        <v>NO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08"/>
      <c r="X449" s="1"/>
    </row>
    <row r="450" spans="1:24" ht="15.75" customHeight="1">
      <c r="A450" s="1"/>
      <c r="B450" s="207">
        <f>B381</f>
        <v>0</v>
      </c>
      <c r="C450" s="1"/>
      <c r="D450" s="1"/>
      <c r="E450" s="203" t="str">
        <f>IF(COUNTA(E381),"SI","NO")</f>
        <v>NO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08"/>
      <c r="X450" s="1"/>
    </row>
    <row r="451" spans="1:24" ht="15.75" customHeight="1">
      <c r="A451" s="1"/>
      <c r="B451" s="207">
        <f>B381</f>
        <v>0</v>
      </c>
      <c r="C451" s="1"/>
      <c r="D451" s="1"/>
      <c r="E451" s="1"/>
      <c r="F451" s="203" t="str">
        <f>IF(COUNTA(F381),"SI","NO")</f>
        <v>NO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08"/>
      <c r="X451" s="1"/>
    </row>
    <row r="452" spans="1:24" ht="15.75" customHeight="1">
      <c r="A452" s="1"/>
      <c r="B452" s="207">
        <f>B381</f>
        <v>0</v>
      </c>
      <c r="C452" s="1"/>
      <c r="D452" s="1"/>
      <c r="E452" s="1"/>
      <c r="F452" s="1"/>
      <c r="G452" s="203" t="str">
        <f>IF(COUNTA(G381),"SI","NO")</f>
        <v>NO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08"/>
      <c r="X452" s="1"/>
    </row>
    <row r="453" spans="1:24" ht="15.75" customHeight="1">
      <c r="A453" s="1"/>
      <c r="B453" s="207">
        <f>B381</f>
        <v>0</v>
      </c>
      <c r="C453" s="1"/>
      <c r="D453" s="1"/>
      <c r="E453" s="1"/>
      <c r="F453" s="1"/>
      <c r="G453" s="1"/>
      <c r="H453" s="203" t="str">
        <f>IF(COUNTA(H381),"SI","NO")</f>
        <v>NO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08"/>
      <c r="X453" s="1"/>
    </row>
    <row r="454" spans="1:24" ht="15.75" customHeight="1">
      <c r="A454" s="1"/>
      <c r="B454" s="207">
        <f>B381</f>
        <v>0</v>
      </c>
      <c r="C454" s="1"/>
      <c r="D454" s="1"/>
      <c r="E454" s="1"/>
      <c r="F454" s="1"/>
      <c r="G454" s="1"/>
      <c r="H454" s="1"/>
      <c r="I454" s="203" t="str">
        <f>IF(COUNTA(I381),"SI","NO")</f>
        <v>NO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08"/>
      <c r="X454" s="1"/>
    </row>
    <row r="455" spans="1:24" ht="15.75" customHeight="1">
      <c r="A455" s="1"/>
      <c r="B455" s="207">
        <f>B381</f>
        <v>0</v>
      </c>
      <c r="C455" s="1"/>
      <c r="D455" s="1"/>
      <c r="E455" s="1"/>
      <c r="F455" s="1"/>
      <c r="G455" s="1"/>
      <c r="H455" s="1"/>
      <c r="I455" s="1"/>
      <c r="J455" s="203" t="str">
        <f>IF(COUNTA(J381),"SI","NO")</f>
        <v>NO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08"/>
      <c r="X455" s="1"/>
    </row>
    <row r="456" spans="1:24" ht="15.75" customHeight="1">
      <c r="A456" s="1"/>
      <c r="B456" s="207">
        <f>B381</f>
        <v>0</v>
      </c>
      <c r="C456" s="1"/>
      <c r="D456" s="1"/>
      <c r="E456" s="1"/>
      <c r="F456" s="1"/>
      <c r="G456" s="1"/>
      <c r="H456" s="1"/>
      <c r="I456" s="1"/>
      <c r="J456" s="1"/>
      <c r="K456" s="203" t="str">
        <f>IF(COUNTA(K381),"SI","NO")</f>
        <v>NO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08"/>
      <c r="X456" s="1"/>
    </row>
    <row r="457" spans="1:24" ht="15.75" customHeight="1">
      <c r="A457" s="1"/>
      <c r="B457" s="207">
        <f>B381</f>
        <v>0</v>
      </c>
      <c r="C457" s="1"/>
      <c r="D457" s="1"/>
      <c r="E457" s="1"/>
      <c r="F457" s="1"/>
      <c r="G457" s="1"/>
      <c r="H457" s="1"/>
      <c r="I457" s="1"/>
      <c r="J457" s="1"/>
      <c r="K457" s="1"/>
      <c r="L457" s="203" t="str">
        <f>IF(COUNTA(L381),"SI","NO")</f>
        <v>NO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08"/>
      <c r="X457" s="1"/>
    </row>
    <row r="458" spans="1:24" ht="15.75" customHeight="1">
      <c r="A458" s="1"/>
      <c r="B458" s="207">
        <f>B381</f>
        <v>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03" t="str">
        <f>IF(COUNTA(M381),"SI","NO")</f>
        <v>NO</v>
      </c>
      <c r="N458" s="1"/>
      <c r="O458" s="1"/>
      <c r="P458" s="1"/>
      <c r="Q458" s="1"/>
      <c r="R458" s="1"/>
      <c r="S458" s="1"/>
      <c r="T458" s="1"/>
      <c r="U458" s="1"/>
      <c r="V458" s="1"/>
      <c r="W458" s="208"/>
      <c r="X458" s="1"/>
    </row>
    <row r="459" spans="1:24" ht="15.75" customHeight="1">
      <c r="A459" s="1"/>
      <c r="B459" s="207">
        <f>B381</f>
        <v>0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03" t="str">
        <f>IF(COUNTA(N381),"SI","NO")</f>
        <v>NO</v>
      </c>
      <c r="O459" s="1"/>
      <c r="P459" s="1"/>
      <c r="Q459" s="1"/>
      <c r="R459" s="1"/>
      <c r="S459" s="1"/>
      <c r="T459" s="1"/>
      <c r="U459" s="1"/>
      <c r="V459" s="1"/>
      <c r="W459" s="208"/>
      <c r="X459" s="1"/>
    </row>
    <row r="460" spans="1:24" ht="15.75" customHeight="1">
      <c r="A460" s="1"/>
      <c r="B460" s="207">
        <f>B381</f>
        <v>0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03" t="str">
        <f>IF(COUNTA(O381),"SI","NO")</f>
        <v>NO</v>
      </c>
      <c r="P460" s="1"/>
      <c r="Q460" s="1"/>
      <c r="R460" s="1"/>
      <c r="S460" s="1"/>
      <c r="T460" s="1"/>
      <c r="U460" s="1"/>
      <c r="V460" s="1"/>
      <c r="W460" s="208"/>
      <c r="X460" s="1"/>
    </row>
    <row r="461" spans="1:24" ht="15.75" customHeight="1">
      <c r="A461" s="1"/>
      <c r="B461" s="207">
        <f>B381</f>
        <v>0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03" t="str">
        <f>IF(COUNTA(P381),"SI","NO")</f>
        <v>NO</v>
      </c>
      <c r="Q461" s="1"/>
      <c r="R461" s="1"/>
      <c r="S461" s="1"/>
      <c r="T461" s="1"/>
      <c r="U461" s="1"/>
      <c r="V461" s="1"/>
      <c r="W461" s="208"/>
      <c r="X461" s="1"/>
    </row>
    <row r="462" spans="1:24" ht="15.75" customHeight="1">
      <c r="A462" s="1"/>
      <c r="B462" s="207">
        <f>B381</f>
        <v>0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03" t="str">
        <f>IF(COUNTA(Q381),"SI","NO")</f>
        <v>NO</v>
      </c>
      <c r="R462" s="1"/>
      <c r="S462" s="1"/>
      <c r="T462" s="1"/>
      <c r="U462" s="1"/>
      <c r="V462" s="1"/>
      <c r="W462" s="208"/>
      <c r="X462" s="1"/>
    </row>
    <row r="463" spans="1:24" ht="15.75" customHeight="1">
      <c r="A463" s="1"/>
      <c r="B463" s="207">
        <f>B381</f>
        <v>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03" t="str">
        <f>IF(COUNTA(R381),"SI","NO")</f>
        <v>NO</v>
      </c>
      <c r="S463" s="1"/>
      <c r="T463" s="1"/>
      <c r="U463" s="1"/>
      <c r="V463" s="1"/>
      <c r="W463" s="208"/>
      <c r="X463" s="1"/>
    </row>
    <row r="464" spans="1:24" ht="15.75" customHeight="1">
      <c r="A464" s="1"/>
      <c r="B464" s="207">
        <f>B381</f>
        <v>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03" t="str">
        <f>IF(COUNTA(S381),"SI","NO")</f>
        <v>NO</v>
      </c>
      <c r="T464" s="1"/>
      <c r="U464" s="1"/>
      <c r="V464" s="1"/>
      <c r="W464" s="208"/>
      <c r="X464" s="1"/>
    </row>
    <row r="465" spans="1:24" ht="15.75" customHeight="1">
      <c r="A465" s="1"/>
      <c r="B465" s="207">
        <f>B381</f>
        <v>0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03" t="str">
        <f>IF(COUNTA(T381),"SI","NO")</f>
        <v>SI</v>
      </c>
      <c r="U465" s="1"/>
      <c r="V465" s="1"/>
      <c r="W465" s="208"/>
      <c r="X465" s="1"/>
    </row>
    <row r="466" spans="1:24" ht="15.75" customHeight="1">
      <c r="A466" s="1"/>
      <c r="B466" s="207">
        <f>B381</f>
        <v>0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203" t="str">
        <f>IF(COUNTA(U381),"SI","NO")</f>
        <v>NO</v>
      </c>
      <c r="V466" s="1"/>
      <c r="W466" s="208"/>
      <c r="X466" s="1"/>
    </row>
    <row r="467" spans="1:24" ht="15.75" customHeight="1">
      <c r="A467" s="1"/>
      <c r="B467" s="207">
        <f>B381</f>
        <v>0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03" t="str">
        <f>IF(COUNTA(V381),"SI","NO")</f>
        <v>NO</v>
      </c>
      <c r="W467" s="208"/>
      <c r="X467" s="1"/>
    </row>
    <row r="468" spans="1:24" ht="15.75" customHeight="1">
      <c r="A468" s="1"/>
      <c r="B468" s="209">
        <f>B381</f>
        <v>0</v>
      </c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1" t="str">
        <f>IF(COUNTA(W381),"SI","NO")</f>
        <v>NO</v>
      </c>
      <c r="X468" s="1"/>
    </row>
    <row r="469" spans="1:24" ht="15.75" customHeight="1">
      <c r="A469" s="1"/>
      <c r="B469" s="204">
        <f>B402</f>
        <v>0</v>
      </c>
      <c r="C469" s="205" t="str">
        <f>IF(COUNTA(C402),"SI","NO")</f>
        <v>NO</v>
      </c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6"/>
      <c r="X469" s="1"/>
    </row>
    <row r="470" spans="1:24" ht="15.75" customHeight="1">
      <c r="A470" s="1"/>
      <c r="B470" s="207">
        <f>B402</f>
        <v>0</v>
      </c>
      <c r="C470" s="1"/>
      <c r="D470" s="203" t="str">
        <f>IF(COUNTA(D402),"SI","NO")</f>
        <v>NO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08"/>
      <c r="X470" s="1"/>
    </row>
    <row r="471" spans="1:24" ht="15.75" customHeight="1">
      <c r="A471" s="1"/>
      <c r="B471" s="207">
        <f>B402</f>
        <v>0</v>
      </c>
      <c r="C471" s="1"/>
      <c r="D471" s="1"/>
      <c r="E471" s="203" t="str">
        <f>IF(COUNTA(E402),"SI","NO")</f>
        <v>NO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08"/>
      <c r="X471" s="1"/>
    </row>
    <row r="472" spans="1:24" ht="15.75" customHeight="1">
      <c r="A472" s="1"/>
      <c r="B472" s="207">
        <f>B402</f>
        <v>0</v>
      </c>
      <c r="C472" s="1"/>
      <c r="D472" s="1"/>
      <c r="E472" s="1"/>
      <c r="F472" s="203" t="str">
        <f>IF(COUNTA(F402),"SI","NO")</f>
        <v>NO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08"/>
      <c r="X472" s="1"/>
    </row>
    <row r="473" spans="1:24" ht="15.75" customHeight="1">
      <c r="A473" s="1"/>
      <c r="B473" s="207">
        <f>B402</f>
        <v>0</v>
      </c>
      <c r="C473" s="1"/>
      <c r="D473" s="1"/>
      <c r="E473" s="1"/>
      <c r="F473" s="1"/>
      <c r="G473" s="203" t="str">
        <f>IF(COUNTA(G402),"SI","NO")</f>
        <v>NO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08"/>
      <c r="X473" s="1"/>
    </row>
    <row r="474" spans="1:24" ht="15.75" customHeight="1">
      <c r="A474" s="1"/>
      <c r="B474" s="207">
        <f>B402</f>
        <v>0</v>
      </c>
      <c r="C474" s="1"/>
      <c r="D474" s="1"/>
      <c r="E474" s="1"/>
      <c r="F474" s="1"/>
      <c r="G474" s="1"/>
      <c r="H474" s="203" t="str">
        <f>IF(COUNTA(H402),"SI","NO")</f>
        <v>NO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08"/>
      <c r="X474" s="1"/>
    </row>
    <row r="475" spans="1:24" ht="15.75" customHeight="1">
      <c r="A475" s="1"/>
      <c r="B475" s="207">
        <f>B402</f>
        <v>0</v>
      </c>
      <c r="C475" s="1"/>
      <c r="D475" s="1"/>
      <c r="E475" s="1"/>
      <c r="F475" s="1"/>
      <c r="G475" s="1"/>
      <c r="H475" s="1"/>
      <c r="I475" s="203" t="str">
        <f>IF(COUNTA(I402),"SI","NO")</f>
        <v>NO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08"/>
      <c r="X475" s="1"/>
    </row>
    <row r="476" spans="1:24" ht="15.75" customHeight="1">
      <c r="A476" s="1"/>
      <c r="B476" s="207">
        <f>B402</f>
        <v>0</v>
      </c>
      <c r="C476" s="1"/>
      <c r="D476" s="1"/>
      <c r="E476" s="1"/>
      <c r="F476" s="1"/>
      <c r="G476" s="1"/>
      <c r="H476" s="1"/>
      <c r="I476" s="1"/>
      <c r="J476" s="203" t="str">
        <f>IF(COUNTA(J402),"SI","NO")</f>
        <v>NO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08"/>
      <c r="X476" s="1"/>
    </row>
    <row r="477" spans="1:24" ht="15.75" customHeight="1">
      <c r="A477" s="1"/>
      <c r="B477" s="207">
        <f>B402</f>
        <v>0</v>
      </c>
      <c r="C477" s="1"/>
      <c r="D477" s="1"/>
      <c r="E477" s="1"/>
      <c r="F477" s="1"/>
      <c r="G477" s="1"/>
      <c r="H477" s="1"/>
      <c r="I477" s="1"/>
      <c r="J477" s="1"/>
      <c r="K477" s="203" t="str">
        <f>IF(COUNTA(K402),"SI","NO")</f>
        <v>NO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08"/>
      <c r="X477" s="1"/>
    </row>
    <row r="478" spans="1:24" ht="15.75" customHeight="1">
      <c r="A478" s="1"/>
      <c r="B478" s="207">
        <f>B402</f>
        <v>0</v>
      </c>
      <c r="C478" s="1"/>
      <c r="D478" s="1"/>
      <c r="E478" s="1"/>
      <c r="F478" s="1"/>
      <c r="G478" s="1"/>
      <c r="H478" s="1"/>
      <c r="I478" s="1"/>
      <c r="J478" s="1"/>
      <c r="K478" s="1"/>
      <c r="L478" s="203" t="str">
        <f>IF(COUNTA(L402),"SI","NO")</f>
        <v>NO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08"/>
      <c r="X478" s="1"/>
    </row>
    <row r="479" spans="1:24" ht="15.75" customHeight="1">
      <c r="A479" s="1"/>
      <c r="B479" s="207">
        <f>B402</f>
        <v>0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03" t="str">
        <f>IF(COUNTA(M402),"SI","NO")</f>
        <v>NO</v>
      </c>
      <c r="N479" s="1"/>
      <c r="O479" s="1"/>
      <c r="P479" s="1"/>
      <c r="Q479" s="1"/>
      <c r="R479" s="1"/>
      <c r="S479" s="1"/>
      <c r="T479" s="1"/>
      <c r="U479" s="1"/>
      <c r="V479" s="1"/>
      <c r="W479" s="208"/>
      <c r="X479" s="1"/>
    </row>
    <row r="480" spans="1:24" ht="15.75" customHeight="1">
      <c r="A480" s="1"/>
      <c r="B480" s="207">
        <f>B402</f>
        <v>0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03" t="str">
        <f>IF(COUNTA(N402),"SI","NO")</f>
        <v>NO</v>
      </c>
      <c r="O480" s="1"/>
      <c r="P480" s="1"/>
      <c r="Q480" s="1"/>
      <c r="R480" s="1"/>
      <c r="S480" s="1"/>
      <c r="T480" s="1"/>
      <c r="U480" s="1"/>
      <c r="V480" s="1"/>
      <c r="W480" s="208"/>
      <c r="X480" s="1"/>
    </row>
    <row r="481" spans="1:24" ht="15.75" customHeight="1">
      <c r="A481" s="1"/>
      <c r="B481" s="207">
        <f>B402</f>
        <v>0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03" t="str">
        <f>IF(COUNTA(O402),"SI","NO")</f>
        <v>NO</v>
      </c>
      <c r="P481" s="1"/>
      <c r="Q481" s="1"/>
      <c r="R481" s="1"/>
      <c r="S481" s="1"/>
      <c r="T481" s="1"/>
      <c r="U481" s="1"/>
      <c r="V481" s="1"/>
      <c r="W481" s="208"/>
      <c r="X481" s="1"/>
    </row>
    <row r="482" spans="1:24" ht="15.75" customHeight="1">
      <c r="A482" s="1"/>
      <c r="B482" s="207">
        <f>B402</f>
        <v>0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03" t="str">
        <f>IF(COUNTA(P402),"SI","NO")</f>
        <v>NO</v>
      </c>
      <c r="Q482" s="1"/>
      <c r="R482" s="1"/>
      <c r="S482" s="1"/>
      <c r="T482" s="1"/>
      <c r="U482" s="1"/>
      <c r="V482" s="1"/>
      <c r="W482" s="208"/>
      <c r="X482" s="1"/>
    </row>
    <row r="483" spans="1:24" ht="15.75" customHeight="1">
      <c r="A483" s="1"/>
      <c r="B483" s="207">
        <f>B402</f>
        <v>0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03" t="str">
        <f>IF(COUNTA(Q402),"SI","NO")</f>
        <v>NO</v>
      </c>
      <c r="R483" s="1"/>
      <c r="S483" s="1"/>
      <c r="T483" s="1"/>
      <c r="U483" s="1"/>
      <c r="V483" s="1"/>
      <c r="W483" s="208"/>
      <c r="X483" s="1"/>
    </row>
    <row r="484" spans="1:24" ht="15.75" customHeight="1">
      <c r="A484" s="1"/>
      <c r="B484" s="207">
        <f>B402</f>
        <v>0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03" t="str">
        <f>IF(COUNTA(R402),"SI","NO")</f>
        <v>NO</v>
      </c>
      <c r="S484" s="1"/>
      <c r="T484" s="1"/>
      <c r="U484" s="1"/>
      <c r="V484" s="1"/>
      <c r="W484" s="208"/>
      <c r="X484" s="1"/>
    </row>
    <row r="485" spans="1:24" ht="15.75" customHeight="1">
      <c r="A485" s="1"/>
      <c r="B485" s="207">
        <f>B402</f>
        <v>0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03" t="str">
        <f>IF(COUNTA(S402),"SI","NO")</f>
        <v>NO</v>
      </c>
      <c r="T485" s="1"/>
      <c r="U485" s="1"/>
      <c r="V485" s="1"/>
      <c r="W485" s="208"/>
      <c r="X485" s="1"/>
    </row>
    <row r="486" spans="1:24" ht="15.75" customHeight="1">
      <c r="A486" s="1"/>
      <c r="B486" s="207">
        <f>B402</f>
        <v>0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03" t="str">
        <f>IF(COUNTA(T402),"SI","NO")</f>
        <v>SI</v>
      </c>
      <c r="U486" s="1"/>
      <c r="V486" s="1"/>
      <c r="W486" s="208"/>
      <c r="X486" s="1"/>
    </row>
    <row r="487" spans="1:24" ht="15.75" customHeight="1">
      <c r="A487" s="1"/>
      <c r="B487" s="207">
        <f>B402</f>
        <v>0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203" t="str">
        <f>IF(COUNTA(U402),"SI","NO")</f>
        <v>NO</v>
      </c>
      <c r="V487" s="1"/>
      <c r="W487" s="208"/>
      <c r="X487" s="1"/>
    </row>
    <row r="488" spans="1:24" ht="15.75" customHeight="1">
      <c r="A488" s="1"/>
      <c r="B488" s="207">
        <f>B402</f>
        <v>0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03" t="str">
        <f>IF(COUNTA(V402),"SI","NO")</f>
        <v>NO</v>
      </c>
      <c r="W488" s="208"/>
      <c r="X488" s="1"/>
    </row>
    <row r="489" spans="1:24" ht="15.75" customHeight="1">
      <c r="A489" s="1"/>
      <c r="B489" s="209">
        <f>B402</f>
        <v>0</v>
      </c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1" t="str">
        <f>IF(COUNTA(W402),"SI","NO")</f>
        <v>NO</v>
      </c>
      <c r="X489" s="1"/>
    </row>
    <row r="490" spans="1:24" ht="15.75" customHeight="1">
      <c r="A490" s="1"/>
      <c r="B490" s="204" t="str">
        <f>B423</f>
        <v>NAR-DUR-ZAN-CAL-LIM NMQ</v>
      </c>
      <c r="C490" s="205" t="str">
        <f>IF(COUNTA(C423),"SI","NO")</f>
        <v>NO</v>
      </c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6"/>
      <c r="X490" s="1"/>
    </row>
    <row r="491" spans="1:24" ht="15.75" customHeight="1">
      <c r="A491" s="1"/>
      <c r="B491" s="207" t="str">
        <f>B423</f>
        <v>NAR-DUR-ZAN-CAL-LIM NMQ</v>
      </c>
      <c r="C491" s="1"/>
      <c r="D491" s="203" t="str">
        <f>IF(COUNTA(D423),"SI","NO")</f>
        <v>NO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08"/>
      <c r="X491" s="1"/>
    </row>
    <row r="492" spans="1:24" ht="15.75" customHeight="1">
      <c r="A492" s="1"/>
      <c r="B492" s="207" t="str">
        <f>B423</f>
        <v>NAR-DUR-ZAN-CAL-LIM NMQ</v>
      </c>
      <c r="C492" s="1"/>
      <c r="D492" s="1"/>
      <c r="E492" s="203" t="str">
        <f>IF(COUNTA(E423),"SI","NO")</f>
        <v>NO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08"/>
      <c r="X492" s="1"/>
    </row>
    <row r="493" spans="1:24" ht="15.75" customHeight="1">
      <c r="A493" s="1"/>
      <c r="B493" s="207" t="str">
        <f>B423</f>
        <v>NAR-DUR-ZAN-CAL-LIM NMQ</v>
      </c>
      <c r="C493" s="1"/>
      <c r="D493" s="1"/>
      <c r="E493" s="1"/>
      <c r="F493" s="203" t="str">
        <f>IF(COUNTA(F423),"SI","NO")</f>
        <v>NO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08"/>
      <c r="X493" s="1"/>
    </row>
    <row r="494" spans="1:24" ht="15.75" customHeight="1">
      <c r="A494" s="1"/>
      <c r="B494" s="207" t="str">
        <f>B423</f>
        <v>NAR-DUR-ZAN-CAL-LIM NMQ</v>
      </c>
      <c r="C494" s="1"/>
      <c r="D494" s="1"/>
      <c r="E494" s="1"/>
      <c r="F494" s="1"/>
      <c r="G494" s="203" t="str">
        <f>IF(COUNTA(G423),"SI","NO")</f>
        <v>NO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08"/>
      <c r="X494" s="1"/>
    </row>
    <row r="495" spans="1:24" ht="15.75" customHeight="1">
      <c r="A495" s="1"/>
      <c r="B495" s="207" t="str">
        <f>B423</f>
        <v>NAR-DUR-ZAN-CAL-LIM NMQ</v>
      </c>
      <c r="C495" s="1"/>
      <c r="D495" s="1"/>
      <c r="E495" s="1"/>
      <c r="F495" s="1"/>
      <c r="G495" s="1"/>
      <c r="H495" s="203" t="str">
        <f>IF(COUNTA(H423),"SI","NO")</f>
        <v>NO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08"/>
      <c r="X495" s="1"/>
    </row>
    <row r="496" spans="1:24" ht="15.75" customHeight="1">
      <c r="A496" s="1"/>
      <c r="B496" s="207" t="str">
        <f>B423</f>
        <v>NAR-DUR-ZAN-CAL-LIM NMQ</v>
      </c>
      <c r="C496" s="1"/>
      <c r="D496" s="1"/>
      <c r="E496" s="1"/>
      <c r="F496" s="1"/>
      <c r="G496" s="1"/>
      <c r="H496" s="1"/>
      <c r="I496" s="203" t="str">
        <f>IF(COUNTA(I423),"SI","NO")</f>
        <v>NO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08"/>
      <c r="X496" s="1"/>
    </row>
    <row r="497" spans="1:24" ht="15.75" customHeight="1">
      <c r="A497" s="1"/>
      <c r="B497" s="207" t="str">
        <f>B423</f>
        <v>NAR-DUR-ZAN-CAL-LIM NMQ</v>
      </c>
      <c r="C497" s="1"/>
      <c r="D497" s="1"/>
      <c r="E497" s="1"/>
      <c r="F497" s="1"/>
      <c r="G497" s="1"/>
      <c r="H497" s="1"/>
      <c r="I497" s="1"/>
      <c r="J497" s="203" t="str">
        <f>IF(COUNTA(J423),"SI","NO")</f>
        <v>NO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08"/>
      <c r="X497" s="1"/>
    </row>
    <row r="498" spans="1:24" ht="15.75" customHeight="1">
      <c r="A498" s="1"/>
      <c r="B498" s="207" t="str">
        <f>B423</f>
        <v>NAR-DUR-ZAN-CAL-LIM NMQ</v>
      </c>
      <c r="C498" s="1"/>
      <c r="D498" s="1"/>
      <c r="E498" s="1"/>
      <c r="F498" s="1"/>
      <c r="G498" s="1"/>
      <c r="H498" s="1"/>
      <c r="I498" s="1"/>
      <c r="J498" s="1"/>
      <c r="K498" s="203" t="str">
        <f>IF(COUNTA(K423),"SI","NO")</f>
        <v>NO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08"/>
      <c r="X498" s="1"/>
    </row>
    <row r="499" spans="1:24" ht="15.75" customHeight="1">
      <c r="A499" s="1"/>
      <c r="B499" s="207" t="str">
        <f>B423</f>
        <v>NAR-DUR-ZAN-CAL-LIM NMQ</v>
      </c>
      <c r="C499" s="1"/>
      <c r="D499" s="1"/>
      <c r="E499" s="1"/>
      <c r="F499" s="1"/>
      <c r="G499" s="1"/>
      <c r="H499" s="1"/>
      <c r="I499" s="1"/>
      <c r="J499" s="1"/>
      <c r="K499" s="1"/>
      <c r="L499" s="203" t="str">
        <f>IF(COUNTA(L423),"SI","NO")</f>
        <v>NO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08"/>
      <c r="X499" s="1"/>
    </row>
    <row r="500" spans="1:24" ht="15.75" customHeight="1">
      <c r="A500" s="1"/>
      <c r="B500" s="207" t="str">
        <f>B423</f>
        <v>NAR-DUR-ZAN-CAL-LIM NMQ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03" t="str">
        <f>IF(COUNTA(M423),"SI","NO")</f>
        <v>NO</v>
      </c>
      <c r="N500" s="1"/>
      <c r="O500" s="1"/>
      <c r="P500" s="1"/>
      <c r="Q500" s="1"/>
      <c r="R500" s="1"/>
      <c r="S500" s="1"/>
      <c r="T500" s="1"/>
      <c r="U500" s="1"/>
      <c r="V500" s="1"/>
      <c r="W500" s="208"/>
      <c r="X500" s="1"/>
    </row>
    <row r="501" spans="1:24" ht="15.75" customHeight="1">
      <c r="A501" s="1"/>
      <c r="B501" s="207" t="str">
        <f>B423</f>
        <v>NAR-DUR-ZAN-CAL-LIM NMQ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03" t="str">
        <f>IF(COUNTA(N423),"SI","NO")</f>
        <v>NO</v>
      </c>
      <c r="O501" s="1"/>
      <c r="P501" s="1"/>
      <c r="Q501" s="1"/>
      <c r="R501" s="1"/>
      <c r="S501" s="1"/>
      <c r="T501" s="1"/>
      <c r="U501" s="1"/>
      <c r="V501" s="1"/>
      <c r="W501" s="208"/>
      <c r="X501" s="1"/>
    </row>
    <row r="502" spans="1:24" ht="15.75" customHeight="1">
      <c r="A502" s="1"/>
      <c r="B502" s="207" t="str">
        <f>B423</f>
        <v>NAR-DUR-ZAN-CAL-LIM NMQ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03" t="str">
        <f>IF(COUNTA(O423),"SI","NO")</f>
        <v>NO</v>
      </c>
      <c r="P502" s="1"/>
      <c r="Q502" s="1"/>
      <c r="R502" s="1"/>
      <c r="S502" s="1"/>
      <c r="T502" s="1"/>
      <c r="U502" s="1"/>
      <c r="V502" s="1"/>
      <c r="W502" s="208"/>
      <c r="X502" s="1"/>
    </row>
    <row r="503" spans="1:24" ht="15.75" customHeight="1">
      <c r="A503" s="1"/>
      <c r="B503" s="207" t="str">
        <f>B423</f>
        <v>NAR-DUR-ZAN-CAL-LIM NMQ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03" t="str">
        <f>IF(COUNTA(P423),"SI","NO")</f>
        <v>NO</v>
      </c>
      <c r="Q503" s="1"/>
      <c r="R503" s="1"/>
      <c r="S503" s="1"/>
      <c r="T503" s="1"/>
      <c r="U503" s="1"/>
      <c r="V503" s="1"/>
      <c r="W503" s="208"/>
      <c r="X503" s="1"/>
    </row>
    <row r="504" spans="1:24" ht="15.75" customHeight="1">
      <c r="A504" s="1"/>
      <c r="B504" s="207" t="str">
        <f>B423</f>
        <v>NAR-DUR-ZAN-CAL-LIM NMQ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03" t="str">
        <f>IF(COUNTA(Q423),"SI","NO")</f>
        <v>NO</v>
      </c>
      <c r="R504" s="1"/>
      <c r="S504" s="1"/>
      <c r="T504" s="1"/>
      <c r="U504" s="1"/>
      <c r="V504" s="1"/>
      <c r="W504" s="208"/>
      <c r="X504" s="1"/>
    </row>
    <row r="505" spans="1:24" ht="15.75" customHeight="1">
      <c r="A505" s="1"/>
      <c r="B505" s="207" t="str">
        <f>B423</f>
        <v>NAR-DUR-ZAN-CAL-LIM NMQ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03" t="str">
        <f>IF(COUNTA(R423),"SI","NO")</f>
        <v>NO</v>
      </c>
      <c r="S505" s="1"/>
      <c r="T505" s="1"/>
      <c r="U505" s="1"/>
      <c r="V505" s="1"/>
      <c r="W505" s="208"/>
      <c r="X505" s="1"/>
    </row>
    <row r="506" spans="1:24" ht="15.75" customHeight="1">
      <c r="A506" s="1"/>
      <c r="B506" s="207" t="str">
        <f>B423</f>
        <v>NAR-DUR-ZAN-CAL-LIM NMQ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03" t="str">
        <f>IF(COUNTA(S423),"SI","NO")</f>
        <v>NO</v>
      </c>
      <c r="T506" s="1"/>
      <c r="U506" s="1"/>
      <c r="V506" s="1"/>
      <c r="W506" s="208"/>
      <c r="X506" s="1"/>
    </row>
    <row r="507" spans="1:24" ht="15.75" customHeight="1">
      <c r="A507" s="1"/>
      <c r="B507" s="207" t="str">
        <f>B423</f>
        <v>NAR-DUR-ZAN-CAL-LIM NMQ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03" t="str">
        <f>IF(COUNTA(T423),"SI","NO")</f>
        <v>SI</v>
      </c>
      <c r="U507" s="1"/>
      <c r="V507" s="1"/>
      <c r="W507" s="208"/>
      <c r="X507" s="1"/>
    </row>
    <row r="508" spans="1:24" ht="15.75" customHeight="1">
      <c r="A508" s="1"/>
      <c r="B508" s="207" t="str">
        <f>B423</f>
        <v>NAR-DUR-ZAN-CAL-LIM NMQ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203" t="str">
        <f>IF(COUNTA(U423),"SI","NO")</f>
        <v>NO</v>
      </c>
      <c r="V508" s="1"/>
      <c r="W508" s="208"/>
      <c r="X508" s="1"/>
    </row>
    <row r="509" spans="1:24" ht="15.75" customHeight="1">
      <c r="A509" s="1"/>
      <c r="B509" s="207" t="str">
        <f>B423</f>
        <v>NAR-DUR-ZAN-CAL-LIM NMQ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03" t="str">
        <f>IF(COUNTA(V423),"SI","NO")</f>
        <v>NO</v>
      </c>
      <c r="W509" s="208"/>
      <c r="X509" s="1"/>
    </row>
    <row r="510" spans="1:24" ht="15.75" customHeight="1">
      <c r="A510" s="1"/>
      <c r="B510" s="209" t="str">
        <f>B423</f>
        <v>NAR-DUR-ZAN-CAL-LIM NMQ</v>
      </c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1" t="str">
        <f>IF(COUNTA(W423),"SI","NO")</f>
        <v>NO</v>
      </c>
      <c r="X510" s="1"/>
    </row>
    <row r="511" spans="1:24" ht="15.75" customHeight="1">
      <c r="A511" s="1"/>
      <c r="B511" s="204">
        <f>B444</f>
        <v>0</v>
      </c>
      <c r="C511" s="205" t="str">
        <f>IF(COUNTA(C444),"SI","NO")</f>
        <v>NO</v>
      </c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6"/>
      <c r="X511" s="1"/>
    </row>
    <row r="512" spans="1:24" ht="15.75" customHeight="1">
      <c r="A512" s="1"/>
      <c r="B512" s="207">
        <f>B444</f>
        <v>0</v>
      </c>
      <c r="C512" s="1"/>
      <c r="D512" s="203" t="str">
        <f>IF(COUNTA(D444),"SI","NO")</f>
        <v>NO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08"/>
      <c r="X512" s="1"/>
    </row>
    <row r="513" spans="1:24" ht="15.75" customHeight="1">
      <c r="A513" s="1"/>
      <c r="B513" s="207">
        <f>B444</f>
        <v>0</v>
      </c>
      <c r="C513" s="1"/>
      <c r="D513" s="1"/>
      <c r="E513" s="203" t="str">
        <f>IF(COUNTA(E444),"SI","NO")</f>
        <v>NO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08"/>
      <c r="X513" s="1"/>
    </row>
    <row r="514" spans="1:24" ht="15.75" customHeight="1">
      <c r="A514" s="1"/>
      <c r="B514" s="207">
        <f>B444</f>
        <v>0</v>
      </c>
      <c r="C514" s="1"/>
      <c r="D514" s="1"/>
      <c r="E514" s="1"/>
      <c r="F514" s="203" t="str">
        <f>IF(COUNTA(F444),"SI","NO")</f>
        <v>NO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08"/>
      <c r="X514" s="1"/>
    </row>
    <row r="515" spans="1:24" ht="15.75" customHeight="1">
      <c r="A515" s="1"/>
      <c r="B515" s="207">
        <f>B444</f>
        <v>0</v>
      </c>
      <c r="C515" s="1"/>
      <c r="D515" s="1"/>
      <c r="E515" s="1"/>
      <c r="F515" s="1"/>
      <c r="G515" s="203" t="str">
        <f>IF(COUNTA(G444),"SI","NO")</f>
        <v>NO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08"/>
      <c r="X515" s="1"/>
    </row>
    <row r="516" spans="1:24" ht="15.75" customHeight="1">
      <c r="A516" s="1"/>
      <c r="B516" s="207">
        <f>B444</f>
        <v>0</v>
      </c>
      <c r="C516" s="1"/>
      <c r="D516" s="1"/>
      <c r="E516" s="1"/>
      <c r="F516" s="1"/>
      <c r="G516" s="1"/>
      <c r="H516" s="203" t="str">
        <f>IF(COUNTA(H444),"SI","NO")</f>
        <v>NO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08"/>
      <c r="X516" s="1"/>
    </row>
    <row r="517" spans="1:24" ht="15.75" customHeight="1">
      <c r="A517" s="1"/>
      <c r="B517" s="207">
        <f>B444</f>
        <v>0</v>
      </c>
      <c r="C517" s="1"/>
      <c r="D517" s="1"/>
      <c r="E517" s="1"/>
      <c r="F517" s="1"/>
      <c r="G517" s="1"/>
      <c r="H517" s="1"/>
      <c r="I517" s="203" t="str">
        <f>IF(COUNTA(I444),"SI","NO")</f>
        <v>NO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08"/>
      <c r="X517" s="1"/>
    </row>
    <row r="518" spans="1:24" ht="15.75" customHeight="1">
      <c r="A518" s="1"/>
      <c r="B518" s="207">
        <f>B444</f>
        <v>0</v>
      </c>
      <c r="C518" s="1"/>
      <c r="D518" s="1"/>
      <c r="E518" s="1"/>
      <c r="F518" s="1"/>
      <c r="G518" s="1"/>
      <c r="H518" s="1"/>
      <c r="I518" s="1"/>
      <c r="J518" s="203" t="str">
        <f>IF(COUNTA(J444),"SI","NO")</f>
        <v>NO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08"/>
      <c r="X518" s="1"/>
    </row>
    <row r="519" spans="1:24" ht="15.75" customHeight="1">
      <c r="A519" s="1"/>
      <c r="B519" s="207">
        <f>B444</f>
        <v>0</v>
      </c>
      <c r="C519" s="1"/>
      <c r="D519" s="1"/>
      <c r="E519" s="1"/>
      <c r="F519" s="1"/>
      <c r="G519" s="1"/>
      <c r="H519" s="1"/>
      <c r="I519" s="1"/>
      <c r="J519" s="1"/>
      <c r="K519" s="203" t="str">
        <f>IF(COUNTA(K444),"SI","NO")</f>
        <v>NO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08"/>
      <c r="X519" s="1"/>
    </row>
    <row r="520" spans="1:24" ht="15.75" customHeight="1">
      <c r="A520" s="1"/>
      <c r="B520" s="207">
        <f>B444</f>
        <v>0</v>
      </c>
      <c r="C520" s="1"/>
      <c r="D520" s="1"/>
      <c r="E520" s="1"/>
      <c r="F520" s="1"/>
      <c r="G520" s="1"/>
      <c r="H520" s="1"/>
      <c r="I520" s="1"/>
      <c r="J520" s="1"/>
      <c r="K520" s="1"/>
      <c r="L520" s="203" t="str">
        <f>IF(COUNTA(L444),"SI","NO")</f>
        <v>NO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08"/>
      <c r="X520" s="1"/>
    </row>
    <row r="521" spans="1:24" ht="15.75" customHeight="1">
      <c r="A521" s="1"/>
      <c r="B521" s="207">
        <f>B444</f>
        <v>0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03" t="str">
        <f>IF(COUNTA(M444),"SI","NO")</f>
        <v>NO</v>
      </c>
      <c r="N521" s="1"/>
      <c r="O521" s="1"/>
      <c r="P521" s="1"/>
      <c r="Q521" s="1"/>
      <c r="R521" s="1"/>
      <c r="S521" s="1"/>
      <c r="T521" s="1"/>
      <c r="U521" s="1"/>
      <c r="V521" s="1"/>
      <c r="W521" s="208"/>
      <c r="X521" s="1"/>
    </row>
    <row r="522" spans="1:24" ht="15.75" customHeight="1">
      <c r="A522" s="1"/>
      <c r="B522" s="207">
        <f>B444</f>
        <v>0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03" t="str">
        <f>IF(COUNTA(N444),"SI","NO")</f>
        <v>NO</v>
      </c>
      <c r="O522" s="1"/>
      <c r="P522" s="1"/>
      <c r="Q522" s="1"/>
      <c r="R522" s="1"/>
      <c r="S522" s="1"/>
      <c r="T522" s="1"/>
      <c r="U522" s="1"/>
      <c r="V522" s="1"/>
      <c r="W522" s="208"/>
      <c r="X522" s="1"/>
    </row>
    <row r="523" spans="1:24" ht="15.75" customHeight="1">
      <c r="A523" s="1"/>
      <c r="B523" s="207">
        <f>B444</f>
        <v>0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03" t="str">
        <f>IF(COUNTA(O444),"SI","NO")</f>
        <v>NO</v>
      </c>
      <c r="P523" s="1"/>
      <c r="Q523" s="1"/>
      <c r="R523" s="1"/>
      <c r="S523" s="1"/>
      <c r="T523" s="1"/>
      <c r="U523" s="1"/>
      <c r="V523" s="1"/>
      <c r="W523" s="208"/>
      <c r="X523" s="1"/>
    </row>
    <row r="524" spans="1:24" ht="15.75" customHeight="1">
      <c r="A524" s="1"/>
      <c r="B524" s="207">
        <f>B444</f>
        <v>0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03" t="str">
        <f>IF(COUNTA(P444),"SI","NO")</f>
        <v>NO</v>
      </c>
      <c r="Q524" s="1"/>
      <c r="R524" s="1"/>
      <c r="S524" s="1"/>
      <c r="T524" s="1"/>
      <c r="U524" s="1"/>
      <c r="V524" s="1"/>
      <c r="W524" s="208"/>
      <c r="X524" s="1"/>
    </row>
    <row r="525" spans="1:24" ht="15.75" customHeight="1">
      <c r="A525" s="1"/>
      <c r="B525" s="207">
        <f>B444</f>
        <v>0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03" t="str">
        <f>IF(COUNTA(Q444),"SI","NO")</f>
        <v>NO</v>
      </c>
      <c r="R525" s="1"/>
      <c r="S525" s="1"/>
      <c r="T525" s="1"/>
      <c r="U525" s="1"/>
      <c r="V525" s="1"/>
      <c r="W525" s="208"/>
      <c r="X525" s="1"/>
    </row>
    <row r="526" spans="1:24" ht="15.75" customHeight="1">
      <c r="A526" s="1"/>
      <c r="B526" s="207">
        <f>B444</f>
        <v>0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03" t="str">
        <f>IF(COUNTA(R444),"SI","NO")</f>
        <v>NO</v>
      </c>
      <c r="S526" s="1"/>
      <c r="T526" s="1"/>
      <c r="U526" s="1"/>
      <c r="V526" s="1"/>
      <c r="W526" s="208"/>
      <c r="X526" s="1"/>
    </row>
    <row r="527" spans="1:24" ht="15.75" customHeight="1">
      <c r="A527" s="1"/>
      <c r="B527" s="207">
        <f>B444</f>
        <v>0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03" t="str">
        <f>IF(COUNTA(S444),"SI","NO")</f>
        <v>NO</v>
      </c>
      <c r="T527" s="1"/>
      <c r="U527" s="1"/>
      <c r="V527" s="1"/>
      <c r="W527" s="208"/>
      <c r="X527" s="1"/>
    </row>
    <row r="528" spans="1:24" ht="15.75" customHeight="1">
      <c r="A528" s="1"/>
      <c r="B528" s="207">
        <f>B444</f>
        <v>0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03" t="str">
        <f>IF(COUNTA(T444),"SI","NO")</f>
        <v>SI</v>
      </c>
      <c r="U528" s="1"/>
      <c r="V528" s="1"/>
      <c r="W528" s="208"/>
      <c r="X528" s="1"/>
    </row>
    <row r="529" spans="1:24" ht="15.75" customHeight="1">
      <c r="A529" s="1"/>
      <c r="B529" s="207">
        <f>B444</f>
        <v>0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203" t="str">
        <f>IF(COUNTA(U444),"SI","NO")</f>
        <v>NO</v>
      </c>
      <c r="V529" s="1"/>
      <c r="W529" s="208"/>
      <c r="X529" s="1"/>
    </row>
    <row r="530" spans="1:24" ht="15.75" customHeight="1">
      <c r="A530" s="1"/>
      <c r="B530" s="207">
        <f>B444</f>
        <v>0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03" t="str">
        <f>IF(COUNTA(V444),"SI","NO")</f>
        <v>NO</v>
      </c>
      <c r="W530" s="208"/>
      <c r="X530" s="1"/>
    </row>
    <row r="531" spans="1:24" ht="15.75" customHeight="1">
      <c r="A531" s="1"/>
      <c r="B531" s="209">
        <f>B444</f>
        <v>0</v>
      </c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1" t="str">
        <f>IF(COUNTA(W444),"SI","NO")</f>
        <v>NO</v>
      </c>
      <c r="X531" s="1"/>
    </row>
    <row r="532" spans="1:24" ht="15.75" customHeight="1">
      <c r="A532" s="1"/>
      <c r="B532" s="204">
        <f>B465</f>
        <v>0</v>
      </c>
      <c r="C532" s="205" t="str">
        <f>IF(COUNTA(C465),"SI","NO")</f>
        <v>NO</v>
      </c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6"/>
      <c r="X532" s="1"/>
    </row>
    <row r="533" spans="1:24" ht="15.75" customHeight="1">
      <c r="A533" s="1"/>
      <c r="B533" s="207">
        <f>B465</f>
        <v>0</v>
      </c>
      <c r="C533" s="1"/>
      <c r="D533" s="203" t="str">
        <f>IF(COUNTA(D465),"SI","NO")</f>
        <v>NO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08"/>
      <c r="X533" s="1"/>
    </row>
    <row r="534" spans="1:24" ht="15.75" customHeight="1">
      <c r="A534" s="1"/>
      <c r="B534" s="207">
        <f>B465</f>
        <v>0</v>
      </c>
      <c r="C534" s="1"/>
      <c r="D534" s="1"/>
      <c r="E534" s="203" t="str">
        <f>IF(COUNTA(E465),"SI","NO")</f>
        <v>NO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08"/>
      <c r="X534" s="1"/>
    </row>
    <row r="535" spans="1:24" ht="15.75" customHeight="1">
      <c r="A535" s="1"/>
      <c r="B535" s="207">
        <f>B465</f>
        <v>0</v>
      </c>
      <c r="C535" s="1"/>
      <c r="D535" s="1"/>
      <c r="E535" s="1"/>
      <c r="F535" s="203" t="str">
        <f>IF(COUNTA(F465),"SI","NO")</f>
        <v>NO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08"/>
      <c r="X535" s="1"/>
    </row>
    <row r="536" spans="1:24" ht="15.75" customHeight="1">
      <c r="A536" s="1"/>
      <c r="B536" s="207">
        <f>B465</f>
        <v>0</v>
      </c>
      <c r="C536" s="1"/>
      <c r="D536" s="1"/>
      <c r="E536" s="1"/>
      <c r="F536" s="1"/>
      <c r="G536" s="203" t="str">
        <f>IF(COUNTA(G465),"SI","NO")</f>
        <v>NO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08"/>
      <c r="X536" s="1"/>
    </row>
    <row r="537" spans="1:24" ht="15.75" customHeight="1">
      <c r="A537" s="1"/>
      <c r="B537" s="207">
        <f>B465</f>
        <v>0</v>
      </c>
      <c r="C537" s="1"/>
      <c r="D537" s="1"/>
      <c r="E537" s="1"/>
      <c r="F537" s="1"/>
      <c r="G537" s="1"/>
      <c r="H537" s="203" t="str">
        <f>IF(COUNTA(H465),"SI","NO")</f>
        <v>NO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08"/>
      <c r="X537" s="1"/>
    </row>
    <row r="538" spans="1:24" ht="15.75" customHeight="1">
      <c r="A538" s="1"/>
      <c r="B538" s="207">
        <f>B465</f>
        <v>0</v>
      </c>
      <c r="C538" s="1"/>
      <c r="D538" s="1"/>
      <c r="E538" s="1"/>
      <c r="F538" s="1"/>
      <c r="G538" s="1"/>
      <c r="H538" s="1"/>
      <c r="I538" s="203" t="str">
        <f>IF(COUNTA(I465),"SI","NO")</f>
        <v>NO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08"/>
      <c r="X538" s="1"/>
    </row>
    <row r="539" spans="1:24" ht="15.75" customHeight="1">
      <c r="A539" s="1"/>
      <c r="B539" s="207">
        <f>B465</f>
        <v>0</v>
      </c>
      <c r="C539" s="1"/>
      <c r="D539" s="1"/>
      <c r="E539" s="1"/>
      <c r="F539" s="1"/>
      <c r="G539" s="1"/>
      <c r="H539" s="1"/>
      <c r="I539" s="1"/>
      <c r="J539" s="203" t="str">
        <f>IF(COUNTA(J465),"SI","NO")</f>
        <v>NO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08"/>
      <c r="X539" s="1"/>
    </row>
    <row r="540" spans="1:24" ht="15.75" customHeight="1">
      <c r="A540" s="1"/>
      <c r="B540" s="207">
        <f>B465</f>
        <v>0</v>
      </c>
      <c r="C540" s="1"/>
      <c r="D540" s="1"/>
      <c r="E540" s="1"/>
      <c r="F540" s="1"/>
      <c r="G540" s="1"/>
      <c r="H540" s="1"/>
      <c r="I540" s="1"/>
      <c r="J540" s="1"/>
      <c r="K540" s="203" t="str">
        <f>IF(COUNTA(K465),"SI","NO")</f>
        <v>NO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08"/>
      <c r="X540" s="1"/>
    </row>
    <row r="541" spans="1:24" ht="15.75" customHeight="1">
      <c r="A541" s="1"/>
      <c r="B541" s="207">
        <f>B465</f>
        <v>0</v>
      </c>
      <c r="C541" s="1"/>
      <c r="D541" s="1"/>
      <c r="E541" s="1"/>
      <c r="F541" s="1"/>
      <c r="G541" s="1"/>
      <c r="H541" s="1"/>
      <c r="I541" s="1"/>
      <c r="J541" s="1"/>
      <c r="K541" s="1"/>
      <c r="L541" s="203" t="str">
        <f>IF(COUNTA(L465),"SI","NO")</f>
        <v>NO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08"/>
      <c r="X541" s="1"/>
    </row>
    <row r="542" spans="1:24" ht="15.75" customHeight="1">
      <c r="A542" s="1"/>
      <c r="B542" s="207">
        <f>B465</f>
        <v>0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03" t="str">
        <f>IF(COUNTA(M465),"SI","NO")</f>
        <v>NO</v>
      </c>
      <c r="N542" s="1"/>
      <c r="O542" s="1"/>
      <c r="P542" s="1"/>
      <c r="Q542" s="1"/>
      <c r="R542" s="1"/>
      <c r="S542" s="1"/>
      <c r="T542" s="1"/>
      <c r="U542" s="1"/>
      <c r="V542" s="1"/>
      <c r="W542" s="208"/>
      <c r="X542" s="1"/>
    </row>
    <row r="543" spans="1:24" ht="15.75" customHeight="1">
      <c r="A543" s="1"/>
      <c r="B543" s="207">
        <f>B465</f>
        <v>0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03" t="str">
        <f>IF(COUNTA(N465),"SI","NO")</f>
        <v>NO</v>
      </c>
      <c r="O543" s="1"/>
      <c r="P543" s="1"/>
      <c r="Q543" s="1"/>
      <c r="R543" s="1"/>
      <c r="S543" s="1"/>
      <c r="T543" s="1"/>
      <c r="U543" s="1"/>
      <c r="V543" s="1"/>
      <c r="W543" s="208"/>
      <c r="X543" s="1"/>
    </row>
    <row r="544" spans="1:24" ht="15.75" customHeight="1">
      <c r="A544" s="1"/>
      <c r="B544" s="207">
        <f>B465</f>
        <v>0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03" t="str">
        <f>IF(COUNTA(O465),"SI","NO")</f>
        <v>NO</v>
      </c>
      <c r="P544" s="1"/>
      <c r="Q544" s="1"/>
      <c r="R544" s="1"/>
      <c r="S544" s="1"/>
      <c r="T544" s="1"/>
      <c r="U544" s="1"/>
      <c r="V544" s="1"/>
      <c r="W544" s="208"/>
      <c r="X544" s="1"/>
    </row>
    <row r="545" spans="1:24" ht="15.75" customHeight="1">
      <c r="A545" s="1"/>
      <c r="B545" s="207">
        <f>B465</f>
        <v>0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03" t="str">
        <f>IF(COUNTA(P465),"SI","NO")</f>
        <v>NO</v>
      </c>
      <c r="Q545" s="1"/>
      <c r="R545" s="1"/>
      <c r="S545" s="1"/>
      <c r="T545" s="1"/>
      <c r="U545" s="1"/>
      <c r="V545" s="1"/>
      <c r="W545" s="208"/>
      <c r="X545" s="1"/>
    </row>
    <row r="546" spans="1:24" ht="15.75" customHeight="1">
      <c r="A546" s="1"/>
      <c r="B546" s="207">
        <f>B465</f>
        <v>0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03" t="str">
        <f>IF(COUNTA(Q465),"SI","NO")</f>
        <v>NO</v>
      </c>
      <c r="R546" s="1"/>
      <c r="S546" s="1"/>
      <c r="T546" s="1"/>
      <c r="U546" s="1"/>
      <c r="V546" s="1"/>
      <c r="W546" s="208"/>
      <c r="X546" s="1"/>
    </row>
    <row r="547" spans="1:24" ht="15.75" customHeight="1">
      <c r="A547" s="1"/>
      <c r="B547" s="207">
        <f>B465</f>
        <v>0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03" t="str">
        <f>IF(COUNTA(R465),"SI","NO")</f>
        <v>NO</v>
      </c>
      <c r="S547" s="1"/>
      <c r="T547" s="1"/>
      <c r="U547" s="1"/>
      <c r="V547" s="1"/>
      <c r="W547" s="208"/>
      <c r="X547" s="1"/>
    </row>
    <row r="548" spans="1:24" ht="15.75" customHeight="1">
      <c r="A548" s="1"/>
      <c r="B548" s="207">
        <f>B465</f>
        <v>0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03" t="str">
        <f>IF(COUNTA(S465),"SI","NO")</f>
        <v>NO</v>
      </c>
      <c r="T548" s="1"/>
      <c r="U548" s="1"/>
      <c r="V548" s="1"/>
      <c r="W548" s="208"/>
      <c r="X548" s="1"/>
    </row>
    <row r="549" spans="1:24" ht="15.75" customHeight="1">
      <c r="A549" s="1"/>
      <c r="B549" s="207">
        <f>B465</f>
        <v>0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03" t="str">
        <f>IF(COUNTA(T465),"SI","NO")</f>
        <v>SI</v>
      </c>
      <c r="U549" s="1"/>
      <c r="V549" s="1"/>
      <c r="W549" s="208"/>
      <c r="X549" s="1"/>
    </row>
    <row r="550" spans="1:24" ht="15.75" customHeight="1">
      <c r="A550" s="1"/>
      <c r="B550" s="207">
        <f>B465</f>
        <v>0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203" t="str">
        <f>IF(COUNTA(U465),"SI","NO")</f>
        <v>NO</v>
      </c>
      <c r="V550" s="1"/>
      <c r="W550" s="208"/>
      <c r="X550" s="1"/>
    </row>
    <row r="551" spans="1:24" ht="15.75" customHeight="1">
      <c r="A551" s="1"/>
      <c r="B551" s="207">
        <f>B465</f>
        <v>0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03" t="str">
        <f>IF(COUNTA(V465),"SI","NO")</f>
        <v>NO</v>
      </c>
      <c r="W551" s="208"/>
      <c r="X551" s="1"/>
    </row>
    <row r="552" spans="1:24" ht="15.75" customHeight="1">
      <c r="A552" s="1"/>
      <c r="B552" s="209">
        <f>B465</f>
        <v>0</v>
      </c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1" t="str">
        <f>IF(COUNTA(W465),"SI","NO")</f>
        <v>NO</v>
      </c>
      <c r="X552" s="1"/>
    </row>
    <row r="553" spans="1:24" ht="15.75" customHeight="1">
      <c r="A553" s="1"/>
      <c r="B553" s="204">
        <f>B486</f>
        <v>0</v>
      </c>
      <c r="C553" s="205" t="str">
        <f>IF(COUNTA(C486),"SI","NO")</f>
        <v>NO</v>
      </c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6"/>
      <c r="X553" s="1"/>
    </row>
    <row r="554" spans="1:24" ht="15.75" customHeight="1">
      <c r="A554" s="1"/>
      <c r="B554" s="207">
        <f>B486</f>
        <v>0</v>
      </c>
      <c r="C554" s="1"/>
      <c r="D554" s="203" t="str">
        <f>IF(COUNTA(D486),"SI","NO")</f>
        <v>NO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08"/>
      <c r="X554" s="1"/>
    </row>
    <row r="555" spans="1:24" ht="15.75" customHeight="1">
      <c r="A555" s="1"/>
      <c r="B555" s="207">
        <f>B486</f>
        <v>0</v>
      </c>
      <c r="C555" s="1"/>
      <c r="D555" s="1"/>
      <c r="E555" s="203" t="str">
        <f>IF(COUNTA(E486),"SI","NO")</f>
        <v>NO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08"/>
      <c r="X555" s="1"/>
    </row>
    <row r="556" spans="1:24" ht="15.75" customHeight="1">
      <c r="A556" s="1"/>
      <c r="B556" s="207">
        <f>B486</f>
        <v>0</v>
      </c>
      <c r="C556" s="1"/>
      <c r="D556" s="1"/>
      <c r="E556" s="1"/>
      <c r="F556" s="203" t="str">
        <f>IF(COUNTA(F486),"SI","NO")</f>
        <v>NO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08"/>
      <c r="X556" s="1"/>
    </row>
    <row r="557" spans="1:24" ht="15.75" customHeight="1">
      <c r="A557" s="1"/>
      <c r="B557" s="207">
        <f>B486</f>
        <v>0</v>
      </c>
      <c r="C557" s="1"/>
      <c r="D557" s="1"/>
      <c r="E557" s="1"/>
      <c r="F557" s="1"/>
      <c r="G557" s="203" t="str">
        <f>IF(COUNTA(G486),"SI","NO")</f>
        <v>NO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08"/>
      <c r="X557" s="1"/>
    </row>
    <row r="558" spans="1:24" ht="15.75" customHeight="1">
      <c r="A558" s="1"/>
      <c r="B558" s="207">
        <f>B486</f>
        <v>0</v>
      </c>
      <c r="C558" s="1"/>
      <c r="D558" s="1"/>
      <c r="E558" s="1"/>
      <c r="F558" s="1"/>
      <c r="G558" s="1"/>
      <c r="H558" s="203" t="str">
        <f>IF(COUNTA(H486),"SI","NO")</f>
        <v>NO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08"/>
      <c r="X558" s="1"/>
    </row>
    <row r="559" spans="1:24" ht="15.75" customHeight="1">
      <c r="A559" s="1"/>
      <c r="B559" s="207">
        <f>B486</f>
        <v>0</v>
      </c>
      <c r="C559" s="1"/>
      <c r="D559" s="1"/>
      <c r="E559" s="1"/>
      <c r="F559" s="1"/>
      <c r="G559" s="1"/>
      <c r="H559" s="1"/>
      <c r="I559" s="203" t="str">
        <f>IF(COUNTA(I486),"SI","NO")</f>
        <v>NO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08"/>
      <c r="X559" s="1"/>
    </row>
    <row r="560" spans="1:24" ht="15.75" customHeight="1">
      <c r="A560" s="1"/>
      <c r="B560" s="207">
        <f>B486</f>
        <v>0</v>
      </c>
      <c r="C560" s="1"/>
      <c r="D560" s="1"/>
      <c r="E560" s="1"/>
      <c r="F560" s="1"/>
      <c r="G560" s="1"/>
      <c r="H560" s="1"/>
      <c r="I560" s="1"/>
      <c r="J560" s="203" t="str">
        <f>IF(COUNTA(J486),"SI","NO")</f>
        <v>NO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08"/>
      <c r="X560" s="1"/>
    </row>
    <row r="561" spans="1:24" ht="15.75" customHeight="1">
      <c r="A561" s="1"/>
      <c r="B561" s="207">
        <f>B486</f>
        <v>0</v>
      </c>
      <c r="C561" s="1"/>
      <c r="D561" s="1"/>
      <c r="E561" s="1"/>
      <c r="F561" s="1"/>
      <c r="G561" s="1"/>
      <c r="H561" s="1"/>
      <c r="I561" s="1"/>
      <c r="J561" s="1"/>
      <c r="K561" s="203" t="str">
        <f>IF(COUNTA(K486),"SI","NO")</f>
        <v>NO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08"/>
      <c r="X561" s="1"/>
    </row>
    <row r="562" spans="1:24" ht="15.75" customHeight="1">
      <c r="A562" s="1"/>
      <c r="B562" s="207">
        <f>B486</f>
        <v>0</v>
      </c>
      <c r="C562" s="1"/>
      <c r="D562" s="1"/>
      <c r="E562" s="1"/>
      <c r="F562" s="1"/>
      <c r="G562" s="1"/>
      <c r="H562" s="1"/>
      <c r="I562" s="1"/>
      <c r="J562" s="1"/>
      <c r="K562" s="1"/>
      <c r="L562" s="203" t="str">
        <f>IF(COUNTA(L486),"SI","NO")</f>
        <v>NO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08"/>
      <c r="X562" s="1"/>
    </row>
    <row r="563" spans="1:24" ht="15.75" customHeight="1">
      <c r="A563" s="1"/>
      <c r="B563" s="207">
        <f>B486</f>
        <v>0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03" t="str">
        <f>IF(COUNTA(M486),"SI","NO")</f>
        <v>NO</v>
      </c>
      <c r="N563" s="1"/>
      <c r="O563" s="1"/>
      <c r="P563" s="1"/>
      <c r="Q563" s="1"/>
      <c r="R563" s="1"/>
      <c r="S563" s="1"/>
      <c r="T563" s="1"/>
      <c r="U563" s="1"/>
      <c r="V563" s="1"/>
      <c r="W563" s="208"/>
      <c r="X563" s="1"/>
    </row>
    <row r="564" spans="1:24" ht="15.75" customHeight="1">
      <c r="A564" s="1"/>
      <c r="B564" s="207">
        <f>B486</f>
        <v>0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03" t="str">
        <f>IF(COUNTA(N486),"SI","NO")</f>
        <v>NO</v>
      </c>
      <c r="O564" s="1"/>
      <c r="P564" s="1"/>
      <c r="Q564" s="1"/>
      <c r="R564" s="1"/>
      <c r="S564" s="1"/>
      <c r="T564" s="1"/>
      <c r="U564" s="1"/>
      <c r="V564" s="1"/>
      <c r="W564" s="208"/>
      <c r="X564" s="1"/>
    </row>
    <row r="565" spans="1:24" ht="15.75" customHeight="1">
      <c r="A565" s="1"/>
      <c r="B565" s="207">
        <f>B486</f>
        <v>0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03" t="str">
        <f>IF(COUNTA(O486),"SI","NO")</f>
        <v>NO</v>
      </c>
      <c r="P565" s="1"/>
      <c r="Q565" s="1"/>
      <c r="R565" s="1"/>
      <c r="S565" s="1"/>
      <c r="T565" s="1"/>
      <c r="U565" s="1"/>
      <c r="V565" s="1"/>
      <c r="W565" s="208"/>
      <c r="X565" s="1"/>
    </row>
    <row r="566" spans="1:24" ht="15.75" customHeight="1">
      <c r="A566" s="1"/>
      <c r="B566" s="207">
        <f>B486</f>
        <v>0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03" t="str">
        <f>IF(COUNTA(P486),"SI","NO")</f>
        <v>NO</v>
      </c>
      <c r="Q566" s="1"/>
      <c r="R566" s="1"/>
      <c r="S566" s="1"/>
      <c r="T566" s="1"/>
      <c r="U566" s="1"/>
      <c r="V566" s="1"/>
      <c r="W566" s="208"/>
      <c r="X566" s="1"/>
    </row>
    <row r="567" spans="1:24" ht="15.75" customHeight="1">
      <c r="A567" s="1"/>
      <c r="B567" s="207">
        <f>B486</f>
        <v>0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03" t="str">
        <f>IF(COUNTA(Q486),"SI","NO")</f>
        <v>NO</v>
      </c>
      <c r="R567" s="1"/>
      <c r="S567" s="1"/>
      <c r="T567" s="1"/>
      <c r="U567" s="1"/>
      <c r="V567" s="1"/>
      <c r="W567" s="208"/>
      <c r="X567" s="1"/>
    </row>
    <row r="568" spans="1:24" ht="15.75" customHeight="1">
      <c r="A568" s="1"/>
      <c r="B568" s="207">
        <f>B486</f>
        <v>0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03" t="str">
        <f>IF(COUNTA(R486),"SI","NO")</f>
        <v>NO</v>
      </c>
      <c r="S568" s="1"/>
      <c r="T568" s="1"/>
      <c r="U568" s="1"/>
      <c r="V568" s="1"/>
      <c r="W568" s="208"/>
      <c r="X568" s="1"/>
    </row>
    <row r="569" spans="1:24" ht="15.75" customHeight="1">
      <c r="A569" s="1"/>
      <c r="B569" s="207">
        <f>B486</f>
        <v>0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03" t="str">
        <f>IF(COUNTA(S486),"SI","NO")</f>
        <v>NO</v>
      </c>
      <c r="T569" s="1"/>
      <c r="U569" s="1"/>
      <c r="V569" s="1"/>
      <c r="W569" s="208"/>
      <c r="X569" s="1"/>
    </row>
    <row r="570" spans="1:24" ht="15.75" customHeight="1">
      <c r="A570" s="1"/>
      <c r="B570" s="207">
        <f>B486</f>
        <v>0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03" t="str">
        <f>IF(COUNTA(T486),"SI","NO")</f>
        <v>SI</v>
      </c>
      <c r="U570" s="1"/>
      <c r="V570" s="1"/>
      <c r="W570" s="208"/>
      <c r="X570" s="1"/>
    </row>
    <row r="571" spans="1:24" ht="15.75" customHeight="1">
      <c r="A571" s="1"/>
      <c r="B571" s="207">
        <f>B486</f>
        <v>0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203" t="str">
        <f>IF(COUNTA(U486),"SI","NO")</f>
        <v>NO</v>
      </c>
      <c r="V571" s="1"/>
      <c r="W571" s="208"/>
      <c r="X571" s="1"/>
    </row>
    <row r="572" spans="1:24" ht="15.75" customHeight="1">
      <c r="A572" s="1"/>
      <c r="B572" s="207">
        <f>B486</f>
        <v>0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03" t="str">
        <f>IF(COUNTA(V486),"SI","NO")</f>
        <v>NO</v>
      </c>
      <c r="W572" s="208"/>
      <c r="X572" s="1"/>
    </row>
    <row r="573" spans="1:24" ht="15.75" customHeight="1">
      <c r="A573" s="1"/>
      <c r="B573" s="209">
        <f>B486</f>
        <v>0</v>
      </c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1" t="str">
        <f>IF(COUNTA(W486),"SI","NO")</f>
        <v>NO</v>
      </c>
      <c r="X573" s="1"/>
    </row>
    <row r="574" spans="1:24" ht="15.75" customHeight="1">
      <c r="A574" s="1"/>
      <c r="B574" s="204" t="str">
        <f>B507</f>
        <v>NAR-DUR-ZAN-CAL-LIM NMQ</v>
      </c>
      <c r="C574" s="205" t="str">
        <f>IF(COUNTA(C507),"SI","NO")</f>
        <v>NO</v>
      </c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6"/>
      <c r="X574" s="1"/>
    </row>
    <row r="575" spans="1:24" ht="15.75" customHeight="1">
      <c r="A575" s="1"/>
      <c r="B575" s="207" t="str">
        <f>B507</f>
        <v>NAR-DUR-ZAN-CAL-LIM NMQ</v>
      </c>
      <c r="C575" s="1"/>
      <c r="D575" s="203" t="str">
        <f>IF(COUNTA(D507),"SI","NO")</f>
        <v>NO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08"/>
      <c r="X575" s="1"/>
    </row>
    <row r="576" spans="1:24" ht="15.75" customHeight="1">
      <c r="A576" s="1"/>
      <c r="B576" s="207" t="str">
        <f>B507</f>
        <v>NAR-DUR-ZAN-CAL-LIM NMQ</v>
      </c>
      <c r="C576" s="1"/>
      <c r="D576" s="1"/>
      <c r="E576" s="203" t="str">
        <f>IF(COUNTA(E507),"SI","NO")</f>
        <v>NO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08"/>
      <c r="X576" s="1"/>
    </row>
    <row r="577" spans="1:24" ht="15.75" customHeight="1">
      <c r="A577" s="1"/>
      <c r="B577" s="207" t="str">
        <f>B507</f>
        <v>NAR-DUR-ZAN-CAL-LIM NMQ</v>
      </c>
      <c r="C577" s="1"/>
      <c r="D577" s="1"/>
      <c r="E577" s="1"/>
      <c r="F577" s="203" t="str">
        <f>IF(COUNTA(F507),"SI","NO")</f>
        <v>NO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08"/>
      <c r="X577" s="1"/>
    </row>
    <row r="578" spans="1:24" ht="15.75" customHeight="1">
      <c r="A578" s="1"/>
      <c r="B578" s="207" t="str">
        <f>B507</f>
        <v>NAR-DUR-ZAN-CAL-LIM NMQ</v>
      </c>
      <c r="C578" s="1"/>
      <c r="D578" s="1"/>
      <c r="E578" s="1"/>
      <c r="F578" s="1"/>
      <c r="G578" s="203" t="str">
        <f>IF(COUNTA(G507),"SI","NO")</f>
        <v>NO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08"/>
      <c r="X578" s="1"/>
    </row>
    <row r="579" spans="1:24" ht="15.75" customHeight="1">
      <c r="A579" s="1"/>
      <c r="B579" s="207" t="str">
        <f>B507</f>
        <v>NAR-DUR-ZAN-CAL-LIM NMQ</v>
      </c>
      <c r="C579" s="1"/>
      <c r="D579" s="1"/>
      <c r="E579" s="1"/>
      <c r="F579" s="1"/>
      <c r="G579" s="1"/>
      <c r="H579" s="203" t="str">
        <f>IF(COUNTA(H507),"SI","NO")</f>
        <v>NO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08"/>
      <c r="X579" s="1"/>
    </row>
    <row r="580" spans="1:24" ht="15.75" customHeight="1">
      <c r="A580" s="1"/>
      <c r="B580" s="207" t="str">
        <f>B507</f>
        <v>NAR-DUR-ZAN-CAL-LIM NMQ</v>
      </c>
      <c r="C580" s="1"/>
      <c r="D580" s="1"/>
      <c r="E580" s="1"/>
      <c r="F580" s="1"/>
      <c r="G580" s="1"/>
      <c r="H580" s="1"/>
      <c r="I580" s="203" t="str">
        <f>IF(COUNTA(I507),"SI","NO")</f>
        <v>NO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08"/>
      <c r="X580" s="1"/>
    </row>
    <row r="581" spans="1:24" ht="15.75" customHeight="1">
      <c r="A581" s="1"/>
      <c r="B581" s="207" t="str">
        <f>B507</f>
        <v>NAR-DUR-ZAN-CAL-LIM NMQ</v>
      </c>
      <c r="C581" s="1"/>
      <c r="D581" s="1"/>
      <c r="E581" s="1"/>
      <c r="F581" s="1"/>
      <c r="G581" s="1"/>
      <c r="H581" s="1"/>
      <c r="I581" s="1"/>
      <c r="J581" s="203" t="str">
        <f>IF(COUNTA(J507),"SI","NO")</f>
        <v>NO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08"/>
      <c r="X581" s="1"/>
    </row>
    <row r="582" spans="1:24" ht="15.75" customHeight="1">
      <c r="A582" s="1"/>
      <c r="B582" s="207" t="str">
        <f>B507</f>
        <v>NAR-DUR-ZAN-CAL-LIM NMQ</v>
      </c>
      <c r="C582" s="1"/>
      <c r="D582" s="1"/>
      <c r="E582" s="1"/>
      <c r="F582" s="1"/>
      <c r="G582" s="1"/>
      <c r="H582" s="1"/>
      <c r="I582" s="1"/>
      <c r="J582" s="1"/>
      <c r="K582" s="203" t="str">
        <f>IF(COUNTA(K507),"SI","NO")</f>
        <v>NO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08"/>
      <c r="X582" s="1"/>
    </row>
    <row r="583" spans="1:24" ht="15.75" customHeight="1">
      <c r="A583" s="1"/>
      <c r="B583" s="207" t="str">
        <f>B507</f>
        <v>NAR-DUR-ZAN-CAL-LIM NMQ</v>
      </c>
      <c r="C583" s="1"/>
      <c r="D583" s="1"/>
      <c r="E583" s="1"/>
      <c r="F583" s="1"/>
      <c r="G583" s="1"/>
      <c r="H583" s="1"/>
      <c r="I583" s="1"/>
      <c r="J583" s="1"/>
      <c r="K583" s="1"/>
      <c r="L583" s="203" t="str">
        <f>IF(COUNTA(L507),"SI","NO")</f>
        <v>NO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08"/>
      <c r="X583" s="1"/>
    </row>
    <row r="584" spans="1:24" ht="15.75" customHeight="1">
      <c r="A584" s="1"/>
      <c r="B584" s="207" t="str">
        <f>B507</f>
        <v>NAR-DUR-ZAN-CAL-LIM NMQ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03" t="str">
        <f>IF(COUNTA(M507),"SI","NO")</f>
        <v>NO</v>
      </c>
      <c r="N584" s="1"/>
      <c r="O584" s="1"/>
      <c r="P584" s="1"/>
      <c r="Q584" s="1"/>
      <c r="R584" s="1"/>
      <c r="S584" s="1"/>
      <c r="T584" s="1"/>
      <c r="U584" s="1"/>
      <c r="V584" s="1"/>
      <c r="W584" s="208"/>
      <c r="X584" s="1"/>
    </row>
    <row r="585" spans="1:24" ht="15.75" customHeight="1">
      <c r="A585" s="1"/>
      <c r="B585" s="207" t="str">
        <f>B507</f>
        <v>NAR-DUR-ZAN-CAL-LIM NMQ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03" t="str">
        <f>IF(COUNTA(N507),"SI","NO")</f>
        <v>NO</v>
      </c>
      <c r="O585" s="1"/>
      <c r="P585" s="1"/>
      <c r="Q585" s="1"/>
      <c r="R585" s="1"/>
      <c r="S585" s="1"/>
      <c r="T585" s="1"/>
      <c r="U585" s="1"/>
      <c r="V585" s="1"/>
      <c r="W585" s="208"/>
      <c r="X585" s="1"/>
    </row>
    <row r="586" spans="1:24" ht="15.75" customHeight="1">
      <c r="A586" s="1"/>
      <c r="B586" s="207" t="str">
        <f>B507</f>
        <v>NAR-DUR-ZAN-CAL-LIM NMQ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03" t="str">
        <f>IF(COUNTA(O507),"SI","NO")</f>
        <v>NO</v>
      </c>
      <c r="P586" s="1"/>
      <c r="Q586" s="1"/>
      <c r="R586" s="1"/>
      <c r="S586" s="1"/>
      <c r="T586" s="1"/>
      <c r="U586" s="1"/>
      <c r="V586" s="1"/>
      <c r="W586" s="208"/>
      <c r="X586" s="1"/>
    </row>
    <row r="587" spans="1:24" ht="15.75" customHeight="1">
      <c r="A587" s="1"/>
      <c r="B587" s="207" t="str">
        <f>B507</f>
        <v>NAR-DUR-ZAN-CAL-LIM NMQ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03" t="str">
        <f>IF(COUNTA(P507),"SI","NO")</f>
        <v>NO</v>
      </c>
      <c r="Q587" s="1"/>
      <c r="R587" s="1"/>
      <c r="S587" s="1"/>
      <c r="T587" s="1"/>
      <c r="U587" s="1"/>
      <c r="V587" s="1"/>
      <c r="W587" s="208"/>
      <c r="X587" s="1"/>
    </row>
    <row r="588" spans="1:24" ht="15.75" customHeight="1">
      <c r="A588" s="1"/>
      <c r="B588" s="207" t="str">
        <f>B507</f>
        <v>NAR-DUR-ZAN-CAL-LIM NMQ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03" t="str">
        <f>IF(COUNTA(Q507),"SI","NO")</f>
        <v>NO</v>
      </c>
      <c r="R588" s="1"/>
      <c r="S588" s="1"/>
      <c r="T588" s="1"/>
      <c r="U588" s="1"/>
      <c r="V588" s="1"/>
      <c r="W588" s="208"/>
      <c r="X588" s="1"/>
    </row>
    <row r="589" spans="1:24" ht="15.75" customHeight="1">
      <c r="A589" s="1"/>
      <c r="B589" s="207" t="str">
        <f>B507</f>
        <v>NAR-DUR-ZAN-CAL-LIM NMQ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03" t="str">
        <f>IF(COUNTA(R507),"SI","NO")</f>
        <v>NO</v>
      </c>
      <c r="S589" s="1"/>
      <c r="T589" s="1"/>
      <c r="U589" s="1"/>
      <c r="V589" s="1"/>
      <c r="W589" s="208"/>
      <c r="X589" s="1"/>
    </row>
    <row r="590" spans="1:24" ht="15.75" customHeight="1">
      <c r="A590" s="1"/>
      <c r="B590" s="207" t="str">
        <f>B507</f>
        <v>NAR-DUR-ZAN-CAL-LIM NMQ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03" t="str">
        <f>IF(COUNTA(S507),"SI","NO")</f>
        <v>NO</v>
      </c>
      <c r="T590" s="1"/>
      <c r="U590" s="1"/>
      <c r="V590" s="1"/>
      <c r="W590" s="208"/>
      <c r="X590" s="1"/>
    </row>
    <row r="591" spans="1:24" ht="15.75" customHeight="1">
      <c r="A591" s="1"/>
      <c r="B591" s="207" t="str">
        <f>B507</f>
        <v>NAR-DUR-ZAN-CAL-LIM NMQ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03" t="str">
        <f>IF(COUNTA(T507),"SI","NO")</f>
        <v>SI</v>
      </c>
      <c r="U591" s="1"/>
      <c r="V591" s="1"/>
      <c r="W591" s="208"/>
      <c r="X591" s="1"/>
    </row>
    <row r="592" spans="1:24" ht="15.75" customHeight="1">
      <c r="A592" s="1"/>
      <c r="B592" s="207" t="str">
        <f>B507</f>
        <v>NAR-DUR-ZAN-CAL-LIM NMQ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203" t="str">
        <f>IF(COUNTA(U507),"SI","NO")</f>
        <v>NO</v>
      </c>
      <c r="V592" s="1"/>
      <c r="W592" s="208"/>
      <c r="X592" s="1"/>
    </row>
    <row r="593" spans="1:24" ht="15.75" customHeight="1">
      <c r="A593" s="1"/>
      <c r="B593" s="207" t="str">
        <f>B507</f>
        <v>NAR-DUR-ZAN-CAL-LIM NMQ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03" t="str">
        <f>IF(COUNTA(V507),"SI","NO")</f>
        <v>NO</v>
      </c>
      <c r="W593" s="208"/>
      <c r="X593" s="1"/>
    </row>
    <row r="594" spans="1:24" ht="15.75" customHeight="1">
      <c r="A594" s="1"/>
      <c r="B594" s="209" t="str">
        <f>B507</f>
        <v>NAR-DUR-ZAN-CAL-LIM NMQ</v>
      </c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1" t="str">
        <f>IF(COUNTA(W507),"SI","NO")</f>
        <v>NO</v>
      </c>
      <c r="X594" s="1"/>
    </row>
    <row r="595" spans="1:24" ht="15.75" customHeight="1">
      <c r="A595" s="1"/>
      <c r="B595" s="204">
        <f>B528</f>
        <v>0</v>
      </c>
      <c r="C595" s="205" t="str">
        <f>IF(COUNTA(C528),"SI","NO")</f>
        <v>NO</v>
      </c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6"/>
      <c r="X595" s="1"/>
    </row>
    <row r="596" spans="1:24" ht="15.75" customHeight="1">
      <c r="A596" s="1"/>
      <c r="B596" s="207">
        <f>B528</f>
        <v>0</v>
      </c>
      <c r="C596" s="1"/>
      <c r="D596" s="203" t="str">
        <f>IF(COUNTA(D528),"SI","NO")</f>
        <v>NO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08"/>
      <c r="X596" s="1"/>
    </row>
    <row r="597" spans="1:24" ht="15.75" customHeight="1">
      <c r="A597" s="1"/>
      <c r="B597" s="207">
        <f>B528</f>
        <v>0</v>
      </c>
      <c r="C597" s="1"/>
      <c r="D597" s="1"/>
      <c r="E597" s="203" t="str">
        <f>IF(COUNTA(E528),"SI","NO")</f>
        <v>NO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08"/>
      <c r="X597" s="1"/>
    </row>
    <row r="598" spans="1:2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autoFilter ref="X3:X50"/>
  <mergeCells count="11">
    <mergeCell ref="C1:I1"/>
    <mergeCell ref="J1:U1"/>
    <mergeCell ref="V1:W1"/>
    <mergeCell ref="C2:H2"/>
    <mergeCell ref="J2:U2"/>
    <mergeCell ref="V2:W2"/>
    <mergeCell ref="B1:B3"/>
    <mergeCell ref="A51:B51"/>
    <mergeCell ref="A52:B52"/>
    <mergeCell ref="A54:B54"/>
    <mergeCell ref="A1:A3"/>
  </mergeCells>
  <pageMargins left="0.70866141732283472" right="0.70866141732283472" top="0.74803149606299213" bottom="0.74803149606299213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2578125" defaultRowHeight="15" customHeight="1"/>
  <cols>
    <col min="1" max="1" width="10.140625" customWidth="1"/>
    <col min="2" max="2" width="12.85546875" customWidth="1"/>
    <col min="3" max="6" width="10.140625" customWidth="1"/>
    <col min="7" max="7" width="13.85546875" customWidth="1"/>
    <col min="8" max="26" width="10.7109375" customWidth="1"/>
  </cols>
  <sheetData>
    <row r="1" spans="1:8" ht="37.5" customHeight="1">
      <c r="A1" s="212" t="s">
        <v>206</v>
      </c>
      <c r="B1" s="213" t="s">
        <v>207</v>
      </c>
      <c r="C1" s="214" t="s">
        <v>208</v>
      </c>
      <c r="D1" s="213" t="s">
        <v>209</v>
      </c>
      <c r="E1" s="215" t="s">
        <v>210</v>
      </c>
      <c r="F1" s="216" t="s">
        <v>211</v>
      </c>
      <c r="G1" s="212" t="s">
        <v>212</v>
      </c>
    </row>
    <row r="2" spans="1:8" ht="19.5" customHeight="1">
      <c r="A2" s="217">
        <v>1</v>
      </c>
      <c r="B2" s="218" t="s">
        <v>213</v>
      </c>
      <c r="C2" s="219">
        <v>2</v>
      </c>
      <c r="D2" s="218" t="s">
        <v>214</v>
      </c>
      <c r="E2" s="220">
        <f>IF(COUNTIF(FRUTAS!$A$8:$A$62,CARROS!A2)=0,"",COUNTIF(FRUTAS!$A$8:$A$62,CARROS!A2))</f>
        <v>24</v>
      </c>
      <c r="F2" s="221">
        <f>IF(SUM(SUMIF(FRUTAS!$A$72:$A$86, A2, FRUTAS!$Y$72:$Y$86),SUMIF(VERDURAS!$A$72:$A$86, A2, VERDURAS!$Y$72:$Y$86))=0,"",SUM(SUMIF(FRUTAS!$A$72:$A$86, A2, FRUTAS!$Y$72:$Y$86),SUMIF(VERDURAS!$A$72:$A$86, A2, VERDURAS!$Y$72:$Y$86)))</f>
        <v>332.5</v>
      </c>
      <c r="G2" s="222"/>
      <c r="H2" s="223" t="s">
        <v>215</v>
      </c>
    </row>
    <row r="3" spans="1:8" ht="19.5" customHeight="1">
      <c r="A3" s="217">
        <v>2</v>
      </c>
      <c r="B3" s="218" t="s">
        <v>216</v>
      </c>
      <c r="C3" s="219">
        <v>3</v>
      </c>
      <c r="D3" s="218" t="s">
        <v>217</v>
      </c>
      <c r="E3" s="224">
        <f>IF(COUNTIF(FRUTAS!$A$8:$A$62,CARROS!A3)=0,"",COUNTIF(FRUTAS!$A$8:$A$62,CARROS!A3))</f>
        <v>10</v>
      </c>
      <c r="F3" s="225">
        <f>IF(SUM(SUMIF(FRUTAS!$A$72:$A$86, A3, FRUTAS!$Y$72:$Y$86),SUMIF(VERDURAS!$A$72:$A$86, A3, VERDURAS!$Y$72:$Y$86))=0,"",SUM(SUMIF(FRUTAS!$A$72:$A$86, A3, FRUTAS!$Y$72:$Y$86),SUMIF(VERDURAS!$A$72:$A$86, A3, VERDURAS!$Y$72:$Y$86)))</f>
        <v>175.5</v>
      </c>
      <c r="G3" s="222"/>
    </row>
    <row r="4" spans="1:8" ht="19.5" customHeight="1">
      <c r="A4" s="217">
        <v>3</v>
      </c>
      <c r="B4" s="218" t="s">
        <v>218</v>
      </c>
      <c r="C4" s="219">
        <v>4</v>
      </c>
      <c r="D4" s="218" t="s">
        <v>219</v>
      </c>
      <c r="E4" s="224">
        <f>IF(COUNTIF(FRUTAS!$A$8:$A$62,CARROS!A4)=0,"",COUNTIF(FRUTAS!$A$8:$A$62,CARROS!A4))</f>
        <v>8</v>
      </c>
      <c r="F4" s="225">
        <f>IF(SUM(SUMIF(FRUTAS!$A$72:$A$86, A4, FRUTAS!$Y$72:$Y$86),SUMIF(VERDURAS!$A$72:$A$86, A4, VERDURAS!$Y$72:$Y$86))=0,"",SUM(SUMIF(FRUTAS!$A$72:$A$86, A4, FRUTAS!$Y$72:$Y$86),SUMIF(VERDURAS!$A$72:$A$86, A4, VERDURAS!$Y$72:$Y$86)))</f>
        <v>707.5</v>
      </c>
      <c r="G4" s="222"/>
      <c r="H4" s="223" t="s">
        <v>220</v>
      </c>
    </row>
    <row r="5" spans="1:8" ht="19.5" customHeight="1">
      <c r="A5" s="217">
        <v>7</v>
      </c>
      <c r="B5" s="218" t="s">
        <v>221</v>
      </c>
      <c r="C5" s="219">
        <v>3</v>
      </c>
      <c r="D5" s="218" t="s">
        <v>222</v>
      </c>
      <c r="E5" s="224">
        <f>IF(COUNTIF(FRUTAS!$A$8:$A$62,CARROS!A5)=0,"",COUNTIF(FRUTAS!$A$8:$A$62,CARROS!A5))</f>
        <v>2</v>
      </c>
      <c r="F5" s="225">
        <f>IF(SUM(SUMIF(FRUTAS!$A$72:$A$86, A5, FRUTAS!$Y$72:$Y$86),SUMIF(VERDURAS!$A$72:$A$86, A5, VERDURAS!$Y$72:$Y$86))=0,"",SUM(SUMIF(FRUTAS!$A$72:$A$86, A5, FRUTAS!$Y$72:$Y$86),SUMIF(VERDURAS!$A$72:$A$86, A5, VERDURAS!$Y$72:$Y$86)))</f>
        <v>600</v>
      </c>
      <c r="G5" s="222"/>
    </row>
    <row r="6" spans="1:8" ht="19.5" customHeight="1">
      <c r="A6" s="217"/>
      <c r="B6" s="226"/>
      <c r="C6" s="217"/>
      <c r="D6" s="226"/>
      <c r="E6" s="224" t="str">
        <f>IF(COUNTIF(FRUTAS!$A$8:$A$62,CARROS!A6)=0,"",COUNTIF(FRUTAS!$A$8:$A$62,CARROS!A6))</f>
        <v/>
      </c>
      <c r="F6" s="225" t="str">
        <f>IF(SUM(SUMIF(FRUTAS!$A$72:$A$86, A6, FRUTAS!$Y$72:$Y$86),SUMIF(VERDURAS!$A$72:$A$86, A6, VERDURAS!$Y$72:$Y$86))=0,"",SUM(SUMIF(FRUTAS!$A$72:$A$86, A6, FRUTAS!$Y$72:$Y$86),SUMIF(VERDURAS!$A$72:$A$86, A6, VERDURAS!$Y$72:$Y$86)))</f>
        <v/>
      </c>
      <c r="G6" s="222"/>
    </row>
    <row r="7" spans="1:8" ht="19.5" customHeight="1">
      <c r="A7" s="217"/>
      <c r="B7" s="226"/>
      <c r="C7" s="217"/>
      <c r="D7" s="226"/>
      <c r="E7" s="224" t="str">
        <f>IF(COUNTIF(FRUTAS!$A$8:$A$62,CARROS!A7)=0,"",COUNTIF(FRUTAS!$A$8:$A$62,CARROS!A7))</f>
        <v/>
      </c>
      <c r="F7" s="225" t="str">
        <f>IF(SUM(SUMIF(FRUTAS!$A$72:$A$86, A7, FRUTAS!$Y$72:$Y$86),SUMIF(VERDURAS!$A$72:$A$86, A7, VERDURAS!$Y$72:$Y$86))=0,"",SUM(SUMIF(FRUTAS!$A$72:$A$86, A7, FRUTAS!$Y$72:$Y$86),SUMIF(VERDURAS!$A$72:$A$86, A7, VERDURAS!$Y$72:$Y$86)))</f>
        <v/>
      </c>
      <c r="G7" s="222"/>
    </row>
    <row r="8" spans="1:8" ht="19.5" customHeight="1">
      <c r="A8" s="217"/>
      <c r="B8" s="226"/>
      <c r="C8" s="217"/>
      <c r="D8" s="226"/>
      <c r="E8" s="224" t="str">
        <f>IF(COUNTIF(FRUTAS!$A$8:$A$62,CARROS!A8)=0,"",COUNTIF(FRUTAS!$A$8:$A$62,CARROS!A8))</f>
        <v/>
      </c>
      <c r="F8" s="225" t="str">
        <f>IF(SUM(SUMIF(FRUTAS!$A$72:$A$86, A8, FRUTAS!$Y$72:$Y$86),SUMIF(VERDURAS!$A$72:$A$86, A8, VERDURAS!$Y$72:$Y$86))=0,"",SUM(SUMIF(FRUTAS!$A$72:$A$86, A8, FRUTAS!$Y$72:$Y$86),SUMIF(VERDURAS!$A$72:$A$86, A8, VERDURAS!$Y$72:$Y$86)))</f>
        <v/>
      </c>
      <c r="G8" s="222"/>
    </row>
    <row r="9" spans="1:8" ht="19.5" customHeight="1">
      <c r="A9" s="217"/>
      <c r="B9" s="226"/>
      <c r="C9" s="217"/>
      <c r="D9" s="226"/>
      <c r="E9" s="224" t="str">
        <f>IF(COUNTIF(FRUTAS!$A$8:$A$62,CARROS!A9)=0,"",COUNTIF(FRUTAS!$A$8:$A$62,CARROS!A9))</f>
        <v/>
      </c>
      <c r="F9" s="225" t="str">
        <f>IF(SUM(SUMIF(FRUTAS!$A$72:$A$86, A9, FRUTAS!$Y$72:$Y$86),SUMIF(VERDURAS!$A$72:$A$86, A9, VERDURAS!$Y$72:$Y$86))=0,"",SUM(SUMIF(FRUTAS!$A$72:$A$86, A9, FRUTAS!$Y$72:$Y$86),SUMIF(VERDURAS!$A$72:$A$86, A9, VERDURAS!$Y$72:$Y$86)))</f>
        <v/>
      </c>
      <c r="G9" s="222"/>
    </row>
    <row r="10" spans="1:8" ht="19.5" customHeight="1">
      <c r="A10" s="227"/>
      <c r="B10" s="228"/>
      <c r="C10" s="227"/>
      <c r="D10" s="228"/>
      <c r="E10" s="229" t="str">
        <f>IF(COUNTIF(FRUTAS!$A$8:$A$62,CARROS!A10)=0,"",COUNTIF(FRUTAS!$A$8:$A$62,CARROS!A10))</f>
        <v/>
      </c>
      <c r="F10" s="230" t="str">
        <f>IF(SUM(SUMIF(FRUTAS!$A$72:$A$86, A10, FRUTAS!$Y$72:$Y$86),SUMIF(VERDURAS!$A$72:$A$86, A10, VERDURAS!$Y$72:$Y$86))=0,"",SUM(SUMIF(FRUTAS!$A$72:$A$86, A10, FRUTAS!$Y$72:$Y$86),SUMIF(VERDURAS!$A$72:$A$86, A10, VERDURAS!$Y$72:$Y$86)))</f>
        <v/>
      </c>
      <c r="G10" s="231"/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 ht="15.75" customHeight="1">
      <c r="A21" s="1"/>
      <c r="B21" s="1"/>
      <c r="C21" s="1"/>
      <c r="D21" s="1"/>
      <c r="E21" s="1"/>
      <c r="F21" s="1"/>
      <c r="G21" s="1"/>
    </row>
    <row r="22" spans="1:7" ht="15.75" customHeight="1">
      <c r="A22" s="1"/>
      <c r="B22" s="1"/>
      <c r="C22" s="1"/>
      <c r="D22" s="1"/>
      <c r="E22" s="1"/>
      <c r="F22" s="1"/>
      <c r="G22" s="1"/>
    </row>
    <row r="23" spans="1:7" ht="15.75" customHeight="1">
      <c r="A23" s="1"/>
      <c r="B23" s="1"/>
      <c r="C23" s="1"/>
      <c r="D23" s="1"/>
      <c r="E23" s="1"/>
      <c r="F23" s="1"/>
      <c r="G23" s="1"/>
    </row>
    <row r="24" spans="1:7" ht="15.75" customHeight="1">
      <c r="A24" s="1"/>
      <c r="B24" s="1"/>
      <c r="C24" s="1"/>
      <c r="D24" s="1"/>
      <c r="E24" s="1"/>
      <c r="F24" s="1"/>
      <c r="G24" s="1"/>
    </row>
    <row r="25" spans="1:7" ht="15.75" customHeight="1">
      <c r="A25" s="1"/>
      <c r="B25" s="1"/>
      <c r="C25" s="1"/>
      <c r="D25" s="1"/>
      <c r="E25" s="1"/>
      <c r="F25" s="1"/>
      <c r="G25" s="1"/>
    </row>
    <row r="26" spans="1:7" ht="15.75" customHeight="1">
      <c r="A26" s="1"/>
      <c r="B26" s="1"/>
      <c r="C26" s="1"/>
      <c r="D26" s="1"/>
      <c r="E26" s="1"/>
      <c r="F26" s="1"/>
      <c r="G26" s="1"/>
    </row>
    <row r="27" spans="1:7" ht="15.75" customHeight="1">
      <c r="A27" s="1"/>
      <c r="B27" s="1"/>
      <c r="C27" s="1"/>
      <c r="D27" s="1"/>
      <c r="E27" s="1"/>
      <c r="F27" s="1"/>
      <c r="G27" s="1"/>
    </row>
    <row r="28" spans="1:7" ht="15.75" customHeight="1">
      <c r="A28" s="1"/>
      <c r="B28" s="1"/>
      <c r="C28" s="1"/>
      <c r="D28" s="1"/>
      <c r="E28" s="1"/>
      <c r="F28" s="1"/>
      <c r="G28" s="1"/>
    </row>
    <row r="29" spans="1:7" ht="15.75" customHeight="1">
      <c r="A29" s="1"/>
      <c r="B29" s="1"/>
      <c r="C29" s="1"/>
      <c r="D29" s="1"/>
      <c r="E29" s="1"/>
      <c r="F29" s="1"/>
      <c r="G29" s="1"/>
    </row>
    <row r="30" spans="1:7" ht="15.75" customHeight="1">
      <c r="A30" s="1"/>
      <c r="B30" s="1"/>
      <c r="C30" s="1"/>
      <c r="D30" s="1"/>
      <c r="E30" s="1"/>
      <c r="F30" s="1"/>
      <c r="G30" s="1"/>
    </row>
    <row r="31" spans="1:7" ht="15.75" customHeight="1">
      <c r="A31" s="1"/>
      <c r="B31" s="1"/>
      <c r="C31" s="1"/>
      <c r="D31" s="1"/>
      <c r="E31" s="1"/>
      <c r="F31" s="1"/>
      <c r="G31" s="1"/>
    </row>
    <row r="32" spans="1:7" ht="15.75" customHeight="1">
      <c r="A32" s="1"/>
      <c r="B32" s="1"/>
      <c r="C32" s="1"/>
      <c r="D32" s="1"/>
      <c r="E32" s="1"/>
      <c r="F32" s="1"/>
      <c r="G32" s="1"/>
    </row>
    <row r="33" spans="1:7" ht="15.75" customHeight="1">
      <c r="A33" s="1"/>
      <c r="B33" s="1"/>
      <c r="C33" s="1"/>
      <c r="D33" s="1"/>
      <c r="E33" s="1"/>
      <c r="F33" s="1"/>
      <c r="G33" s="1"/>
    </row>
    <row r="34" spans="1:7" ht="15.75" customHeight="1">
      <c r="A34" s="1"/>
      <c r="B34" s="1"/>
      <c r="C34" s="1"/>
      <c r="D34" s="1"/>
      <c r="E34" s="1"/>
      <c r="F34" s="1"/>
      <c r="G34" s="1"/>
    </row>
    <row r="35" spans="1:7" ht="15.75" customHeight="1">
      <c r="A35" s="1"/>
      <c r="B35" s="1"/>
      <c r="C35" s="1"/>
      <c r="D35" s="1"/>
      <c r="E35" s="1"/>
      <c r="F35" s="1"/>
      <c r="G35" s="1"/>
    </row>
    <row r="36" spans="1:7" ht="15.75" customHeight="1">
      <c r="A36" s="1"/>
      <c r="B36" s="1"/>
      <c r="C36" s="1"/>
      <c r="D36" s="1"/>
      <c r="E36" s="1"/>
      <c r="F36" s="1"/>
      <c r="G36" s="1"/>
    </row>
    <row r="37" spans="1:7" ht="15.75" customHeight="1">
      <c r="A37" s="1"/>
      <c r="B37" s="1"/>
      <c r="C37" s="1"/>
      <c r="D37" s="1"/>
      <c r="E37" s="1"/>
      <c r="F37" s="1"/>
      <c r="G37" s="1"/>
    </row>
    <row r="38" spans="1:7" ht="15.75" customHeight="1">
      <c r="A38" s="1"/>
      <c r="B38" s="1"/>
      <c r="C38" s="1"/>
      <c r="D38" s="1"/>
      <c r="E38" s="1"/>
      <c r="F38" s="1"/>
      <c r="G38" s="1"/>
    </row>
    <row r="39" spans="1:7" ht="15.75" customHeight="1">
      <c r="A39" s="1"/>
      <c r="B39" s="1"/>
      <c r="C39" s="1"/>
      <c r="D39" s="1"/>
      <c r="E39" s="1"/>
      <c r="F39" s="1"/>
      <c r="G39" s="1"/>
    </row>
    <row r="40" spans="1:7" ht="15.75" customHeight="1">
      <c r="A40" s="1"/>
      <c r="B40" s="1"/>
      <c r="C40" s="1"/>
      <c r="D40" s="1"/>
      <c r="E40" s="1"/>
      <c r="F40" s="1"/>
      <c r="G40" s="1"/>
    </row>
    <row r="41" spans="1:7" ht="15.75" customHeight="1">
      <c r="A41" s="1"/>
      <c r="B41" s="1"/>
      <c r="C41" s="1"/>
      <c r="D41" s="1"/>
      <c r="E41" s="1"/>
      <c r="F41" s="1"/>
      <c r="G41" s="1"/>
    </row>
    <row r="42" spans="1:7" ht="15.75" customHeight="1">
      <c r="A42" s="1"/>
      <c r="B42" s="1"/>
      <c r="C42" s="1"/>
      <c r="D42" s="1"/>
      <c r="E42" s="1"/>
      <c r="F42" s="1"/>
      <c r="G42" s="1"/>
    </row>
    <row r="43" spans="1:7" ht="15.75" customHeight="1">
      <c r="A43" s="1"/>
      <c r="B43" s="1"/>
      <c r="C43" s="1"/>
      <c r="D43" s="1"/>
      <c r="E43" s="1"/>
      <c r="F43" s="1"/>
      <c r="G43" s="1"/>
    </row>
    <row r="44" spans="1:7" ht="15.75" customHeight="1">
      <c r="A44" s="1"/>
      <c r="B44" s="1"/>
      <c r="C44" s="1"/>
      <c r="D44" s="1"/>
      <c r="E44" s="1"/>
      <c r="F44" s="1"/>
      <c r="G44" s="1"/>
    </row>
    <row r="45" spans="1:7" ht="15.75" customHeight="1">
      <c r="A45" s="1"/>
      <c r="B45" s="1"/>
      <c r="C45" s="1"/>
      <c r="D45" s="1"/>
      <c r="E45" s="1"/>
      <c r="F45" s="1"/>
      <c r="G45" s="1"/>
    </row>
    <row r="46" spans="1:7" ht="15.75" customHeight="1">
      <c r="A46" s="1"/>
      <c r="B46" s="1"/>
      <c r="C46" s="1"/>
      <c r="D46" s="1"/>
      <c r="E46" s="1"/>
      <c r="F46" s="1"/>
      <c r="G46" s="1"/>
    </row>
    <row r="47" spans="1:7" ht="15.75" customHeight="1">
      <c r="A47" s="1"/>
      <c r="B47" s="1"/>
      <c r="C47" s="1"/>
      <c r="D47" s="1"/>
      <c r="E47" s="1"/>
      <c r="F47" s="1"/>
      <c r="G47" s="1"/>
    </row>
    <row r="48" spans="1:7" ht="15.75" customHeight="1">
      <c r="A48" s="1"/>
      <c r="B48" s="1"/>
      <c r="C48" s="1"/>
      <c r="D48" s="1"/>
      <c r="E48" s="1"/>
      <c r="F48" s="1"/>
      <c r="G48" s="1"/>
    </row>
    <row r="49" spans="1:7" ht="15.75" customHeight="1">
      <c r="A49" s="1"/>
      <c r="B49" s="1"/>
      <c r="C49" s="1"/>
      <c r="D49" s="1"/>
      <c r="E49" s="1"/>
      <c r="F49" s="1"/>
      <c r="G49" s="1"/>
    </row>
    <row r="50" spans="1:7" ht="15.75" customHeight="1">
      <c r="A50" s="1"/>
      <c r="B50" s="1"/>
      <c r="C50" s="1"/>
      <c r="D50" s="1"/>
      <c r="E50" s="1"/>
      <c r="F50" s="1"/>
      <c r="G50" s="1"/>
    </row>
    <row r="51" spans="1:7" ht="15.75" customHeight="1">
      <c r="A51" s="1"/>
      <c r="B51" s="1"/>
      <c r="C51" s="1"/>
      <c r="D51" s="1"/>
      <c r="E51" s="1"/>
      <c r="F51" s="1"/>
      <c r="G51" s="1"/>
    </row>
    <row r="52" spans="1:7" ht="15.75" customHeight="1">
      <c r="A52" s="1"/>
      <c r="B52" s="1"/>
      <c r="C52" s="1"/>
      <c r="D52" s="1"/>
      <c r="E52" s="1"/>
      <c r="F52" s="1"/>
      <c r="G52" s="1"/>
    </row>
    <row r="53" spans="1:7" ht="15.75" customHeight="1">
      <c r="A53" s="1"/>
      <c r="B53" s="1"/>
      <c r="C53" s="1"/>
      <c r="D53" s="1"/>
      <c r="E53" s="1"/>
      <c r="F53" s="1"/>
      <c r="G53" s="1"/>
    </row>
    <row r="54" spans="1:7" ht="15.75" customHeight="1">
      <c r="A54" s="1"/>
      <c r="B54" s="1"/>
      <c r="C54" s="1"/>
      <c r="D54" s="1"/>
      <c r="E54" s="1"/>
      <c r="F54" s="1"/>
      <c r="G54" s="1"/>
    </row>
    <row r="55" spans="1:7" ht="15.75" customHeight="1">
      <c r="A55" s="1"/>
      <c r="B55" s="1"/>
      <c r="C55" s="1"/>
      <c r="D55" s="1"/>
      <c r="E55" s="1"/>
      <c r="F55" s="1"/>
      <c r="G55" s="1"/>
    </row>
    <row r="56" spans="1:7" ht="15.75" customHeight="1">
      <c r="A56" s="1"/>
      <c r="B56" s="1"/>
      <c r="C56" s="1"/>
      <c r="D56" s="1"/>
      <c r="E56" s="1"/>
      <c r="F56" s="1"/>
      <c r="G56" s="1"/>
    </row>
    <row r="57" spans="1:7" ht="15.75" customHeight="1">
      <c r="A57" s="1"/>
      <c r="B57" s="1"/>
      <c r="C57" s="1"/>
      <c r="D57" s="1"/>
      <c r="E57" s="1"/>
      <c r="F57" s="1"/>
      <c r="G57" s="1"/>
    </row>
    <row r="58" spans="1:7" ht="15.75" customHeight="1">
      <c r="A58" s="1"/>
      <c r="B58" s="1"/>
      <c r="C58" s="1"/>
      <c r="D58" s="1"/>
      <c r="E58" s="1"/>
      <c r="F58" s="1"/>
      <c r="G58" s="1"/>
    </row>
    <row r="59" spans="1:7" ht="15.75" customHeight="1">
      <c r="A59" s="1"/>
      <c r="B59" s="1"/>
      <c r="C59" s="1"/>
      <c r="D59" s="1"/>
      <c r="E59" s="1"/>
      <c r="F59" s="1"/>
      <c r="G59" s="1"/>
    </row>
    <row r="60" spans="1:7" ht="15.75" customHeight="1">
      <c r="A60" s="1"/>
      <c r="B60" s="1"/>
      <c r="C60" s="1"/>
      <c r="D60" s="1"/>
      <c r="E60" s="1"/>
      <c r="F60" s="1"/>
      <c r="G60" s="1"/>
    </row>
    <row r="61" spans="1:7" ht="15.75" customHeight="1">
      <c r="A61" s="1"/>
      <c r="B61" s="1"/>
      <c r="C61" s="1"/>
      <c r="D61" s="1"/>
      <c r="E61" s="1"/>
      <c r="F61" s="1"/>
      <c r="G61" s="1"/>
    </row>
    <row r="62" spans="1:7" ht="15.75" customHeight="1">
      <c r="A62" s="1"/>
      <c r="B62" s="1"/>
      <c r="C62" s="1"/>
      <c r="D62" s="1"/>
      <c r="E62" s="1"/>
      <c r="F62" s="1"/>
      <c r="G62" s="1"/>
    </row>
    <row r="63" spans="1:7" ht="15.75" customHeight="1">
      <c r="A63" s="1"/>
      <c r="B63" s="1"/>
      <c r="C63" s="1"/>
      <c r="D63" s="1"/>
      <c r="E63" s="1"/>
      <c r="F63" s="1"/>
      <c r="G63" s="1"/>
    </row>
    <row r="64" spans="1:7" ht="15.75" customHeight="1">
      <c r="A64" s="1"/>
      <c r="B64" s="1"/>
      <c r="C64" s="1"/>
      <c r="D64" s="1"/>
      <c r="E64" s="1"/>
      <c r="F64" s="1"/>
      <c r="G64" s="1"/>
    </row>
    <row r="65" spans="1:7" ht="15.75" customHeight="1">
      <c r="A65" s="1"/>
      <c r="B65" s="1"/>
      <c r="C65" s="1"/>
      <c r="D65" s="1"/>
      <c r="E65" s="1"/>
      <c r="F65" s="1"/>
      <c r="G65" s="1"/>
    </row>
    <row r="66" spans="1:7" ht="15.75" customHeight="1">
      <c r="A66" s="1"/>
      <c r="B66" s="1"/>
      <c r="C66" s="1"/>
      <c r="D66" s="1"/>
      <c r="E66" s="1"/>
      <c r="F66" s="1"/>
      <c r="G66" s="1"/>
    </row>
    <row r="67" spans="1:7" ht="15.75" customHeight="1">
      <c r="A67" s="1"/>
      <c r="B67" s="1"/>
      <c r="C67" s="1"/>
      <c r="D67" s="1"/>
      <c r="E67" s="1"/>
      <c r="F67" s="1"/>
      <c r="G67" s="1"/>
    </row>
    <row r="68" spans="1:7" ht="15.75" customHeight="1">
      <c r="A68" s="1"/>
      <c r="B68" s="1"/>
      <c r="C68" s="1"/>
      <c r="D68" s="1"/>
      <c r="E68" s="1"/>
      <c r="F68" s="1"/>
      <c r="G68" s="1"/>
    </row>
    <row r="69" spans="1:7" ht="15.75" customHeight="1">
      <c r="A69" s="1"/>
      <c r="B69" s="1"/>
      <c r="C69" s="1"/>
      <c r="D69" s="1"/>
      <c r="E69" s="1"/>
      <c r="F69" s="1"/>
      <c r="G69" s="1"/>
    </row>
    <row r="70" spans="1:7" ht="15.75" customHeight="1">
      <c r="A70" s="1"/>
      <c r="B70" s="1"/>
      <c r="C70" s="1"/>
      <c r="D70" s="1"/>
      <c r="E70" s="1"/>
      <c r="F70" s="1"/>
      <c r="G70" s="1"/>
    </row>
    <row r="71" spans="1:7" ht="15.75" customHeight="1">
      <c r="A71" s="1"/>
      <c r="B71" s="1"/>
      <c r="C71" s="1"/>
      <c r="D71" s="1"/>
      <c r="E71" s="1"/>
      <c r="F71" s="1"/>
      <c r="G71" s="1"/>
    </row>
    <row r="72" spans="1:7" ht="15.75" customHeight="1">
      <c r="A72" s="1"/>
      <c r="B72" s="1"/>
      <c r="C72" s="1"/>
      <c r="D72" s="1"/>
      <c r="E72" s="1"/>
      <c r="F72" s="1"/>
      <c r="G72" s="1"/>
    </row>
    <row r="73" spans="1:7" ht="15.75" customHeight="1">
      <c r="A73" s="1"/>
      <c r="B73" s="1"/>
      <c r="C73" s="1"/>
      <c r="D73" s="1"/>
      <c r="E73" s="1"/>
      <c r="F73" s="1"/>
      <c r="G73" s="1"/>
    </row>
    <row r="74" spans="1:7" ht="15.75" customHeight="1">
      <c r="A74" s="1"/>
      <c r="B74" s="1"/>
      <c r="C74" s="1"/>
      <c r="D74" s="1"/>
      <c r="E74" s="1"/>
      <c r="F74" s="1"/>
      <c r="G74" s="1"/>
    </row>
    <row r="75" spans="1:7" ht="15.75" customHeight="1">
      <c r="A75" s="1"/>
      <c r="B75" s="1"/>
      <c r="C75" s="1"/>
      <c r="D75" s="1"/>
      <c r="E75" s="1"/>
      <c r="F75" s="1"/>
      <c r="G75" s="1"/>
    </row>
    <row r="76" spans="1:7" ht="15.75" customHeight="1">
      <c r="A76" s="1"/>
      <c r="B76" s="1"/>
      <c r="C76" s="1"/>
      <c r="D76" s="1"/>
      <c r="E76" s="1"/>
      <c r="F76" s="1"/>
      <c r="G76" s="1"/>
    </row>
    <row r="77" spans="1:7" ht="15.75" customHeight="1">
      <c r="A77" s="1"/>
      <c r="B77" s="1"/>
      <c r="C77" s="1"/>
      <c r="D77" s="1"/>
      <c r="E77" s="1"/>
      <c r="F77" s="1"/>
      <c r="G77" s="1"/>
    </row>
    <row r="78" spans="1:7" ht="15.75" customHeight="1">
      <c r="A78" s="1"/>
      <c r="B78" s="1"/>
      <c r="C78" s="1"/>
      <c r="D78" s="1"/>
      <c r="E78" s="1"/>
      <c r="F78" s="1"/>
      <c r="G78" s="1"/>
    </row>
    <row r="79" spans="1:7" ht="15.75" customHeight="1">
      <c r="A79" s="1"/>
      <c r="B79" s="1"/>
      <c r="C79" s="1"/>
      <c r="D79" s="1"/>
      <c r="E79" s="1"/>
      <c r="F79" s="1"/>
      <c r="G79" s="1"/>
    </row>
    <row r="80" spans="1:7" ht="15.75" customHeight="1">
      <c r="A80" s="1"/>
      <c r="B80" s="1"/>
      <c r="C80" s="1"/>
      <c r="D80" s="1"/>
      <c r="E80" s="1"/>
      <c r="F80" s="1"/>
      <c r="G80" s="1"/>
    </row>
    <row r="81" spans="1:7" ht="15.75" customHeight="1">
      <c r="A81" s="1"/>
      <c r="B81" s="1"/>
      <c r="C81" s="1"/>
      <c r="D81" s="1"/>
      <c r="E81" s="1"/>
      <c r="F81" s="1"/>
      <c r="G81" s="1"/>
    </row>
    <row r="82" spans="1:7" ht="15.75" customHeight="1">
      <c r="A82" s="1"/>
      <c r="B82" s="1"/>
      <c r="C82" s="1"/>
      <c r="D82" s="1"/>
      <c r="E82" s="1"/>
      <c r="F82" s="1"/>
      <c r="G82" s="1"/>
    </row>
    <row r="83" spans="1:7" ht="15.75" customHeight="1">
      <c r="A83" s="1"/>
      <c r="B83" s="1"/>
      <c r="C83" s="1"/>
      <c r="D83" s="1"/>
      <c r="E83" s="1"/>
      <c r="F83" s="1"/>
      <c r="G83" s="1"/>
    </row>
    <row r="84" spans="1:7" ht="15.75" customHeight="1">
      <c r="A84" s="1"/>
      <c r="B84" s="1"/>
      <c r="C84" s="1"/>
      <c r="D84" s="1"/>
      <c r="E84" s="1"/>
      <c r="F84" s="1"/>
      <c r="G84" s="1"/>
    </row>
    <row r="85" spans="1:7" ht="15.75" customHeight="1">
      <c r="A85" s="1"/>
      <c r="B85" s="1"/>
      <c r="C85" s="1"/>
      <c r="D85" s="1"/>
      <c r="E85" s="1"/>
      <c r="F85" s="1"/>
      <c r="G85" s="1"/>
    </row>
    <row r="86" spans="1:7" ht="15.75" customHeight="1">
      <c r="A86" s="1"/>
      <c r="B86" s="1"/>
      <c r="C86" s="1"/>
      <c r="D86" s="1"/>
      <c r="E86" s="1"/>
      <c r="F86" s="1"/>
      <c r="G86" s="1"/>
    </row>
    <row r="87" spans="1:7" ht="15.75" customHeight="1">
      <c r="A87" s="1"/>
      <c r="B87" s="1"/>
      <c r="C87" s="1"/>
      <c r="D87" s="1"/>
      <c r="E87" s="1"/>
      <c r="F87" s="1"/>
      <c r="G87" s="1"/>
    </row>
    <row r="88" spans="1:7" ht="15.75" customHeight="1">
      <c r="A88" s="1"/>
      <c r="B88" s="1"/>
      <c r="C88" s="1"/>
      <c r="D88" s="1"/>
      <c r="E88" s="1"/>
      <c r="F88" s="1"/>
      <c r="G88" s="1"/>
    </row>
    <row r="89" spans="1:7" ht="15.75" customHeight="1">
      <c r="A89" s="1"/>
      <c r="B89" s="1"/>
      <c r="C89" s="1"/>
      <c r="D89" s="1"/>
      <c r="E89" s="1"/>
      <c r="F89" s="1"/>
      <c r="G89" s="1"/>
    </row>
    <row r="90" spans="1:7" ht="15.75" customHeight="1">
      <c r="A90" s="1"/>
      <c r="B90" s="1"/>
      <c r="C90" s="1"/>
      <c r="D90" s="1"/>
      <c r="E90" s="1"/>
      <c r="F90" s="1"/>
      <c r="G90" s="1"/>
    </row>
    <row r="91" spans="1:7" ht="15.75" customHeight="1">
      <c r="A91" s="1"/>
      <c r="B91" s="1"/>
      <c r="C91" s="1"/>
      <c r="D91" s="1"/>
      <c r="E91" s="1"/>
      <c r="F91" s="1"/>
      <c r="G91" s="1"/>
    </row>
    <row r="92" spans="1:7" ht="15.75" customHeight="1">
      <c r="A92" s="1"/>
      <c r="B92" s="1"/>
      <c r="C92" s="1"/>
      <c r="D92" s="1"/>
      <c r="E92" s="1"/>
      <c r="F92" s="1"/>
      <c r="G92" s="1"/>
    </row>
    <row r="93" spans="1:7" ht="15.75" customHeight="1">
      <c r="A93" s="1"/>
      <c r="B93" s="1"/>
      <c r="C93" s="1"/>
      <c r="D93" s="1"/>
      <c r="E93" s="1"/>
      <c r="F93" s="1"/>
      <c r="G93" s="1"/>
    </row>
    <row r="94" spans="1:7" ht="15.75" customHeight="1">
      <c r="A94" s="1"/>
      <c r="B94" s="1"/>
      <c r="C94" s="1"/>
      <c r="D94" s="1"/>
      <c r="E94" s="1"/>
      <c r="F94" s="1"/>
      <c r="G94" s="1"/>
    </row>
    <row r="95" spans="1:7" ht="15.75" customHeight="1">
      <c r="A95" s="1"/>
      <c r="B95" s="1"/>
      <c r="C95" s="1"/>
      <c r="D95" s="1"/>
      <c r="E95" s="1"/>
      <c r="F95" s="1"/>
      <c r="G95" s="1"/>
    </row>
    <row r="96" spans="1:7" ht="15.75" customHeight="1">
      <c r="A96" s="1"/>
      <c r="B96" s="1"/>
      <c r="C96" s="1"/>
      <c r="D96" s="1"/>
      <c r="E96" s="1"/>
      <c r="F96" s="1"/>
      <c r="G96" s="1"/>
    </row>
    <row r="97" spans="1:7" ht="15.75" customHeight="1">
      <c r="A97" s="1"/>
      <c r="B97" s="1"/>
      <c r="C97" s="1"/>
      <c r="D97" s="1"/>
      <c r="E97" s="1"/>
      <c r="F97" s="1"/>
      <c r="G97" s="1"/>
    </row>
    <row r="98" spans="1:7" ht="15.75" customHeight="1">
      <c r="A98" s="1"/>
      <c r="B98" s="1"/>
      <c r="C98" s="1"/>
      <c r="D98" s="1"/>
      <c r="E98" s="1"/>
      <c r="F98" s="1"/>
      <c r="G98" s="1"/>
    </row>
    <row r="99" spans="1:7" ht="15.75" customHeight="1">
      <c r="A99" s="1"/>
      <c r="B99" s="1"/>
      <c r="C99" s="1"/>
      <c r="D99" s="1"/>
      <c r="E99" s="1"/>
      <c r="F99" s="1"/>
      <c r="G99" s="1"/>
    </row>
    <row r="100" spans="1:7" ht="15.75" customHeight="1">
      <c r="A100" s="1"/>
      <c r="B100" s="1"/>
      <c r="C100" s="1"/>
      <c r="D100" s="1"/>
      <c r="E100" s="1"/>
      <c r="F100" s="1"/>
      <c r="G100" s="1"/>
    </row>
    <row r="101" spans="1:7" ht="15.75" customHeight="1">
      <c r="A101" s="1"/>
      <c r="B101" s="1"/>
      <c r="C101" s="1"/>
      <c r="D101" s="1"/>
      <c r="E101" s="1"/>
      <c r="F101" s="1"/>
      <c r="G101" s="1"/>
    </row>
    <row r="102" spans="1:7" ht="15.75" customHeight="1">
      <c r="A102" s="1"/>
      <c r="B102" s="1"/>
      <c r="C102" s="1"/>
      <c r="D102" s="1"/>
      <c r="E102" s="1"/>
      <c r="F102" s="1"/>
      <c r="G102" s="1"/>
    </row>
    <row r="103" spans="1:7" ht="15.75" customHeight="1">
      <c r="A103" s="1"/>
      <c r="B103" s="1"/>
      <c r="C103" s="1"/>
      <c r="D103" s="1"/>
      <c r="E103" s="1"/>
      <c r="F103" s="1"/>
      <c r="G103" s="1"/>
    </row>
    <row r="104" spans="1:7" ht="15.75" customHeight="1">
      <c r="A104" s="1"/>
      <c r="B104" s="1"/>
      <c r="C104" s="1"/>
      <c r="D104" s="1"/>
      <c r="E104" s="1"/>
      <c r="F104" s="1"/>
      <c r="G104" s="1"/>
    </row>
    <row r="105" spans="1:7" ht="15.75" customHeight="1">
      <c r="A105" s="1"/>
      <c r="B105" s="1"/>
      <c r="C105" s="1"/>
      <c r="D105" s="1"/>
      <c r="E105" s="1"/>
      <c r="F105" s="1"/>
      <c r="G105" s="1"/>
    </row>
    <row r="106" spans="1:7" ht="15.75" customHeight="1">
      <c r="A106" s="1"/>
      <c r="B106" s="1"/>
      <c r="C106" s="1"/>
      <c r="D106" s="1"/>
      <c r="E106" s="1"/>
      <c r="F106" s="1"/>
      <c r="G106" s="1"/>
    </row>
    <row r="107" spans="1:7" ht="15.75" customHeight="1">
      <c r="A107" s="1"/>
      <c r="B107" s="1"/>
      <c r="C107" s="1"/>
      <c r="D107" s="1"/>
      <c r="E107" s="1"/>
      <c r="F107" s="1"/>
      <c r="G107" s="1"/>
    </row>
    <row r="108" spans="1:7" ht="15.75" customHeight="1">
      <c r="A108" s="1"/>
      <c r="B108" s="1"/>
      <c r="C108" s="1"/>
      <c r="D108" s="1"/>
      <c r="E108" s="1"/>
      <c r="F108" s="1"/>
      <c r="G108" s="1"/>
    </row>
    <row r="109" spans="1:7" ht="15.75" customHeight="1">
      <c r="A109" s="1"/>
      <c r="B109" s="1"/>
      <c r="C109" s="1"/>
      <c r="D109" s="1"/>
      <c r="E109" s="1"/>
      <c r="F109" s="1"/>
      <c r="G109" s="1"/>
    </row>
    <row r="110" spans="1:7" ht="15.75" customHeight="1">
      <c r="A110" s="1"/>
      <c r="B110" s="1"/>
      <c r="C110" s="1"/>
      <c r="D110" s="1"/>
      <c r="E110" s="1"/>
      <c r="F110" s="1"/>
      <c r="G110" s="1"/>
    </row>
    <row r="111" spans="1:7" ht="15.75" customHeight="1">
      <c r="A111" s="1"/>
      <c r="B111" s="1"/>
      <c r="C111" s="1"/>
      <c r="D111" s="1"/>
      <c r="E111" s="1"/>
      <c r="F111" s="1"/>
      <c r="G111" s="1"/>
    </row>
    <row r="112" spans="1:7" ht="15.75" customHeight="1">
      <c r="A112" s="1"/>
      <c r="B112" s="1"/>
      <c r="C112" s="1"/>
      <c r="D112" s="1"/>
      <c r="E112" s="1"/>
      <c r="F112" s="1"/>
      <c r="G112" s="1"/>
    </row>
    <row r="113" spans="1:7" ht="15.75" customHeight="1">
      <c r="A113" s="1"/>
      <c r="B113" s="1"/>
      <c r="C113" s="1"/>
      <c r="D113" s="1"/>
      <c r="E113" s="1"/>
      <c r="F113" s="1"/>
      <c r="G113" s="1"/>
    </row>
    <row r="114" spans="1:7" ht="15.75" customHeight="1">
      <c r="A114" s="1"/>
      <c r="B114" s="1"/>
      <c r="C114" s="1"/>
      <c r="D114" s="1"/>
      <c r="E114" s="1"/>
      <c r="F114" s="1"/>
      <c r="G114" s="1"/>
    </row>
    <row r="115" spans="1:7" ht="15.75" customHeight="1">
      <c r="A115" s="1"/>
      <c r="B115" s="1"/>
      <c r="C115" s="1"/>
      <c r="D115" s="1"/>
      <c r="E115" s="1"/>
      <c r="F115" s="1"/>
      <c r="G115" s="1"/>
    </row>
    <row r="116" spans="1:7" ht="15.75" customHeight="1">
      <c r="A116" s="1"/>
      <c r="B116" s="1"/>
      <c r="C116" s="1"/>
      <c r="D116" s="1"/>
      <c r="E116" s="1"/>
      <c r="F116" s="1"/>
      <c r="G116" s="1"/>
    </row>
    <row r="117" spans="1:7" ht="15.75" customHeight="1">
      <c r="A117" s="1"/>
      <c r="B117" s="1"/>
      <c r="C117" s="1"/>
      <c r="D117" s="1"/>
      <c r="E117" s="1"/>
      <c r="F117" s="1"/>
      <c r="G117" s="1"/>
    </row>
    <row r="118" spans="1:7" ht="15.75" customHeight="1">
      <c r="A118" s="1"/>
      <c r="B118" s="1"/>
      <c r="C118" s="1"/>
      <c r="D118" s="1"/>
      <c r="E118" s="1"/>
      <c r="F118" s="1"/>
      <c r="G118" s="1"/>
    </row>
    <row r="119" spans="1:7" ht="15.75" customHeight="1">
      <c r="A119" s="1"/>
      <c r="B119" s="1"/>
      <c r="C119" s="1"/>
      <c r="D119" s="1"/>
      <c r="E119" s="1"/>
      <c r="F119" s="1"/>
      <c r="G119" s="1"/>
    </row>
    <row r="120" spans="1:7" ht="15.75" customHeight="1">
      <c r="A120" s="1"/>
      <c r="B120" s="1"/>
      <c r="C120" s="1"/>
      <c r="D120" s="1"/>
      <c r="E120" s="1"/>
      <c r="F120" s="1"/>
      <c r="G120" s="1"/>
    </row>
    <row r="121" spans="1:7" ht="15.75" customHeight="1">
      <c r="A121" s="1"/>
      <c r="B121" s="1"/>
      <c r="C121" s="1"/>
      <c r="D121" s="1"/>
      <c r="E121" s="1"/>
      <c r="F121" s="1"/>
      <c r="G121" s="1"/>
    </row>
    <row r="122" spans="1:7" ht="15.75" customHeight="1">
      <c r="A122" s="1"/>
      <c r="B122" s="1"/>
      <c r="C122" s="1"/>
      <c r="D122" s="1"/>
      <c r="E122" s="1"/>
      <c r="F122" s="1"/>
      <c r="G122" s="1"/>
    </row>
    <row r="123" spans="1:7" ht="15.75" customHeight="1">
      <c r="A123" s="1"/>
      <c r="B123" s="1"/>
      <c r="C123" s="1"/>
      <c r="D123" s="1"/>
      <c r="E123" s="1"/>
      <c r="F123" s="1"/>
      <c r="G123" s="1"/>
    </row>
    <row r="124" spans="1:7" ht="15.75" customHeight="1">
      <c r="A124" s="1"/>
      <c r="B124" s="1"/>
      <c r="C124" s="1"/>
      <c r="D124" s="1"/>
      <c r="E124" s="1"/>
      <c r="F124" s="1"/>
      <c r="G124" s="1"/>
    </row>
    <row r="125" spans="1:7" ht="15.75" customHeight="1">
      <c r="A125" s="1"/>
      <c r="B125" s="1"/>
      <c r="C125" s="1"/>
      <c r="D125" s="1"/>
      <c r="E125" s="1"/>
      <c r="F125" s="1"/>
      <c r="G125" s="1"/>
    </row>
    <row r="126" spans="1:7" ht="15.75" customHeight="1">
      <c r="A126" s="1"/>
      <c r="B126" s="1"/>
      <c r="C126" s="1"/>
      <c r="D126" s="1"/>
      <c r="E126" s="1"/>
      <c r="F126" s="1"/>
      <c r="G126" s="1"/>
    </row>
    <row r="127" spans="1:7" ht="15.75" customHeight="1">
      <c r="A127" s="1"/>
      <c r="B127" s="1"/>
      <c r="C127" s="1"/>
      <c r="D127" s="1"/>
      <c r="E127" s="1"/>
      <c r="F127" s="1"/>
      <c r="G127" s="1"/>
    </row>
    <row r="128" spans="1:7" ht="15.75" customHeight="1">
      <c r="A128" s="1"/>
      <c r="B128" s="1"/>
      <c r="C128" s="1"/>
      <c r="D128" s="1"/>
      <c r="E128" s="1"/>
      <c r="F128" s="1"/>
      <c r="G128" s="1"/>
    </row>
    <row r="129" spans="1:7" ht="15.75" customHeight="1">
      <c r="A129" s="1"/>
      <c r="B129" s="1"/>
      <c r="C129" s="1"/>
      <c r="D129" s="1"/>
      <c r="E129" s="1"/>
      <c r="F129" s="1"/>
      <c r="G129" s="1"/>
    </row>
    <row r="130" spans="1:7" ht="15.75" customHeight="1">
      <c r="A130" s="1"/>
      <c r="B130" s="1"/>
      <c r="C130" s="1"/>
      <c r="D130" s="1"/>
      <c r="E130" s="1"/>
      <c r="F130" s="1"/>
      <c r="G130" s="1"/>
    </row>
    <row r="131" spans="1:7" ht="15.75" customHeight="1">
      <c r="A131" s="1"/>
      <c r="B131" s="1"/>
      <c r="C131" s="1"/>
      <c r="D131" s="1"/>
      <c r="E131" s="1"/>
      <c r="F131" s="1"/>
      <c r="G131" s="1"/>
    </row>
    <row r="132" spans="1:7" ht="15.75" customHeight="1">
      <c r="A132" s="1"/>
      <c r="B132" s="1"/>
      <c r="C132" s="1"/>
      <c r="D132" s="1"/>
      <c r="E132" s="1"/>
      <c r="F132" s="1"/>
      <c r="G132" s="1"/>
    </row>
    <row r="133" spans="1:7" ht="15.75" customHeight="1">
      <c r="A133" s="1"/>
      <c r="B133" s="1"/>
      <c r="C133" s="1"/>
      <c r="D133" s="1"/>
      <c r="E133" s="1"/>
      <c r="F133" s="1"/>
      <c r="G133" s="1"/>
    </row>
    <row r="134" spans="1:7" ht="15.75" customHeight="1">
      <c r="A134" s="1"/>
      <c r="B134" s="1"/>
      <c r="C134" s="1"/>
      <c r="D134" s="1"/>
      <c r="E134" s="1"/>
      <c r="F134" s="1"/>
      <c r="G134" s="1"/>
    </row>
    <row r="135" spans="1:7" ht="15.75" customHeight="1">
      <c r="A135" s="1"/>
      <c r="B135" s="1"/>
      <c r="C135" s="1"/>
      <c r="D135" s="1"/>
      <c r="E135" s="1"/>
      <c r="F135" s="1"/>
      <c r="G135" s="1"/>
    </row>
    <row r="136" spans="1:7" ht="15.75" customHeight="1">
      <c r="A136" s="1"/>
      <c r="B136" s="1"/>
      <c r="C136" s="1"/>
      <c r="D136" s="1"/>
      <c r="E136" s="1"/>
      <c r="F136" s="1"/>
      <c r="G136" s="1"/>
    </row>
    <row r="137" spans="1:7" ht="15.75" customHeight="1">
      <c r="A137" s="1"/>
      <c r="B137" s="1"/>
      <c r="C137" s="1"/>
      <c r="D137" s="1"/>
      <c r="E137" s="1"/>
      <c r="F137" s="1"/>
      <c r="G137" s="1"/>
    </row>
    <row r="138" spans="1:7" ht="15.75" customHeight="1">
      <c r="A138" s="1"/>
      <c r="B138" s="1"/>
      <c r="C138" s="1"/>
      <c r="D138" s="1"/>
      <c r="E138" s="1"/>
      <c r="F138" s="1"/>
      <c r="G138" s="1"/>
    </row>
    <row r="139" spans="1:7" ht="15.75" customHeight="1">
      <c r="A139" s="1"/>
      <c r="B139" s="1"/>
      <c r="C139" s="1"/>
      <c r="D139" s="1"/>
      <c r="E139" s="1"/>
      <c r="F139" s="1"/>
      <c r="G139" s="1"/>
    </row>
    <row r="140" spans="1:7" ht="15.75" customHeight="1">
      <c r="A140" s="1"/>
      <c r="B140" s="1"/>
      <c r="C140" s="1"/>
      <c r="D140" s="1"/>
      <c r="E140" s="1"/>
      <c r="F140" s="1"/>
      <c r="G140" s="1"/>
    </row>
    <row r="141" spans="1:7" ht="15.75" customHeight="1">
      <c r="A141" s="1"/>
      <c r="B141" s="1"/>
      <c r="C141" s="1"/>
      <c r="D141" s="1"/>
      <c r="E141" s="1"/>
      <c r="F141" s="1"/>
      <c r="G141" s="1"/>
    </row>
    <row r="142" spans="1:7" ht="15.75" customHeight="1">
      <c r="A142" s="1"/>
      <c r="B142" s="1"/>
      <c r="C142" s="1"/>
      <c r="D142" s="1"/>
      <c r="E142" s="1"/>
      <c r="F142" s="1"/>
      <c r="G142" s="1"/>
    </row>
    <row r="143" spans="1:7" ht="15.75" customHeight="1">
      <c r="A143" s="1"/>
      <c r="B143" s="1"/>
      <c r="C143" s="1"/>
      <c r="D143" s="1"/>
      <c r="E143" s="1"/>
      <c r="F143" s="1"/>
      <c r="G143" s="1"/>
    </row>
    <row r="144" spans="1:7" ht="15.75" customHeight="1">
      <c r="A144" s="1"/>
      <c r="B144" s="1"/>
      <c r="C144" s="1"/>
      <c r="D144" s="1"/>
      <c r="E144" s="1"/>
      <c r="F144" s="1"/>
      <c r="G144" s="1"/>
    </row>
    <row r="145" spans="1:7" ht="15.75" customHeight="1">
      <c r="A145" s="1"/>
      <c r="B145" s="1"/>
      <c r="C145" s="1"/>
      <c r="D145" s="1"/>
      <c r="E145" s="1"/>
      <c r="F145" s="1"/>
      <c r="G145" s="1"/>
    </row>
    <row r="146" spans="1:7" ht="15.75" customHeight="1">
      <c r="A146" s="1"/>
      <c r="B146" s="1"/>
      <c r="C146" s="1"/>
      <c r="D146" s="1"/>
      <c r="E146" s="1"/>
      <c r="F146" s="1"/>
      <c r="G146" s="1"/>
    </row>
    <row r="147" spans="1:7" ht="15.75" customHeight="1">
      <c r="A147" s="1"/>
      <c r="B147" s="1"/>
      <c r="C147" s="1"/>
      <c r="D147" s="1"/>
      <c r="E147" s="1"/>
      <c r="F147" s="1"/>
      <c r="G147" s="1"/>
    </row>
    <row r="148" spans="1:7" ht="15.75" customHeight="1">
      <c r="A148" s="1"/>
      <c r="B148" s="1"/>
      <c r="C148" s="1"/>
      <c r="D148" s="1"/>
      <c r="E148" s="1"/>
      <c r="F148" s="1"/>
      <c r="G148" s="1"/>
    </row>
    <row r="149" spans="1:7" ht="15.75" customHeight="1">
      <c r="A149" s="1"/>
      <c r="B149" s="1"/>
      <c r="C149" s="1"/>
      <c r="D149" s="1"/>
      <c r="E149" s="1"/>
      <c r="F149" s="1"/>
      <c r="G149" s="1"/>
    </row>
    <row r="150" spans="1:7" ht="15.75" customHeight="1">
      <c r="A150" s="1"/>
      <c r="B150" s="1"/>
      <c r="C150" s="1"/>
      <c r="D150" s="1"/>
      <c r="E150" s="1"/>
      <c r="F150" s="1"/>
      <c r="G150" s="1"/>
    </row>
    <row r="151" spans="1:7" ht="15.75" customHeight="1">
      <c r="A151" s="1"/>
      <c r="B151" s="1"/>
      <c r="C151" s="1"/>
      <c r="D151" s="1"/>
      <c r="E151" s="1"/>
      <c r="F151" s="1"/>
      <c r="G151" s="1"/>
    </row>
    <row r="152" spans="1:7" ht="15.75" customHeight="1">
      <c r="A152" s="1"/>
      <c r="B152" s="1"/>
      <c r="C152" s="1"/>
      <c r="D152" s="1"/>
      <c r="E152" s="1"/>
      <c r="F152" s="1"/>
      <c r="G152" s="1"/>
    </row>
    <row r="153" spans="1:7" ht="15.75" customHeight="1">
      <c r="A153" s="1"/>
      <c r="B153" s="1"/>
      <c r="C153" s="1"/>
      <c r="D153" s="1"/>
      <c r="E153" s="1"/>
      <c r="F153" s="1"/>
      <c r="G153" s="1"/>
    </row>
    <row r="154" spans="1:7" ht="15.75" customHeight="1">
      <c r="A154" s="1"/>
      <c r="B154" s="1"/>
      <c r="C154" s="1"/>
      <c r="D154" s="1"/>
      <c r="E154" s="1"/>
      <c r="F154" s="1"/>
      <c r="G154" s="1"/>
    </row>
    <row r="155" spans="1:7" ht="15.75" customHeight="1">
      <c r="A155" s="1"/>
      <c r="B155" s="1"/>
      <c r="C155" s="1"/>
      <c r="D155" s="1"/>
      <c r="E155" s="1"/>
      <c r="F155" s="1"/>
      <c r="G155" s="1"/>
    </row>
    <row r="156" spans="1:7" ht="15.75" customHeight="1">
      <c r="A156" s="1"/>
      <c r="B156" s="1"/>
      <c r="C156" s="1"/>
      <c r="D156" s="1"/>
      <c r="E156" s="1"/>
      <c r="F156" s="1"/>
      <c r="G156" s="1"/>
    </row>
    <row r="157" spans="1:7" ht="15.75" customHeight="1">
      <c r="A157" s="1"/>
      <c r="B157" s="1"/>
      <c r="C157" s="1"/>
      <c r="D157" s="1"/>
      <c r="E157" s="1"/>
      <c r="F157" s="1"/>
      <c r="G157" s="1"/>
    </row>
    <row r="158" spans="1:7" ht="15.75" customHeight="1">
      <c r="A158" s="1"/>
      <c r="B158" s="1"/>
      <c r="C158" s="1"/>
      <c r="D158" s="1"/>
      <c r="E158" s="1"/>
      <c r="F158" s="1"/>
      <c r="G158" s="1"/>
    </row>
    <row r="159" spans="1:7" ht="15.75" customHeight="1">
      <c r="A159" s="1"/>
      <c r="B159" s="1"/>
      <c r="C159" s="1"/>
      <c r="D159" s="1"/>
      <c r="E159" s="1"/>
      <c r="F159" s="1"/>
      <c r="G159" s="1"/>
    </row>
    <row r="160" spans="1:7" ht="15.75" customHeight="1">
      <c r="A160" s="1"/>
      <c r="B160" s="1"/>
      <c r="C160" s="1"/>
      <c r="D160" s="1"/>
      <c r="E160" s="1"/>
      <c r="F160" s="1"/>
      <c r="G160" s="1"/>
    </row>
    <row r="161" spans="1:7" ht="15.75" customHeight="1">
      <c r="A161" s="1"/>
      <c r="B161" s="1"/>
      <c r="C161" s="1"/>
      <c r="D161" s="1"/>
      <c r="E161" s="1"/>
      <c r="F161" s="1"/>
      <c r="G161" s="1"/>
    </row>
    <row r="162" spans="1:7" ht="15.75" customHeight="1">
      <c r="A162" s="1"/>
      <c r="B162" s="1"/>
      <c r="C162" s="1"/>
      <c r="D162" s="1"/>
      <c r="E162" s="1"/>
      <c r="F162" s="1"/>
      <c r="G162" s="1"/>
    </row>
    <row r="163" spans="1:7" ht="15.75" customHeight="1">
      <c r="A163" s="1"/>
      <c r="B163" s="1"/>
      <c r="C163" s="1"/>
      <c r="D163" s="1"/>
      <c r="E163" s="1"/>
      <c r="F163" s="1"/>
      <c r="G163" s="1"/>
    </row>
    <row r="164" spans="1:7" ht="15.75" customHeight="1">
      <c r="A164" s="1"/>
      <c r="B164" s="1"/>
      <c r="C164" s="1"/>
      <c r="D164" s="1"/>
      <c r="E164" s="1"/>
      <c r="F164" s="1"/>
      <c r="G164" s="1"/>
    </row>
    <row r="165" spans="1:7" ht="15.75" customHeight="1">
      <c r="A165" s="1"/>
      <c r="B165" s="1"/>
      <c r="C165" s="1"/>
      <c r="D165" s="1"/>
      <c r="E165" s="1"/>
      <c r="F165" s="1"/>
      <c r="G165" s="1"/>
    </row>
    <row r="166" spans="1:7" ht="15.75" customHeight="1">
      <c r="A166" s="1"/>
      <c r="B166" s="1"/>
      <c r="C166" s="1"/>
      <c r="D166" s="1"/>
      <c r="E166" s="1"/>
      <c r="F166" s="1"/>
      <c r="G166" s="1"/>
    </row>
    <row r="167" spans="1:7" ht="15.75" customHeight="1">
      <c r="A167" s="1"/>
      <c r="B167" s="1"/>
      <c r="C167" s="1"/>
      <c r="D167" s="1"/>
      <c r="E167" s="1"/>
      <c r="F167" s="1"/>
      <c r="G167" s="1"/>
    </row>
    <row r="168" spans="1:7" ht="15.75" customHeight="1">
      <c r="A168" s="1"/>
      <c r="B168" s="1"/>
      <c r="C168" s="1"/>
      <c r="D168" s="1"/>
      <c r="E168" s="1"/>
      <c r="F168" s="1"/>
      <c r="G168" s="1"/>
    </row>
    <row r="169" spans="1:7" ht="15.75" customHeight="1">
      <c r="A169" s="1"/>
      <c r="B169" s="1"/>
      <c r="C169" s="1"/>
      <c r="D169" s="1"/>
      <c r="E169" s="1"/>
      <c r="F169" s="1"/>
      <c r="G169" s="1"/>
    </row>
    <row r="170" spans="1:7" ht="15.75" customHeight="1">
      <c r="A170" s="1"/>
      <c r="B170" s="1"/>
      <c r="C170" s="1"/>
      <c r="D170" s="1"/>
      <c r="E170" s="1"/>
      <c r="F170" s="1"/>
      <c r="G170" s="1"/>
    </row>
    <row r="171" spans="1:7" ht="15.75" customHeight="1">
      <c r="A171" s="1"/>
      <c r="B171" s="1"/>
      <c r="C171" s="1"/>
      <c r="D171" s="1"/>
      <c r="E171" s="1"/>
      <c r="F171" s="1"/>
      <c r="G171" s="1"/>
    </row>
    <row r="172" spans="1:7" ht="15.75" customHeight="1">
      <c r="A172" s="1"/>
      <c r="B172" s="1"/>
      <c r="C172" s="1"/>
      <c r="D172" s="1"/>
      <c r="E172" s="1"/>
      <c r="F172" s="1"/>
      <c r="G172" s="1"/>
    </row>
    <row r="173" spans="1:7" ht="15.75" customHeight="1">
      <c r="A173" s="1"/>
      <c r="B173" s="1"/>
      <c r="C173" s="1"/>
      <c r="D173" s="1"/>
      <c r="E173" s="1"/>
      <c r="F173" s="1"/>
      <c r="G173" s="1"/>
    </row>
    <row r="174" spans="1:7" ht="15.75" customHeight="1">
      <c r="A174" s="1"/>
      <c r="B174" s="1"/>
      <c r="C174" s="1"/>
      <c r="D174" s="1"/>
      <c r="E174" s="1"/>
      <c r="F174" s="1"/>
      <c r="G174" s="1"/>
    </row>
    <row r="175" spans="1:7" ht="15.75" customHeight="1">
      <c r="A175" s="1"/>
      <c r="B175" s="1"/>
      <c r="C175" s="1"/>
      <c r="D175" s="1"/>
      <c r="E175" s="1"/>
      <c r="F175" s="1"/>
      <c r="G175" s="1"/>
    </row>
    <row r="176" spans="1:7" ht="15.75" customHeight="1">
      <c r="A176" s="1"/>
      <c r="B176" s="1"/>
      <c r="C176" s="1"/>
      <c r="D176" s="1"/>
      <c r="E176" s="1"/>
      <c r="F176" s="1"/>
      <c r="G176" s="1"/>
    </row>
    <row r="177" spans="1:7" ht="15.75" customHeight="1">
      <c r="A177" s="1"/>
      <c r="B177" s="1"/>
      <c r="C177" s="1"/>
      <c r="D177" s="1"/>
      <c r="E177" s="1"/>
      <c r="F177" s="1"/>
      <c r="G177" s="1"/>
    </row>
    <row r="178" spans="1:7" ht="15.75" customHeight="1">
      <c r="A178" s="1"/>
      <c r="B178" s="1"/>
      <c r="C178" s="1"/>
      <c r="D178" s="1"/>
      <c r="E178" s="1"/>
      <c r="F178" s="1"/>
      <c r="G178" s="1"/>
    </row>
    <row r="179" spans="1:7" ht="15.75" customHeight="1">
      <c r="A179" s="1"/>
      <c r="B179" s="1"/>
      <c r="C179" s="1"/>
      <c r="D179" s="1"/>
      <c r="E179" s="1"/>
      <c r="F179" s="1"/>
      <c r="G179" s="1"/>
    </row>
    <row r="180" spans="1:7" ht="15.75" customHeight="1">
      <c r="A180" s="1"/>
      <c r="B180" s="1"/>
      <c r="C180" s="1"/>
      <c r="D180" s="1"/>
      <c r="E180" s="1"/>
      <c r="F180" s="1"/>
      <c r="G180" s="1"/>
    </row>
    <row r="181" spans="1:7" ht="15.75" customHeight="1">
      <c r="A181" s="1"/>
      <c r="B181" s="1"/>
      <c r="C181" s="1"/>
      <c r="D181" s="1"/>
      <c r="E181" s="1"/>
      <c r="F181" s="1"/>
      <c r="G181" s="1"/>
    </row>
    <row r="182" spans="1:7" ht="15.75" customHeight="1">
      <c r="A182" s="1"/>
      <c r="B182" s="1"/>
      <c r="C182" s="1"/>
      <c r="D182" s="1"/>
      <c r="E182" s="1"/>
      <c r="F182" s="1"/>
      <c r="G182" s="1"/>
    </row>
    <row r="183" spans="1:7" ht="15.75" customHeight="1">
      <c r="A183" s="1"/>
      <c r="B183" s="1"/>
      <c r="C183" s="1"/>
      <c r="D183" s="1"/>
      <c r="E183" s="1"/>
      <c r="F183" s="1"/>
      <c r="G183" s="1"/>
    </row>
    <row r="184" spans="1:7" ht="15.75" customHeight="1">
      <c r="A184" s="1"/>
      <c r="B184" s="1"/>
      <c r="C184" s="1"/>
      <c r="D184" s="1"/>
      <c r="E184" s="1"/>
      <c r="F184" s="1"/>
      <c r="G184" s="1"/>
    </row>
    <row r="185" spans="1:7" ht="15.75" customHeight="1">
      <c r="A185" s="1"/>
      <c r="B185" s="1"/>
      <c r="C185" s="1"/>
      <c r="D185" s="1"/>
      <c r="E185" s="1"/>
      <c r="F185" s="1"/>
      <c r="G185" s="1"/>
    </row>
    <row r="186" spans="1:7" ht="15.75" customHeight="1">
      <c r="A186" s="1"/>
      <c r="B186" s="1"/>
      <c r="C186" s="1"/>
      <c r="D186" s="1"/>
      <c r="E186" s="1"/>
      <c r="F186" s="1"/>
      <c r="G186" s="1"/>
    </row>
    <row r="187" spans="1:7" ht="15.75" customHeight="1">
      <c r="A187" s="1"/>
      <c r="B187" s="1"/>
      <c r="C187" s="1"/>
      <c r="D187" s="1"/>
      <c r="E187" s="1"/>
      <c r="F187" s="1"/>
      <c r="G187" s="1"/>
    </row>
    <row r="188" spans="1:7" ht="15.75" customHeight="1">
      <c r="A188" s="1"/>
      <c r="B188" s="1"/>
      <c r="C188" s="1"/>
      <c r="D188" s="1"/>
      <c r="E188" s="1"/>
      <c r="F188" s="1"/>
      <c r="G188" s="1"/>
    </row>
    <row r="189" spans="1:7" ht="15.75" customHeight="1">
      <c r="A189" s="1"/>
      <c r="B189" s="1"/>
      <c r="C189" s="1"/>
      <c r="D189" s="1"/>
      <c r="E189" s="1"/>
      <c r="F189" s="1"/>
      <c r="G189" s="1"/>
    </row>
    <row r="190" spans="1:7" ht="15.75" customHeight="1">
      <c r="A190" s="1"/>
      <c r="B190" s="1"/>
      <c r="C190" s="1"/>
      <c r="D190" s="1"/>
      <c r="E190" s="1"/>
      <c r="F190" s="1"/>
      <c r="G190" s="1"/>
    </row>
    <row r="191" spans="1:7" ht="15.75" customHeight="1">
      <c r="A191" s="1"/>
      <c r="B191" s="1"/>
      <c r="C191" s="1"/>
      <c r="D191" s="1"/>
      <c r="E191" s="1"/>
      <c r="F191" s="1"/>
      <c r="G191" s="1"/>
    </row>
    <row r="192" spans="1:7" ht="15.75" customHeight="1">
      <c r="A192" s="1"/>
      <c r="B192" s="1"/>
      <c r="C192" s="1"/>
      <c r="D192" s="1"/>
      <c r="E192" s="1"/>
      <c r="F192" s="1"/>
      <c r="G192" s="1"/>
    </row>
    <row r="193" spans="1:7" ht="15.75" customHeight="1">
      <c r="A193" s="1"/>
      <c r="B193" s="1"/>
      <c r="C193" s="1"/>
      <c r="D193" s="1"/>
      <c r="E193" s="1"/>
      <c r="F193" s="1"/>
      <c r="G193" s="1"/>
    </row>
    <row r="194" spans="1:7" ht="15.75" customHeight="1">
      <c r="A194" s="1"/>
      <c r="B194" s="1"/>
      <c r="C194" s="1"/>
      <c r="D194" s="1"/>
      <c r="E194" s="1"/>
      <c r="F194" s="1"/>
      <c r="G194" s="1"/>
    </row>
    <row r="195" spans="1:7" ht="15.75" customHeight="1">
      <c r="A195" s="1"/>
      <c r="B195" s="1"/>
      <c r="C195" s="1"/>
      <c r="D195" s="1"/>
      <c r="E195" s="1"/>
      <c r="F195" s="1"/>
      <c r="G195" s="1"/>
    </row>
    <row r="196" spans="1:7" ht="15.75" customHeight="1">
      <c r="A196" s="1"/>
      <c r="B196" s="1"/>
      <c r="C196" s="1"/>
      <c r="D196" s="1"/>
      <c r="E196" s="1"/>
      <c r="F196" s="1"/>
      <c r="G196" s="1"/>
    </row>
    <row r="197" spans="1:7" ht="15.75" customHeight="1">
      <c r="A197" s="1"/>
      <c r="B197" s="1"/>
      <c r="C197" s="1"/>
      <c r="D197" s="1"/>
      <c r="E197" s="1"/>
      <c r="F197" s="1"/>
      <c r="G197" s="1"/>
    </row>
    <row r="198" spans="1:7" ht="15.75" customHeight="1">
      <c r="A198" s="1"/>
      <c r="B198" s="1"/>
      <c r="C198" s="1"/>
      <c r="D198" s="1"/>
      <c r="E198" s="1"/>
      <c r="F198" s="1"/>
      <c r="G198" s="1"/>
    </row>
    <row r="199" spans="1:7" ht="15.75" customHeight="1">
      <c r="A199" s="1"/>
      <c r="B199" s="1"/>
      <c r="C199" s="1"/>
      <c r="D199" s="1"/>
      <c r="E199" s="1"/>
      <c r="F199" s="1"/>
      <c r="G199" s="1"/>
    </row>
    <row r="200" spans="1:7" ht="15.75" customHeight="1">
      <c r="A200" s="1"/>
      <c r="B200" s="1"/>
      <c r="C200" s="1"/>
      <c r="D200" s="1"/>
      <c r="E200" s="1"/>
      <c r="F200" s="1"/>
      <c r="G200" s="1"/>
    </row>
    <row r="201" spans="1:7" ht="15.75" customHeight="1">
      <c r="A201" s="1"/>
      <c r="B201" s="1"/>
      <c r="C201" s="1"/>
      <c r="D201" s="1"/>
      <c r="E201" s="1"/>
      <c r="F201" s="1"/>
      <c r="G201" s="1"/>
    </row>
    <row r="202" spans="1:7" ht="15.75" customHeight="1">
      <c r="A202" s="1"/>
      <c r="B202" s="1"/>
      <c r="C202" s="1"/>
      <c r="D202" s="1"/>
      <c r="E202" s="1"/>
      <c r="F202" s="1"/>
      <c r="G202" s="1"/>
    </row>
    <row r="203" spans="1:7" ht="15.75" customHeight="1">
      <c r="A203" s="1"/>
      <c r="B203" s="1"/>
      <c r="C203" s="1"/>
      <c r="D203" s="1"/>
      <c r="E203" s="1"/>
      <c r="F203" s="1"/>
      <c r="G203" s="1"/>
    </row>
    <row r="204" spans="1:7" ht="15.75" customHeight="1">
      <c r="A204" s="1"/>
      <c r="B204" s="1"/>
      <c r="C204" s="1"/>
      <c r="D204" s="1"/>
      <c r="E204" s="1"/>
      <c r="F204" s="1"/>
      <c r="G204" s="1"/>
    </row>
    <row r="205" spans="1:7" ht="15.75" customHeight="1">
      <c r="A205" s="1"/>
      <c r="B205" s="1"/>
      <c r="C205" s="1"/>
      <c r="D205" s="1"/>
      <c r="E205" s="1"/>
      <c r="F205" s="1"/>
      <c r="G205" s="1"/>
    </row>
    <row r="206" spans="1:7" ht="15.75" customHeight="1">
      <c r="A206" s="1"/>
      <c r="B206" s="1"/>
      <c r="C206" s="1"/>
      <c r="D206" s="1"/>
      <c r="E206" s="1"/>
      <c r="F206" s="1"/>
      <c r="G206" s="1"/>
    </row>
    <row r="207" spans="1:7" ht="15.75" customHeight="1">
      <c r="A207" s="1"/>
      <c r="B207" s="1"/>
      <c r="C207" s="1"/>
      <c r="D207" s="1"/>
      <c r="E207" s="1"/>
      <c r="F207" s="1"/>
      <c r="G207" s="1"/>
    </row>
    <row r="208" spans="1:7" ht="15.75" customHeight="1">
      <c r="A208" s="1"/>
      <c r="B208" s="1"/>
      <c r="C208" s="1"/>
      <c r="D208" s="1"/>
      <c r="E208" s="1"/>
      <c r="F208" s="1"/>
      <c r="G208" s="1"/>
    </row>
    <row r="209" spans="1:7" ht="15.75" customHeight="1">
      <c r="A209" s="1"/>
      <c r="B209" s="1"/>
      <c r="C209" s="1"/>
      <c r="D209" s="1"/>
      <c r="E209" s="1"/>
      <c r="F209" s="1"/>
      <c r="G209" s="1"/>
    </row>
    <row r="210" spans="1:7" ht="15.75" customHeight="1">
      <c r="A210" s="1"/>
      <c r="B210" s="1"/>
      <c r="C210" s="1"/>
      <c r="D210" s="1"/>
      <c r="E210" s="1"/>
      <c r="F210" s="1"/>
      <c r="G210" s="1"/>
    </row>
    <row r="211" spans="1:7" ht="15.75" customHeight="1">
      <c r="A211" s="1"/>
      <c r="B211" s="1"/>
      <c r="C211" s="1"/>
      <c r="D211" s="1"/>
      <c r="E211" s="1"/>
      <c r="F211" s="1"/>
      <c r="G211" s="1"/>
    </row>
    <row r="212" spans="1:7" ht="15.75" customHeight="1">
      <c r="A212" s="1"/>
      <c r="B212" s="1"/>
      <c r="C212" s="1"/>
      <c r="D212" s="1"/>
      <c r="E212" s="1"/>
      <c r="F212" s="1"/>
      <c r="G212" s="1"/>
    </row>
    <row r="213" spans="1:7" ht="15.75" customHeight="1">
      <c r="A213" s="1"/>
      <c r="B213" s="1"/>
      <c r="C213" s="1"/>
      <c r="D213" s="1"/>
      <c r="E213" s="1"/>
      <c r="F213" s="1"/>
      <c r="G213" s="1"/>
    </row>
    <row r="214" spans="1:7" ht="15.75" customHeight="1">
      <c r="A214" s="1"/>
      <c r="B214" s="1"/>
      <c r="C214" s="1"/>
      <c r="D214" s="1"/>
      <c r="E214" s="1"/>
      <c r="F214" s="1"/>
      <c r="G214" s="1"/>
    </row>
    <row r="215" spans="1:7" ht="15.75" customHeight="1">
      <c r="A215" s="1"/>
      <c r="B215" s="1"/>
      <c r="C215" s="1"/>
      <c r="D215" s="1"/>
      <c r="E215" s="1"/>
      <c r="F215" s="1"/>
      <c r="G215" s="1"/>
    </row>
    <row r="216" spans="1:7" ht="15.75" customHeight="1">
      <c r="A216" s="1"/>
      <c r="B216" s="1"/>
      <c r="C216" s="1"/>
      <c r="D216" s="1"/>
      <c r="E216" s="1"/>
      <c r="F216" s="1"/>
      <c r="G216" s="1"/>
    </row>
    <row r="217" spans="1:7" ht="15.75" customHeight="1">
      <c r="A217" s="1"/>
      <c r="B217" s="1"/>
      <c r="C217" s="1"/>
      <c r="D217" s="1"/>
      <c r="E217" s="1"/>
      <c r="F217" s="1"/>
      <c r="G217" s="1"/>
    </row>
    <row r="218" spans="1:7" ht="15.75" customHeight="1">
      <c r="A218" s="1"/>
      <c r="B218" s="1"/>
      <c r="C218" s="1"/>
      <c r="D218" s="1"/>
      <c r="E218" s="1"/>
      <c r="F218" s="1"/>
      <c r="G218" s="1"/>
    </row>
    <row r="219" spans="1:7" ht="15.75" customHeight="1">
      <c r="A219" s="1"/>
      <c r="B219" s="1"/>
      <c r="C219" s="1"/>
      <c r="D219" s="1"/>
      <c r="E219" s="1"/>
      <c r="F219" s="1"/>
      <c r="G219" s="1"/>
    </row>
    <row r="220" spans="1:7" ht="15.75" customHeight="1">
      <c r="A220" s="1"/>
      <c r="B220" s="1"/>
      <c r="C220" s="1"/>
      <c r="D220" s="1"/>
      <c r="E220" s="1"/>
      <c r="F220" s="1"/>
      <c r="G220" s="1"/>
    </row>
    <row r="221" spans="1:7" ht="15.75" customHeight="1">
      <c r="A221" s="1"/>
      <c r="B221" s="1"/>
      <c r="C221" s="1"/>
      <c r="D221" s="1"/>
      <c r="E221" s="1"/>
      <c r="F221" s="1"/>
      <c r="G221" s="1"/>
    </row>
    <row r="222" spans="1:7" ht="15.75" customHeight="1">
      <c r="A222" s="1"/>
      <c r="B222" s="1"/>
      <c r="C222" s="1"/>
      <c r="D222" s="1"/>
      <c r="E222" s="1"/>
      <c r="F222" s="1"/>
      <c r="G222" s="1"/>
    </row>
    <row r="223" spans="1:7" ht="15.75" customHeight="1">
      <c r="A223" s="1"/>
      <c r="B223" s="1"/>
      <c r="C223" s="1"/>
      <c r="D223" s="1"/>
      <c r="E223" s="1"/>
      <c r="F223" s="1"/>
      <c r="G223" s="1"/>
    </row>
    <row r="224" spans="1:7" ht="15.75" customHeight="1">
      <c r="A224" s="1"/>
      <c r="B224" s="1"/>
      <c r="C224" s="1"/>
      <c r="D224" s="1"/>
      <c r="E224" s="1"/>
      <c r="F224" s="1"/>
      <c r="G224" s="1"/>
    </row>
    <row r="225" spans="1:7" ht="15.75" customHeight="1">
      <c r="A225" s="1"/>
      <c r="B225" s="1"/>
      <c r="C225" s="1"/>
      <c r="D225" s="1"/>
      <c r="E225" s="1"/>
      <c r="F225" s="1"/>
      <c r="G225" s="1"/>
    </row>
    <row r="226" spans="1:7" ht="15.75" customHeight="1">
      <c r="A226" s="1"/>
      <c r="B226" s="1"/>
      <c r="C226" s="1"/>
      <c r="D226" s="1"/>
      <c r="E226" s="1"/>
      <c r="F226" s="1"/>
      <c r="G226" s="1"/>
    </row>
    <row r="227" spans="1:7" ht="15.75" customHeight="1">
      <c r="A227" s="1"/>
      <c r="B227" s="1"/>
      <c r="C227" s="1"/>
      <c r="D227" s="1"/>
      <c r="E227" s="1"/>
      <c r="F227" s="1"/>
      <c r="G227" s="1"/>
    </row>
    <row r="228" spans="1:7" ht="15.75" customHeight="1">
      <c r="A228" s="1"/>
      <c r="B228" s="1"/>
      <c r="C228" s="1"/>
      <c r="D228" s="1"/>
      <c r="E228" s="1"/>
      <c r="F228" s="1"/>
      <c r="G228" s="1"/>
    </row>
    <row r="229" spans="1:7" ht="15.75" customHeight="1">
      <c r="A229" s="1"/>
      <c r="B229" s="1"/>
      <c r="C229" s="1"/>
      <c r="D229" s="1"/>
      <c r="E229" s="1"/>
      <c r="F229" s="1"/>
      <c r="G229" s="1"/>
    </row>
    <row r="230" spans="1:7" ht="15.75" customHeight="1">
      <c r="A230" s="1"/>
      <c r="B230" s="1"/>
      <c r="C230" s="1"/>
      <c r="D230" s="1"/>
      <c r="E230" s="1"/>
      <c r="F230" s="1"/>
      <c r="G230" s="1"/>
    </row>
    <row r="231" spans="1:7" ht="15.75" customHeight="1">
      <c r="A231" s="1"/>
      <c r="B231" s="1"/>
      <c r="C231" s="1"/>
      <c r="D231" s="1"/>
      <c r="E231" s="1"/>
      <c r="F231" s="1"/>
      <c r="G231" s="1"/>
    </row>
    <row r="232" spans="1:7" ht="15.75" customHeight="1">
      <c r="A232" s="1"/>
      <c r="B232" s="1"/>
      <c r="C232" s="1"/>
      <c r="D232" s="1"/>
      <c r="E232" s="1"/>
      <c r="F232" s="1"/>
      <c r="G232" s="1"/>
    </row>
    <row r="233" spans="1:7" ht="15.75" customHeight="1">
      <c r="A233" s="1"/>
      <c r="B233" s="1"/>
      <c r="C233" s="1"/>
      <c r="D233" s="1"/>
      <c r="E233" s="1"/>
      <c r="F233" s="1"/>
      <c r="G233" s="1"/>
    </row>
    <row r="234" spans="1:7" ht="15.75" customHeight="1">
      <c r="A234" s="1"/>
      <c r="B234" s="1"/>
      <c r="C234" s="1"/>
      <c r="D234" s="1"/>
      <c r="E234" s="1"/>
      <c r="F234" s="1"/>
      <c r="G234" s="1"/>
    </row>
    <row r="235" spans="1:7" ht="15.75" customHeight="1">
      <c r="A235" s="1"/>
      <c r="B235" s="1"/>
      <c r="C235" s="1"/>
      <c r="D235" s="1"/>
      <c r="E235" s="1"/>
      <c r="F235" s="1"/>
      <c r="G235" s="1"/>
    </row>
    <row r="236" spans="1:7" ht="15.75" customHeight="1">
      <c r="A236" s="1"/>
      <c r="B236" s="1"/>
      <c r="C236" s="1"/>
      <c r="D236" s="1"/>
      <c r="E236" s="1"/>
      <c r="F236" s="1"/>
      <c r="G236" s="1"/>
    </row>
    <row r="237" spans="1:7" ht="15.75" customHeight="1">
      <c r="A237" s="1"/>
      <c r="B237" s="1"/>
      <c r="C237" s="1"/>
      <c r="D237" s="1"/>
      <c r="E237" s="1"/>
      <c r="F237" s="1"/>
      <c r="G237" s="1"/>
    </row>
    <row r="238" spans="1:7" ht="15.75" customHeight="1">
      <c r="A238" s="1"/>
      <c r="B238" s="1"/>
      <c r="C238" s="1"/>
      <c r="D238" s="1"/>
      <c r="E238" s="1"/>
      <c r="F238" s="1"/>
      <c r="G238" s="1"/>
    </row>
    <row r="239" spans="1:7" ht="15.75" customHeight="1">
      <c r="A239" s="1"/>
      <c r="B239" s="1"/>
      <c r="C239" s="1"/>
      <c r="D239" s="1"/>
      <c r="E239" s="1"/>
      <c r="F239" s="1"/>
      <c r="G239" s="1"/>
    </row>
    <row r="240" spans="1:7" ht="15.75" customHeight="1">
      <c r="A240" s="1"/>
      <c r="B240" s="1"/>
      <c r="C240" s="1"/>
      <c r="D240" s="1"/>
      <c r="E240" s="1"/>
      <c r="F240" s="1"/>
      <c r="G240" s="1"/>
    </row>
    <row r="241" spans="1:7" ht="15.75" customHeight="1">
      <c r="A241" s="1"/>
      <c r="B241" s="1"/>
      <c r="C241" s="1"/>
      <c r="D241" s="1"/>
      <c r="E241" s="1"/>
      <c r="F241" s="1"/>
      <c r="G241" s="1"/>
    </row>
    <row r="242" spans="1:7" ht="15.75" customHeight="1">
      <c r="A242" s="1"/>
      <c r="B242" s="1"/>
      <c r="C242" s="1"/>
      <c r="D242" s="1"/>
      <c r="E242" s="1"/>
      <c r="F242" s="1"/>
      <c r="G242" s="1"/>
    </row>
    <row r="243" spans="1:7" ht="15.75" customHeight="1">
      <c r="A243" s="1"/>
      <c r="B243" s="1"/>
      <c r="C243" s="1"/>
      <c r="D243" s="1"/>
      <c r="E243" s="1"/>
      <c r="F243" s="1"/>
      <c r="G243" s="1"/>
    </row>
    <row r="244" spans="1:7" ht="15.75" customHeight="1">
      <c r="A244" s="1"/>
      <c r="B244" s="1"/>
      <c r="C244" s="1"/>
      <c r="D244" s="1"/>
      <c r="E244" s="1"/>
      <c r="F244" s="1"/>
      <c r="G244" s="1"/>
    </row>
    <row r="245" spans="1:7" ht="15.75" customHeight="1">
      <c r="A245" s="1"/>
      <c r="B245" s="1"/>
      <c r="C245" s="1"/>
      <c r="D245" s="1"/>
      <c r="E245" s="1"/>
      <c r="F245" s="1"/>
      <c r="G245" s="1"/>
    </row>
    <row r="246" spans="1:7" ht="15.75" customHeight="1">
      <c r="A246" s="1"/>
      <c r="B246" s="1"/>
      <c r="C246" s="1"/>
      <c r="D246" s="1"/>
      <c r="E246" s="1"/>
      <c r="F246" s="1"/>
      <c r="G246" s="1"/>
    </row>
    <row r="247" spans="1:7" ht="15.75" customHeight="1">
      <c r="A247" s="1"/>
      <c r="B247" s="1"/>
      <c r="C247" s="1"/>
      <c r="D247" s="1"/>
      <c r="E247" s="1"/>
      <c r="F247" s="1"/>
      <c r="G247" s="1"/>
    </row>
    <row r="248" spans="1:7" ht="15.75" customHeight="1">
      <c r="A248" s="1"/>
      <c r="B248" s="1"/>
      <c r="C248" s="1"/>
      <c r="D248" s="1"/>
      <c r="E248" s="1"/>
      <c r="F248" s="1"/>
      <c r="G248" s="1"/>
    </row>
    <row r="249" spans="1:7" ht="15.75" customHeight="1">
      <c r="A249" s="1"/>
      <c r="B249" s="1"/>
      <c r="C249" s="1"/>
      <c r="D249" s="1"/>
      <c r="E249" s="1"/>
      <c r="F249" s="1"/>
      <c r="G249" s="1"/>
    </row>
    <row r="250" spans="1:7" ht="15.75" customHeight="1">
      <c r="A250" s="1"/>
      <c r="B250" s="1"/>
      <c r="C250" s="1"/>
      <c r="D250" s="1"/>
      <c r="E250" s="1"/>
      <c r="F250" s="1"/>
      <c r="G250" s="1"/>
    </row>
    <row r="251" spans="1:7" ht="15.75" customHeight="1">
      <c r="A251" s="1"/>
      <c r="B251" s="1"/>
      <c r="C251" s="1"/>
      <c r="D251" s="1"/>
      <c r="E251" s="1"/>
      <c r="F251" s="1"/>
      <c r="G251" s="1"/>
    </row>
    <row r="252" spans="1:7" ht="15.75" customHeight="1">
      <c r="A252" s="1"/>
      <c r="B252" s="1"/>
      <c r="C252" s="1"/>
      <c r="D252" s="1"/>
      <c r="E252" s="1"/>
      <c r="F252" s="1"/>
      <c r="G252" s="1"/>
    </row>
    <row r="253" spans="1:7" ht="15.75" customHeight="1">
      <c r="A253" s="1"/>
      <c r="B253" s="1"/>
      <c r="C253" s="1"/>
      <c r="D253" s="1"/>
      <c r="E253" s="1"/>
      <c r="F253" s="1"/>
      <c r="G253" s="1"/>
    </row>
    <row r="254" spans="1:7" ht="15.75" customHeight="1">
      <c r="A254" s="1"/>
      <c r="B254" s="1"/>
      <c r="C254" s="1"/>
      <c r="D254" s="1"/>
      <c r="E254" s="1"/>
      <c r="F254" s="1"/>
      <c r="G254" s="1"/>
    </row>
    <row r="255" spans="1:7" ht="15.75" customHeight="1">
      <c r="A255" s="1"/>
      <c r="B255" s="1"/>
      <c r="C255" s="1"/>
      <c r="D255" s="1"/>
      <c r="E255" s="1"/>
      <c r="F255" s="1"/>
      <c r="G255" s="1"/>
    </row>
    <row r="256" spans="1:7" ht="15.75" customHeight="1">
      <c r="A256" s="1"/>
      <c r="B256" s="1"/>
      <c r="C256" s="1"/>
      <c r="D256" s="1"/>
      <c r="E256" s="1"/>
      <c r="F256" s="1"/>
      <c r="G256" s="1"/>
    </row>
    <row r="257" spans="1:7" ht="15.75" customHeight="1">
      <c r="A257" s="1"/>
      <c r="B257" s="1"/>
      <c r="C257" s="1"/>
      <c r="D257" s="1"/>
      <c r="E257" s="1"/>
      <c r="F257" s="1"/>
      <c r="G257" s="1"/>
    </row>
    <row r="258" spans="1:7" ht="15.75" customHeight="1">
      <c r="A258" s="1"/>
      <c r="B258" s="1"/>
      <c r="C258" s="1"/>
      <c r="D258" s="1"/>
      <c r="E258" s="1"/>
      <c r="F258" s="1"/>
      <c r="G258" s="1"/>
    </row>
    <row r="259" spans="1:7" ht="15.75" customHeight="1">
      <c r="A259" s="1"/>
      <c r="B259" s="1"/>
      <c r="C259" s="1"/>
      <c r="D259" s="1"/>
      <c r="E259" s="1"/>
      <c r="F259" s="1"/>
      <c r="G259" s="1"/>
    </row>
    <row r="260" spans="1:7" ht="15.75" customHeight="1">
      <c r="A260" s="1"/>
      <c r="B260" s="1"/>
      <c r="C260" s="1"/>
      <c r="D260" s="1"/>
      <c r="E260" s="1"/>
      <c r="F260" s="1"/>
      <c r="G260" s="1"/>
    </row>
    <row r="261" spans="1:7" ht="15.75" customHeight="1">
      <c r="A261" s="1"/>
      <c r="B261" s="1"/>
      <c r="C261" s="1"/>
      <c r="D261" s="1"/>
      <c r="E261" s="1"/>
      <c r="F261" s="1"/>
      <c r="G261" s="1"/>
    </row>
    <row r="262" spans="1:7" ht="15.75" customHeight="1">
      <c r="A262" s="1"/>
      <c r="B262" s="1"/>
      <c r="C262" s="1"/>
      <c r="D262" s="1"/>
      <c r="E262" s="1"/>
      <c r="F262" s="1"/>
      <c r="G262" s="1"/>
    </row>
    <row r="263" spans="1:7" ht="15.75" customHeight="1">
      <c r="A263" s="1"/>
      <c r="B263" s="1"/>
      <c r="C263" s="1"/>
      <c r="D263" s="1"/>
      <c r="E263" s="1"/>
      <c r="F263" s="1"/>
      <c r="G263" s="1"/>
    </row>
    <row r="264" spans="1:7" ht="15.75" customHeight="1">
      <c r="A264" s="1"/>
      <c r="B264" s="1"/>
      <c r="C264" s="1"/>
      <c r="D264" s="1"/>
      <c r="E264" s="1"/>
      <c r="F264" s="1"/>
      <c r="G264" s="1"/>
    </row>
    <row r="265" spans="1:7" ht="15.75" customHeight="1">
      <c r="A265" s="1"/>
      <c r="B265" s="1"/>
      <c r="C265" s="1"/>
      <c r="D265" s="1"/>
      <c r="E265" s="1"/>
      <c r="F265" s="1"/>
      <c r="G265" s="1"/>
    </row>
    <row r="266" spans="1:7" ht="15.75" customHeight="1">
      <c r="A266" s="1"/>
      <c r="B266" s="1"/>
      <c r="C266" s="1"/>
      <c r="D266" s="1"/>
      <c r="E266" s="1"/>
      <c r="F266" s="1"/>
      <c r="G266" s="1"/>
    </row>
    <row r="267" spans="1:7" ht="15.75" customHeight="1">
      <c r="A267" s="1"/>
      <c r="B267" s="1"/>
      <c r="C267" s="1"/>
      <c r="D267" s="1"/>
      <c r="E267" s="1"/>
      <c r="F267" s="1"/>
      <c r="G267" s="1"/>
    </row>
    <row r="268" spans="1:7" ht="15.75" customHeight="1">
      <c r="A268" s="1"/>
      <c r="B268" s="1"/>
      <c r="C268" s="1"/>
      <c r="D268" s="1"/>
      <c r="E268" s="1"/>
      <c r="F268" s="1"/>
      <c r="G268" s="1"/>
    </row>
    <row r="269" spans="1:7" ht="15.75" customHeight="1">
      <c r="A269" s="1"/>
      <c r="B269" s="1"/>
      <c r="C269" s="1"/>
      <c r="D269" s="1"/>
      <c r="E269" s="1"/>
      <c r="F269" s="1"/>
      <c r="G269" s="1"/>
    </row>
    <row r="270" spans="1:7" ht="15.75" customHeight="1">
      <c r="A270" s="1"/>
      <c r="B270" s="1"/>
      <c r="C270" s="1"/>
      <c r="D270" s="1"/>
      <c r="E270" s="1"/>
      <c r="F270" s="1"/>
      <c r="G270" s="1"/>
    </row>
    <row r="271" spans="1:7" ht="15.75" customHeight="1">
      <c r="A271" s="1"/>
      <c r="B271" s="1"/>
      <c r="C271" s="1"/>
      <c r="D271" s="1"/>
      <c r="E271" s="1"/>
      <c r="F271" s="1"/>
      <c r="G271" s="1"/>
    </row>
    <row r="272" spans="1:7" ht="15.75" customHeight="1">
      <c r="A272" s="1"/>
      <c r="B272" s="1"/>
      <c r="C272" s="1"/>
      <c r="D272" s="1"/>
      <c r="E272" s="1"/>
      <c r="F272" s="1"/>
      <c r="G272" s="1"/>
    </row>
    <row r="273" spans="1:7" ht="15.75" customHeight="1">
      <c r="A273" s="1"/>
      <c r="B273" s="1"/>
      <c r="C273" s="1"/>
      <c r="D273" s="1"/>
      <c r="E273" s="1"/>
      <c r="F273" s="1"/>
      <c r="G273" s="1"/>
    </row>
    <row r="274" spans="1:7" ht="15.75" customHeight="1">
      <c r="A274" s="1"/>
      <c r="B274" s="1"/>
      <c r="C274" s="1"/>
      <c r="D274" s="1"/>
      <c r="E274" s="1"/>
      <c r="F274" s="1"/>
      <c r="G274" s="1"/>
    </row>
    <row r="275" spans="1:7" ht="15.75" customHeight="1">
      <c r="A275" s="1"/>
      <c r="B275" s="1"/>
      <c r="C275" s="1"/>
      <c r="D275" s="1"/>
      <c r="E275" s="1"/>
      <c r="F275" s="1"/>
      <c r="G275" s="1"/>
    </row>
    <row r="276" spans="1:7" ht="15.75" customHeight="1">
      <c r="A276" s="1"/>
      <c r="B276" s="1"/>
      <c r="C276" s="1"/>
      <c r="D276" s="1"/>
      <c r="E276" s="1"/>
      <c r="F276" s="1"/>
      <c r="G276" s="1"/>
    </row>
    <row r="277" spans="1:7" ht="15.75" customHeight="1">
      <c r="A277" s="1"/>
      <c r="B277" s="1"/>
      <c r="C277" s="1"/>
      <c r="D277" s="1"/>
      <c r="E277" s="1"/>
      <c r="F277" s="1"/>
      <c r="G277" s="1"/>
    </row>
    <row r="278" spans="1:7" ht="15.75" customHeight="1">
      <c r="A278" s="1"/>
      <c r="B278" s="1"/>
      <c r="C278" s="1"/>
      <c r="D278" s="1"/>
      <c r="E278" s="1"/>
      <c r="F278" s="1"/>
      <c r="G278" s="1"/>
    </row>
    <row r="279" spans="1:7" ht="15.75" customHeight="1">
      <c r="A279" s="1"/>
      <c r="B279" s="1"/>
      <c r="C279" s="1"/>
      <c r="D279" s="1"/>
      <c r="E279" s="1"/>
      <c r="F279" s="1"/>
      <c r="G279" s="1"/>
    </row>
    <row r="280" spans="1:7" ht="15.75" customHeight="1">
      <c r="A280" s="1"/>
      <c r="B280" s="1"/>
      <c r="C280" s="1"/>
      <c r="D280" s="1"/>
      <c r="E280" s="1"/>
      <c r="F280" s="1"/>
      <c r="G280" s="1"/>
    </row>
    <row r="281" spans="1:7" ht="15.75" customHeight="1">
      <c r="A281" s="1"/>
      <c r="B281" s="1"/>
      <c r="C281" s="1"/>
      <c r="D281" s="1"/>
      <c r="E281" s="1"/>
      <c r="F281" s="1"/>
      <c r="G281" s="1"/>
    </row>
    <row r="282" spans="1:7" ht="15.75" customHeight="1">
      <c r="A282" s="1"/>
      <c r="B282" s="1"/>
      <c r="C282" s="1"/>
      <c r="D282" s="1"/>
      <c r="E282" s="1"/>
      <c r="F282" s="1"/>
      <c r="G282" s="1"/>
    </row>
    <row r="283" spans="1:7" ht="15.75" customHeight="1">
      <c r="A283" s="1"/>
      <c r="B283" s="1"/>
      <c r="C283" s="1"/>
      <c r="D283" s="1"/>
      <c r="E283" s="1"/>
      <c r="F283" s="1"/>
      <c r="G283" s="1"/>
    </row>
    <row r="284" spans="1:7" ht="15.75" customHeight="1">
      <c r="A284" s="1"/>
      <c r="B284" s="1"/>
      <c r="C284" s="1"/>
      <c r="D284" s="1"/>
      <c r="E284" s="1"/>
      <c r="F284" s="1"/>
      <c r="G284" s="1"/>
    </row>
    <row r="285" spans="1:7" ht="15.75" customHeight="1">
      <c r="A285" s="1"/>
      <c r="B285" s="1"/>
      <c r="C285" s="1"/>
      <c r="D285" s="1"/>
      <c r="E285" s="1"/>
      <c r="F285" s="1"/>
      <c r="G285" s="1"/>
    </row>
    <row r="286" spans="1:7" ht="15.75" customHeight="1">
      <c r="A286" s="1"/>
      <c r="B286" s="1"/>
      <c r="C286" s="1"/>
      <c r="D286" s="1"/>
      <c r="E286" s="1"/>
      <c r="F286" s="1"/>
      <c r="G286" s="1"/>
    </row>
    <row r="287" spans="1:7" ht="15.75" customHeight="1">
      <c r="A287" s="1"/>
      <c r="B287" s="1"/>
      <c r="C287" s="1"/>
      <c r="D287" s="1"/>
      <c r="E287" s="1"/>
      <c r="F287" s="1"/>
      <c r="G287" s="1"/>
    </row>
    <row r="288" spans="1:7" ht="15.75" customHeight="1">
      <c r="A288" s="1"/>
      <c r="B288" s="1"/>
      <c r="C288" s="1"/>
      <c r="D288" s="1"/>
      <c r="E288" s="1"/>
      <c r="F288" s="1"/>
      <c r="G288" s="1"/>
    </row>
    <row r="289" spans="1:7" ht="15.75" customHeight="1">
      <c r="A289" s="1"/>
      <c r="B289" s="1"/>
      <c r="C289" s="1"/>
      <c r="D289" s="1"/>
      <c r="E289" s="1"/>
      <c r="F289" s="1"/>
      <c r="G289" s="1"/>
    </row>
    <row r="290" spans="1:7" ht="15.75" customHeight="1">
      <c r="A290" s="1"/>
      <c r="B290" s="1"/>
      <c r="C290" s="1"/>
      <c r="D290" s="1"/>
      <c r="E290" s="1"/>
      <c r="F290" s="1"/>
      <c r="G290" s="1"/>
    </row>
    <row r="291" spans="1:7" ht="15.75" customHeight="1">
      <c r="A291" s="1"/>
      <c r="B291" s="1"/>
      <c r="C291" s="1"/>
      <c r="D291" s="1"/>
      <c r="E291" s="1"/>
      <c r="F291" s="1"/>
      <c r="G291" s="1"/>
    </row>
    <row r="292" spans="1:7" ht="15.75" customHeight="1">
      <c r="A292" s="1"/>
      <c r="B292" s="1"/>
      <c r="C292" s="1"/>
      <c r="D292" s="1"/>
      <c r="E292" s="1"/>
      <c r="F292" s="1"/>
      <c r="G292" s="1"/>
    </row>
    <row r="293" spans="1:7" ht="15.75" customHeight="1">
      <c r="A293" s="1"/>
      <c r="B293" s="1"/>
      <c r="C293" s="1"/>
      <c r="D293" s="1"/>
      <c r="E293" s="1"/>
      <c r="F293" s="1"/>
      <c r="G293" s="1"/>
    </row>
    <row r="294" spans="1:7" ht="15.75" customHeight="1">
      <c r="A294" s="1"/>
      <c r="B294" s="1"/>
      <c r="C294" s="1"/>
      <c r="D294" s="1"/>
      <c r="E294" s="1"/>
      <c r="F294" s="1"/>
      <c r="G294" s="1"/>
    </row>
    <row r="295" spans="1:7" ht="15.75" customHeight="1">
      <c r="A295" s="1"/>
      <c r="B295" s="1"/>
      <c r="C295" s="1"/>
      <c r="D295" s="1"/>
      <c r="E295" s="1"/>
      <c r="F295" s="1"/>
      <c r="G295" s="1"/>
    </row>
    <row r="296" spans="1:7" ht="15.75" customHeight="1">
      <c r="A296" s="1"/>
      <c r="B296" s="1"/>
      <c r="C296" s="1"/>
      <c r="D296" s="1"/>
      <c r="E296" s="1"/>
      <c r="F296" s="1"/>
      <c r="G296" s="1"/>
    </row>
    <row r="297" spans="1:7" ht="15.75" customHeight="1">
      <c r="A297" s="1"/>
      <c r="B297" s="1"/>
      <c r="C297" s="1"/>
      <c r="D297" s="1"/>
      <c r="E297" s="1"/>
      <c r="F297" s="1"/>
      <c r="G297" s="1"/>
    </row>
    <row r="298" spans="1:7" ht="15.75" customHeight="1">
      <c r="A298" s="1"/>
      <c r="B298" s="1"/>
      <c r="C298" s="1"/>
      <c r="D298" s="1"/>
      <c r="E298" s="1"/>
      <c r="F298" s="1"/>
      <c r="G298" s="1"/>
    </row>
    <row r="299" spans="1:7" ht="15.75" customHeight="1">
      <c r="A299" s="1"/>
      <c r="B299" s="1"/>
      <c r="C299" s="1"/>
      <c r="D299" s="1"/>
      <c r="E299" s="1"/>
      <c r="F299" s="1"/>
      <c r="G299" s="1"/>
    </row>
    <row r="300" spans="1:7" ht="15.75" customHeight="1">
      <c r="A300" s="1"/>
      <c r="B300" s="1"/>
      <c r="C300" s="1"/>
      <c r="D300" s="1"/>
      <c r="E300" s="1"/>
      <c r="F300" s="1"/>
      <c r="G300" s="1"/>
    </row>
    <row r="301" spans="1:7" ht="15.75" customHeight="1">
      <c r="A301" s="1"/>
      <c r="B301" s="1"/>
      <c r="C301" s="1"/>
      <c r="D301" s="1"/>
      <c r="E301" s="1"/>
      <c r="F301" s="1"/>
      <c r="G301" s="1"/>
    </row>
    <row r="302" spans="1:7" ht="15.75" customHeight="1">
      <c r="A302" s="1"/>
      <c r="B302" s="1"/>
      <c r="C302" s="1"/>
      <c r="D302" s="1"/>
      <c r="E302" s="1"/>
      <c r="F302" s="1"/>
      <c r="G302" s="1"/>
    </row>
    <row r="303" spans="1:7" ht="15.75" customHeight="1">
      <c r="A303" s="1"/>
      <c r="B303" s="1"/>
      <c r="C303" s="1"/>
      <c r="D303" s="1"/>
      <c r="E303" s="1"/>
      <c r="F303" s="1"/>
      <c r="G303" s="1"/>
    </row>
    <row r="304" spans="1:7" ht="15.75" customHeight="1">
      <c r="A304" s="1"/>
      <c r="B304" s="1"/>
      <c r="C304" s="1"/>
      <c r="D304" s="1"/>
      <c r="E304" s="1"/>
      <c r="F304" s="1"/>
      <c r="G304" s="1"/>
    </row>
    <row r="305" spans="1:7" ht="15.75" customHeight="1">
      <c r="A305" s="1"/>
      <c r="B305" s="1"/>
      <c r="C305" s="1"/>
      <c r="D305" s="1"/>
      <c r="E305" s="1"/>
      <c r="F305" s="1"/>
      <c r="G305" s="1"/>
    </row>
    <row r="306" spans="1:7" ht="15.75" customHeight="1">
      <c r="A306" s="1"/>
      <c r="B306" s="1"/>
      <c r="C306" s="1"/>
      <c r="D306" s="1"/>
      <c r="E306" s="1"/>
      <c r="F306" s="1"/>
      <c r="G306" s="1"/>
    </row>
    <row r="307" spans="1:7" ht="15.75" customHeight="1">
      <c r="A307" s="1"/>
      <c r="B307" s="1"/>
      <c r="C307" s="1"/>
      <c r="D307" s="1"/>
      <c r="E307" s="1"/>
      <c r="F307" s="1"/>
      <c r="G307" s="1"/>
    </row>
    <row r="308" spans="1:7" ht="15.75" customHeight="1">
      <c r="A308" s="1"/>
      <c r="B308" s="1"/>
      <c r="C308" s="1"/>
      <c r="D308" s="1"/>
      <c r="E308" s="1"/>
      <c r="F308" s="1"/>
      <c r="G308" s="1"/>
    </row>
    <row r="309" spans="1:7" ht="15.75" customHeight="1">
      <c r="A309" s="1"/>
      <c r="B309" s="1"/>
      <c r="C309" s="1"/>
      <c r="D309" s="1"/>
      <c r="E309" s="1"/>
      <c r="F309" s="1"/>
      <c r="G309" s="1"/>
    </row>
    <row r="310" spans="1:7" ht="15.75" customHeight="1">
      <c r="A310" s="1"/>
      <c r="B310" s="1"/>
      <c r="C310" s="1"/>
      <c r="D310" s="1"/>
      <c r="E310" s="1"/>
      <c r="F310" s="1"/>
      <c r="G310" s="1"/>
    </row>
    <row r="311" spans="1:7" ht="15.75" customHeight="1">
      <c r="A311" s="1"/>
      <c r="B311" s="1"/>
      <c r="C311" s="1"/>
      <c r="D311" s="1"/>
      <c r="E311" s="1"/>
      <c r="F311" s="1"/>
      <c r="G311" s="1"/>
    </row>
    <row r="312" spans="1:7" ht="15.75" customHeight="1">
      <c r="A312" s="1"/>
      <c r="B312" s="1"/>
      <c r="C312" s="1"/>
      <c r="D312" s="1"/>
      <c r="E312" s="1"/>
      <c r="F312" s="1"/>
      <c r="G312" s="1"/>
    </row>
    <row r="313" spans="1:7" ht="15.75" customHeight="1">
      <c r="A313" s="1"/>
      <c r="B313" s="1"/>
      <c r="C313" s="1"/>
      <c r="D313" s="1"/>
      <c r="E313" s="1"/>
      <c r="F313" s="1"/>
      <c r="G313" s="1"/>
    </row>
    <row r="314" spans="1:7" ht="15.75" customHeight="1">
      <c r="A314" s="1"/>
      <c r="B314" s="1"/>
      <c r="C314" s="1"/>
      <c r="D314" s="1"/>
      <c r="E314" s="1"/>
      <c r="F314" s="1"/>
      <c r="G314" s="1"/>
    </row>
    <row r="315" spans="1:7" ht="15.75" customHeight="1">
      <c r="A315" s="1"/>
      <c r="B315" s="1"/>
      <c r="C315" s="1"/>
      <c r="D315" s="1"/>
      <c r="E315" s="1"/>
      <c r="F315" s="1"/>
      <c r="G315" s="1"/>
    </row>
    <row r="316" spans="1:7" ht="15.75" customHeight="1">
      <c r="A316" s="1"/>
      <c r="B316" s="1"/>
      <c r="C316" s="1"/>
      <c r="D316" s="1"/>
      <c r="E316" s="1"/>
      <c r="F316" s="1"/>
      <c r="G316" s="1"/>
    </row>
    <row r="317" spans="1:7" ht="15.75" customHeight="1">
      <c r="A317" s="1"/>
      <c r="B317" s="1"/>
      <c r="C317" s="1"/>
      <c r="D317" s="1"/>
      <c r="E317" s="1"/>
      <c r="F317" s="1"/>
      <c r="G317" s="1"/>
    </row>
    <row r="318" spans="1:7" ht="15.75" customHeight="1">
      <c r="A318" s="1"/>
      <c r="B318" s="1"/>
      <c r="C318" s="1"/>
      <c r="D318" s="1"/>
      <c r="E318" s="1"/>
      <c r="F318" s="1"/>
      <c r="G318" s="1"/>
    </row>
    <row r="319" spans="1:7" ht="15.75" customHeight="1">
      <c r="A319" s="1"/>
      <c r="B319" s="1"/>
      <c r="C319" s="1"/>
      <c r="D319" s="1"/>
      <c r="E319" s="1"/>
      <c r="F319" s="1"/>
      <c r="G319" s="1"/>
    </row>
    <row r="320" spans="1:7" ht="15.75" customHeight="1">
      <c r="A320" s="1"/>
      <c r="B320" s="1"/>
      <c r="C320" s="1"/>
      <c r="D320" s="1"/>
      <c r="E320" s="1"/>
      <c r="F320" s="1"/>
      <c r="G320" s="1"/>
    </row>
    <row r="321" spans="1:7" ht="15.75" customHeight="1">
      <c r="A321" s="1"/>
      <c r="B321" s="1"/>
      <c r="C321" s="1"/>
      <c r="D321" s="1"/>
      <c r="E321" s="1"/>
      <c r="F321" s="1"/>
      <c r="G321" s="1"/>
    </row>
    <row r="322" spans="1:7" ht="15.75" customHeight="1">
      <c r="A322" s="1"/>
      <c r="B322" s="1"/>
      <c r="C322" s="1"/>
      <c r="D322" s="1"/>
      <c r="E322" s="1"/>
      <c r="F322" s="1"/>
      <c r="G322" s="1"/>
    </row>
    <row r="323" spans="1:7" ht="15.75" customHeight="1">
      <c r="A323" s="1"/>
      <c r="B323" s="1"/>
      <c r="C323" s="1"/>
      <c r="D323" s="1"/>
      <c r="E323" s="1"/>
      <c r="F323" s="1"/>
      <c r="G323" s="1"/>
    </row>
    <row r="324" spans="1:7" ht="15.75" customHeight="1">
      <c r="A324" s="1"/>
      <c r="B324" s="1"/>
      <c r="C324" s="1"/>
      <c r="D324" s="1"/>
      <c r="E324" s="1"/>
      <c r="F324" s="1"/>
      <c r="G324" s="1"/>
    </row>
    <row r="325" spans="1:7" ht="15.75" customHeight="1">
      <c r="A325" s="1"/>
      <c r="B325" s="1"/>
      <c r="C325" s="1"/>
      <c r="D325" s="1"/>
      <c r="E325" s="1"/>
      <c r="F325" s="1"/>
      <c r="G325" s="1"/>
    </row>
    <row r="326" spans="1:7" ht="15.75" customHeight="1">
      <c r="A326" s="1"/>
      <c r="B326" s="1"/>
      <c r="C326" s="1"/>
      <c r="D326" s="1"/>
      <c r="E326" s="1"/>
      <c r="F326" s="1"/>
      <c r="G326" s="1"/>
    </row>
    <row r="327" spans="1:7" ht="15.75" customHeight="1">
      <c r="A327" s="1"/>
      <c r="B327" s="1"/>
      <c r="C327" s="1"/>
      <c r="D327" s="1"/>
      <c r="E327" s="1"/>
      <c r="F327" s="1"/>
      <c r="G327" s="1"/>
    </row>
    <row r="328" spans="1:7" ht="15.75" customHeight="1">
      <c r="A328" s="1"/>
      <c r="B328" s="1"/>
      <c r="C328" s="1"/>
      <c r="D328" s="1"/>
      <c r="E328" s="1"/>
      <c r="F328" s="1"/>
      <c r="G328" s="1"/>
    </row>
    <row r="329" spans="1:7" ht="15.75" customHeight="1">
      <c r="A329" s="1"/>
      <c r="B329" s="1"/>
      <c r="C329" s="1"/>
      <c r="D329" s="1"/>
      <c r="E329" s="1"/>
      <c r="F329" s="1"/>
      <c r="G329" s="1"/>
    </row>
    <row r="330" spans="1:7" ht="15.75" customHeight="1">
      <c r="A330" s="1"/>
      <c r="B330" s="1"/>
      <c r="C330" s="1"/>
      <c r="D330" s="1"/>
      <c r="E330" s="1"/>
      <c r="F330" s="1"/>
      <c r="G330" s="1"/>
    </row>
    <row r="331" spans="1:7" ht="15.75" customHeight="1">
      <c r="A331" s="1"/>
      <c r="B331" s="1"/>
      <c r="C331" s="1"/>
      <c r="D331" s="1"/>
      <c r="E331" s="1"/>
      <c r="F331" s="1"/>
      <c r="G331" s="1"/>
    </row>
    <row r="332" spans="1:7" ht="15.75" customHeight="1">
      <c r="A332" s="1"/>
      <c r="B332" s="1"/>
      <c r="C332" s="1"/>
      <c r="D332" s="1"/>
      <c r="E332" s="1"/>
      <c r="F332" s="1"/>
      <c r="G332" s="1"/>
    </row>
    <row r="333" spans="1:7" ht="15.75" customHeight="1">
      <c r="A333" s="1"/>
      <c r="B333" s="1"/>
      <c r="C333" s="1"/>
      <c r="D333" s="1"/>
      <c r="E333" s="1"/>
      <c r="F333" s="1"/>
      <c r="G333" s="1"/>
    </row>
    <row r="334" spans="1:7" ht="15.75" customHeight="1">
      <c r="A334" s="1"/>
      <c r="B334" s="1"/>
      <c r="C334" s="1"/>
      <c r="D334" s="1"/>
      <c r="E334" s="1"/>
      <c r="F334" s="1"/>
      <c r="G334" s="1"/>
    </row>
    <row r="335" spans="1:7" ht="15.75" customHeight="1">
      <c r="A335" s="1"/>
      <c r="B335" s="1"/>
      <c r="C335" s="1"/>
      <c r="D335" s="1"/>
      <c r="E335" s="1"/>
      <c r="F335" s="1"/>
      <c r="G335" s="1"/>
    </row>
    <row r="336" spans="1:7" ht="15.75" customHeight="1">
      <c r="A336" s="1"/>
      <c r="B336" s="1"/>
      <c r="C336" s="1"/>
      <c r="D336" s="1"/>
      <c r="E336" s="1"/>
      <c r="F336" s="1"/>
      <c r="G336" s="1"/>
    </row>
    <row r="337" spans="1:7" ht="15.75" customHeight="1">
      <c r="A337" s="1"/>
      <c r="B337" s="1"/>
      <c r="C337" s="1"/>
      <c r="D337" s="1"/>
      <c r="E337" s="1"/>
      <c r="F337" s="1"/>
      <c r="G337" s="1"/>
    </row>
    <row r="338" spans="1:7" ht="15.75" customHeight="1">
      <c r="A338" s="1"/>
      <c r="B338" s="1"/>
      <c r="C338" s="1"/>
      <c r="D338" s="1"/>
      <c r="E338" s="1"/>
      <c r="F338" s="1"/>
      <c r="G338" s="1"/>
    </row>
    <row r="339" spans="1:7" ht="15.75" customHeight="1">
      <c r="A339" s="1"/>
      <c r="B339" s="1"/>
      <c r="C339" s="1"/>
      <c r="D339" s="1"/>
      <c r="E339" s="1"/>
      <c r="F339" s="1"/>
      <c r="G339" s="1"/>
    </row>
    <row r="340" spans="1:7" ht="15.75" customHeight="1">
      <c r="A340" s="1"/>
      <c r="B340" s="1"/>
      <c r="C340" s="1"/>
      <c r="D340" s="1"/>
      <c r="E340" s="1"/>
      <c r="F340" s="1"/>
      <c r="G340" s="1"/>
    </row>
    <row r="341" spans="1:7" ht="15.75" customHeight="1">
      <c r="A341" s="1"/>
      <c r="B341" s="1"/>
      <c r="C341" s="1"/>
      <c r="D341" s="1"/>
      <c r="E341" s="1"/>
      <c r="F341" s="1"/>
      <c r="G341" s="1"/>
    </row>
    <row r="342" spans="1:7" ht="15.75" customHeight="1">
      <c r="A342" s="1"/>
      <c r="B342" s="1"/>
      <c r="C342" s="1"/>
      <c r="D342" s="1"/>
      <c r="E342" s="1"/>
      <c r="F342" s="1"/>
      <c r="G342" s="1"/>
    </row>
    <row r="343" spans="1:7" ht="15.75" customHeight="1">
      <c r="A343" s="1"/>
      <c r="B343" s="1"/>
      <c r="C343" s="1"/>
      <c r="D343" s="1"/>
      <c r="E343" s="1"/>
      <c r="F343" s="1"/>
      <c r="G343" s="1"/>
    </row>
    <row r="344" spans="1:7" ht="15.75" customHeight="1">
      <c r="A344" s="1"/>
      <c r="B344" s="1"/>
      <c r="C344" s="1"/>
      <c r="D344" s="1"/>
      <c r="E344" s="1"/>
      <c r="F344" s="1"/>
      <c r="G344" s="1"/>
    </row>
    <row r="345" spans="1:7" ht="15.75" customHeight="1">
      <c r="A345" s="1"/>
      <c r="B345" s="1"/>
      <c r="C345" s="1"/>
      <c r="D345" s="1"/>
      <c r="E345" s="1"/>
      <c r="F345" s="1"/>
      <c r="G345" s="1"/>
    </row>
    <row r="346" spans="1:7" ht="15.75" customHeight="1">
      <c r="A346" s="1"/>
      <c r="B346" s="1"/>
      <c r="C346" s="1"/>
      <c r="D346" s="1"/>
      <c r="E346" s="1"/>
      <c r="F346" s="1"/>
      <c r="G346" s="1"/>
    </row>
    <row r="347" spans="1:7" ht="15.75" customHeight="1">
      <c r="A347" s="1"/>
      <c r="B347" s="1"/>
      <c r="C347" s="1"/>
      <c r="D347" s="1"/>
      <c r="E347" s="1"/>
      <c r="F347" s="1"/>
      <c r="G347" s="1"/>
    </row>
    <row r="348" spans="1:7" ht="15.75" customHeight="1">
      <c r="A348" s="1"/>
      <c r="B348" s="1"/>
      <c r="C348" s="1"/>
      <c r="D348" s="1"/>
      <c r="E348" s="1"/>
      <c r="F348" s="1"/>
      <c r="G348" s="1"/>
    </row>
    <row r="349" spans="1:7" ht="15.75" customHeight="1">
      <c r="A349" s="1"/>
      <c r="B349" s="1"/>
      <c r="C349" s="1"/>
      <c r="D349" s="1"/>
      <c r="E349" s="1"/>
      <c r="F349" s="1"/>
      <c r="G349" s="1"/>
    </row>
    <row r="350" spans="1:7" ht="15.75" customHeight="1">
      <c r="A350" s="1"/>
      <c r="B350" s="1"/>
      <c r="C350" s="1"/>
      <c r="D350" s="1"/>
      <c r="E350" s="1"/>
      <c r="F350" s="1"/>
      <c r="G350" s="1"/>
    </row>
    <row r="351" spans="1:7" ht="15.75" customHeight="1">
      <c r="A351" s="1"/>
      <c r="B351" s="1"/>
      <c r="C351" s="1"/>
      <c r="D351" s="1"/>
      <c r="E351" s="1"/>
      <c r="F351" s="1"/>
      <c r="G351" s="1"/>
    </row>
    <row r="352" spans="1:7" ht="15.75" customHeight="1">
      <c r="A352" s="1"/>
      <c r="B352" s="1"/>
      <c r="C352" s="1"/>
      <c r="D352" s="1"/>
      <c r="E352" s="1"/>
      <c r="F352" s="1"/>
      <c r="G352" s="1"/>
    </row>
    <row r="353" spans="1:7" ht="15.75" customHeight="1">
      <c r="A353" s="1"/>
      <c r="B353" s="1"/>
      <c r="C353" s="1"/>
      <c r="D353" s="1"/>
      <c r="E353" s="1"/>
      <c r="F353" s="1"/>
      <c r="G353" s="1"/>
    </row>
    <row r="354" spans="1:7" ht="15.75" customHeight="1">
      <c r="A354" s="1"/>
      <c r="B354" s="1"/>
      <c r="C354" s="1"/>
      <c r="D354" s="1"/>
      <c r="E354" s="1"/>
      <c r="F354" s="1"/>
      <c r="G354" s="1"/>
    </row>
    <row r="355" spans="1:7" ht="15.75" customHeight="1">
      <c r="A355" s="1"/>
      <c r="B355" s="1"/>
      <c r="C355" s="1"/>
      <c r="D355" s="1"/>
      <c r="E355" s="1"/>
      <c r="F355" s="1"/>
      <c r="G355" s="1"/>
    </row>
    <row r="356" spans="1:7" ht="15.75" customHeight="1">
      <c r="A356" s="1"/>
      <c r="B356" s="1"/>
      <c r="C356" s="1"/>
      <c r="D356" s="1"/>
      <c r="E356" s="1"/>
      <c r="F356" s="1"/>
      <c r="G356" s="1"/>
    </row>
    <row r="357" spans="1:7" ht="15.75" customHeight="1">
      <c r="A357" s="1"/>
      <c r="B357" s="1"/>
      <c r="C357" s="1"/>
      <c r="D357" s="1"/>
      <c r="E357" s="1"/>
      <c r="F357" s="1"/>
      <c r="G357" s="1"/>
    </row>
    <row r="358" spans="1:7" ht="15.75" customHeight="1">
      <c r="A358" s="1"/>
      <c r="B358" s="1"/>
      <c r="C358" s="1"/>
      <c r="D358" s="1"/>
      <c r="E358" s="1"/>
      <c r="F358" s="1"/>
      <c r="G358" s="1"/>
    </row>
    <row r="359" spans="1:7" ht="15.75" customHeight="1">
      <c r="A359" s="1"/>
      <c r="B359" s="1"/>
      <c r="C359" s="1"/>
      <c r="D359" s="1"/>
      <c r="E359" s="1"/>
      <c r="F359" s="1"/>
      <c r="G359" s="1"/>
    </row>
    <row r="360" spans="1:7" ht="15.75" customHeight="1">
      <c r="A360" s="1"/>
      <c r="B360" s="1"/>
      <c r="C360" s="1"/>
      <c r="D360" s="1"/>
      <c r="E360" s="1"/>
      <c r="F360" s="1"/>
      <c r="G360" s="1"/>
    </row>
    <row r="361" spans="1:7" ht="15.75" customHeight="1">
      <c r="A361" s="1"/>
      <c r="B361" s="1"/>
      <c r="C361" s="1"/>
      <c r="D361" s="1"/>
      <c r="E361" s="1"/>
      <c r="F361" s="1"/>
      <c r="G361" s="1"/>
    </row>
    <row r="362" spans="1:7" ht="15.75" customHeight="1">
      <c r="A362" s="1"/>
      <c r="B362" s="1"/>
      <c r="C362" s="1"/>
      <c r="D362" s="1"/>
      <c r="E362" s="1"/>
      <c r="F362" s="1"/>
      <c r="G362" s="1"/>
    </row>
    <row r="363" spans="1:7" ht="15.75" customHeight="1">
      <c r="A363" s="1"/>
      <c r="B363" s="1"/>
      <c r="C363" s="1"/>
      <c r="D363" s="1"/>
      <c r="E363" s="1"/>
      <c r="F363" s="1"/>
      <c r="G363" s="1"/>
    </row>
    <row r="364" spans="1:7" ht="15.75" customHeight="1">
      <c r="A364" s="1"/>
      <c r="B364" s="1"/>
      <c r="C364" s="1"/>
      <c r="D364" s="1"/>
      <c r="E364" s="1"/>
      <c r="F364" s="1"/>
      <c r="G364" s="1"/>
    </row>
    <row r="365" spans="1:7" ht="15.75" customHeight="1">
      <c r="A365" s="1"/>
      <c r="B365" s="1"/>
      <c r="C365" s="1"/>
      <c r="D365" s="1"/>
      <c r="E365" s="1"/>
      <c r="F365" s="1"/>
      <c r="G365" s="1"/>
    </row>
    <row r="366" spans="1:7" ht="15.75" customHeight="1">
      <c r="A366" s="1"/>
      <c r="B366" s="1"/>
      <c r="C366" s="1"/>
      <c r="D366" s="1"/>
      <c r="E366" s="1"/>
      <c r="F366" s="1"/>
      <c r="G366" s="1"/>
    </row>
    <row r="367" spans="1:7" ht="15.75" customHeight="1">
      <c r="A367" s="1"/>
      <c r="B367" s="1"/>
      <c r="C367" s="1"/>
      <c r="D367" s="1"/>
      <c r="E367" s="1"/>
      <c r="F367" s="1"/>
      <c r="G367" s="1"/>
    </row>
    <row r="368" spans="1:7" ht="15.75" customHeight="1">
      <c r="A368" s="1"/>
      <c r="B368" s="1"/>
      <c r="C368" s="1"/>
      <c r="D368" s="1"/>
      <c r="E368" s="1"/>
      <c r="F368" s="1"/>
      <c r="G368" s="1"/>
    </row>
    <row r="369" spans="1:7" ht="15.75" customHeight="1">
      <c r="A369" s="1"/>
      <c r="B369" s="1"/>
      <c r="C369" s="1"/>
      <c r="D369" s="1"/>
      <c r="E369" s="1"/>
      <c r="F369" s="1"/>
      <c r="G369" s="1"/>
    </row>
    <row r="370" spans="1:7" ht="15.75" customHeight="1">
      <c r="A370" s="1"/>
      <c r="B370" s="1"/>
      <c r="C370" s="1"/>
      <c r="D370" s="1"/>
      <c r="E370" s="1"/>
      <c r="F370" s="1"/>
      <c r="G370" s="1"/>
    </row>
    <row r="371" spans="1:7" ht="15.75" customHeight="1">
      <c r="A371" s="1"/>
      <c r="B371" s="1"/>
      <c r="C371" s="1"/>
      <c r="D371" s="1"/>
      <c r="E371" s="1"/>
      <c r="F371" s="1"/>
      <c r="G371" s="1"/>
    </row>
    <row r="372" spans="1:7" ht="15.75" customHeight="1">
      <c r="A372" s="1"/>
      <c r="B372" s="1"/>
      <c r="C372" s="1"/>
      <c r="D372" s="1"/>
      <c r="E372" s="1"/>
      <c r="F372" s="1"/>
      <c r="G372" s="1"/>
    </row>
    <row r="373" spans="1:7" ht="15.75" customHeight="1">
      <c r="A373" s="1"/>
      <c r="B373" s="1"/>
      <c r="C373" s="1"/>
      <c r="D373" s="1"/>
      <c r="E373" s="1"/>
      <c r="F373" s="1"/>
      <c r="G373" s="1"/>
    </row>
    <row r="374" spans="1:7" ht="15.75" customHeight="1">
      <c r="A374" s="1"/>
      <c r="B374" s="1"/>
      <c r="C374" s="1"/>
      <c r="D374" s="1"/>
      <c r="E374" s="1"/>
      <c r="F374" s="1"/>
      <c r="G374" s="1"/>
    </row>
    <row r="375" spans="1:7" ht="15.75" customHeight="1">
      <c r="A375" s="1"/>
      <c r="B375" s="1"/>
      <c r="C375" s="1"/>
      <c r="D375" s="1"/>
      <c r="E375" s="1"/>
      <c r="F375" s="1"/>
      <c r="G375" s="1"/>
    </row>
    <row r="376" spans="1:7" ht="15.75" customHeight="1">
      <c r="A376" s="1"/>
      <c r="B376" s="1"/>
      <c r="C376" s="1"/>
      <c r="D376" s="1"/>
      <c r="E376" s="1"/>
      <c r="F376" s="1"/>
      <c r="G376" s="1"/>
    </row>
    <row r="377" spans="1:7" ht="15.75" customHeight="1">
      <c r="A377" s="1"/>
      <c r="B377" s="1"/>
      <c r="C377" s="1"/>
      <c r="D377" s="1"/>
      <c r="E377" s="1"/>
      <c r="F377" s="1"/>
      <c r="G377" s="1"/>
    </row>
    <row r="378" spans="1:7" ht="15.75" customHeight="1">
      <c r="A378" s="1"/>
      <c r="B378" s="1"/>
      <c r="C378" s="1"/>
      <c r="D378" s="1"/>
      <c r="E378" s="1"/>
      <c r="F378" s="1"/>
      <c r="G378" s="1"/>
    </row>
    <row r="379" spans="1:7" ht="15.75" customHeight="1">
      <c r="A379" s="1"/>
      <c r="B379" s="1"/>
      <c r="C379" s="1"/>
      <c r="D379" s="1"/>
      <c r="E379" s="1"/>
      <c r="F379" s="1"/>
      <c r="G379" s="1"/>
    </row>
    <row r="380" spans="1:7" ht="15.75" customHeight="1">
      <c r="A380" s="1"/>
      <c r="B380" s="1"/>
      <c r="C380" s="1"/>
      <c r="D380" s="1"/>
      <c r="E380" s="1"/>
      <c r="F380" s="1"/>
      <c r="G380" s="1"/>
    </row>
    <row r="381" spans="1:7" ht="15.75" customHeight="1">
      <c r="A381" s="1"/>
      <c r="B381" s="1"/>
      <c r="C381" s="1"/>
      <c r="D381" s="1"/>
      <c r="E381" s="1"/>
      <c r="F381" s="1"/>
      <c r="G381" s="1"/>
    </row>
    <row r="382" spans="1:7" ht="15.75" customHeight="1">
      <c r="A382" s="1"/>
      <c r="B382" s="1"/>
      <c r="C382" s="1"/>
      <c r="D382" s="1"/>
      <c r="E382" s="1"/>
      <c r="F382" s="1"/>
      <c r="G382" s="1"/>
    </row>
    <row r="383" spans="1:7" ht="15.75" customHeight="1">
      <c r="A383" s="1"/>
      <c r="B383" s="1"/>
      <c r="C383" s="1"/>
      <c r="D383" s="1"/>
      <c r="E383" s="1"/>
      <c r="F383" s="1"/>
      <c r="G383" s="1"/>
    </row>
    <row r="384" spans="1:7" ht="15.75" customHeight="1">
      <c r="A384" s="1"/>
      <c r="B384" s="1"/>
      <c r="C384" s="1"/>
      <c r="D384" s="1"/>
      <c r="E384" s="1"/>
      <c r="F384" s="1"/>
      <c r="G384" s="1"/>
    </row>
    <row r="385" spans="1:7" ht="15.75" customHeight="1">
      <c r="A385" s="1"/>
      <c r="B385" s="1"/>
      <c r="C385" s="1"/>
      <c r="D385" s="1"/>
      <c r="E385" s="1"/>
      <c r="F385" s="1"/>
      <c r="G385" s="1"/>
    </row>
    <row r="386" spans="1:7" ht="15.75" customHeight="1">
      <c r="A386" s="1"/>
      <c r="B386" s="1"/>
      <c r="C386" s="1"/>
      <c r="D386" s="1"/>
      <c r="E386" s="1"/>
      <c r="F386" s="1"/>
      <c r="G386" s="1"/>
    </row>
    <row r="387" spans="1:7" ht="15.75" customHeight="1">
      <c r="A387" s="1"/>
      <c r="B387" s="1"/>
      <c r="C387" s="1"/>
      <c r="D387" s="1"/>
      <c r="E387" s="1"/>
      <c r="F387" s="1"/>
      <c r="G387" s="1"/>
    </row>
    <row r="388" spans="1:7" ht="15.75" customHeight="1">
      <c r="A388" s="1"/>
      <c r="B388" s="1"/>
      <c r="C388" s="1"/>
      <c r="D388" s="1"/>
      <c r="E388" s="1"/>
      <c r="F388" s="1"/>
      <c r="G388" s="1"/>
    </row>
    <row r="389" spans="1:7" ht="15.75" customHeight="1">
      <c r="A389" s="1"/>
      <c r="B389" s="1"/>
      <c r="C389" s="1"/>
      <c r="D389" s="1"/>
      <c r="E389" s="1"/>
      <c r="F389" s="1"/>
      <c r="G389" s="1"/>
    </row>
    <row r="390" spans="1:7" ht="15.75" customHeight="1">
      <c r="A390" s="1"/>
      <c r="B390" s="1"/>
      <c r="C390" s="1"/>
      <c r="D390" s="1"/>
      <c r="E390" s="1"/>
      <c r="F390" s="1"/>
      <c r="G390" s="1"/>
    </row>
    <row r="391" spans="1:7" ht="15.75" customHeight="1">
      <c r="A391" s="1"/>
      <c r="B391" s="1"/>
      <c r="C391" s="1"/>
      <c r="D391" s="1"/>
      <c r="E391" s="1"/>
      <c r="F391" s="1"/>
      <c r="G391" s="1"/>
    </row>
    <row r="392" spans="1:7" ht="15.75" customHeight="1">
      <c r="A392" s="1"/>
      <c r="B392" s="1"/>
      <c r="C392" s="1"/>
      <c r="D392" s="1"/>
      <c r="E392" s="1"/>
      <c r="F392" s="1"/>
      <c r="G392" s="1"/>
    </row>
    <row r="393" spans="1:7" ht="15.75" customHeight="1">
      <c r="A393" s="1"/>
      <c r="B393" s="1"/>
      <c r="C393" s="1"/>
      <c r="D393" s="1"/>
      <c r="E393" s="1"/>
      <c r="F393" s="1"/>
      <c r="G393" s="1"/>
    </row>
    <row r="394" spans="1:7" ht="15.75" customHeight="1">
      <c r="A394" s="1"/>
      <c r="B394" s="1"/>
      <c r="C394" s="1"/>
      <c r="D394" s="1"/>
      <c r="E394" s="1"/>
      <c r="F394" s="1"/>
      <c r="G394" s="1"/>
    </row>
    <row r="395" spans="1:7" ht="15.75" customHeight="1">
      <c r="A395" s="1"/>
      <c r="B395" s="1"/>
      <c r="C395" s="1"/>
      <c r="D395" s="1"/>
      <c r="E395" s="1"/>
      <c r="F395" s="1"/>
      <c r="G395" s="1"/>
    </row>
    <row r="396" spans="1:7" ht="15.75" customHeight="1">
      <c r="A396" s="1"/>
      <c r="B396" s="1"/>
      <c r="C396" s="1"/>
      <c r="D396" s="1"/>
      <c r="E396" s="1"/>
      <c r="F396" s="1"/>
      <c r="G396" s="1"/>
    </row>
    <row r="397" spans="1:7" ht="15.75" customHeight="1">
      <c r="A397" s="1"/>
      <c r="B397" s="1"/>
      <c r="C397" s="1"/>
      <c r="D397" s="1"/>
      <c r="E397" s="1"/>
      <c r="F397" s="1"/>
      <c r="G397" s="1"/>
    </row>
    <row r="398" spans="1:7" ht="15.75" customHeight="1">
      <c r="A398" s="1"/>
      <c r="B398" s="1"/>
      <c r="C398" s="1"/>
      <c r="D398" s="1"/>
      <c r="E398" s="1"/>
      <c r="F398" s="1"/>
      <c r="G398" s="1"/>
    </row>
    <row r="399" spans="1:7" ht="15.75" customHeight="1">
      <c r="A399" s="1"/>
      <c r="B399" s="1"/>
      <c r="C399" s="1"/>
      <c r="D399" s="1"/>
      <c r="E399" s="1"/>
      <c r="F399" s="1"/>
      <c r="G399" s="1"/>
    </row>
    <row r="400" spans="1:7" ht="15.75" customHeight="1">
      <c r="A400" s="1"/>
      <c r="B400" s="1"/>
      <c r="C400" s="1"/>
      <c r="D400" s="1"/>
      <c r="E400" s="1"/>
      <c r="F400" s="1"/>
      <c r="G400" s="1"/>
    </row>
    <row r="401" spans="1:7" ht="15.75" customHeight="1">
      <c r="A401" s="1"/>
      <c r="B401" s="1"/>
      <c r="C401" s="1"/>
      <c r="D401" s="1"/>
      <c r="E401" s="1"/>
      <c r="F401" s="1"/>
      <c r="G401" s="1"/>
    </row>
    <row r="402" spans="1:7" ht="15.75" customHeight="1">
      <c r="A402" s="1"/>
      <c r="B402" s="1"/>
      <c r="C402" s="1"/>
      <c r="D402" s="1"/>
      <c r="E402" s="1"/>
      <c r="F402" s="1"/>
      <c r="G402" s="1"/>
    </row>
    <row r="403" spans="1:7" ht="15.75" customHeight="1">
      <c r="A403" s="1"/>
      <c r="B403" s="1"/>
      <c r="C403" s="1"/>
      <c r="D403" s="1"/>
      <c r="E403" s="1"/>
      <c r="F403" s="1"/>
      <c r="G403" s="1"/>
    </row>
    <row r="404" spans="1:7" ht="15.75" customHeight="1">
      <c r="A404" s="1"/>
      <c r="B404" s="1"/>
      <c r="C404" s="1"/>
      <c r="D404" s="1"/>
      <c r="E404" s="1"/>
      <c r="F404" s="1"/>
      <c r="G404" s="1"/>
    </row>
    <row r="405" spans="1:7" ht="15.75" customHeight="1">
      <c r="A405" s="1"/>
      <c r="B405" s="1"/>
      <c r="C405" s="1"/>
      <c r="D405" s="1"/>
      <c r="E405" s="1"/>
      <c r="F405" s="1"/>
      <c r="G405" s="1"/>
    </row>
    <row r="406" spans="1:7" ht="15.75" customHeight="1">
      <c r="A406" s="1"/>
      <c r="B406" s="1"/>
      <c r="C406" s="1"/>
      <c r="D406" s="1"/>
      <c r="E406" s="1"/>
      <c r="F406" s="1"/>
      <c r="G406" s="1"/>
    </row>
    <row r="407" spans="1:7" ht="15.75" customHeight="1">
      <c r="A407" s="1"/>
      <c r="B407" s="1"/>
      <c r="C407" s="1"/>
      <c r="D407" s="1"/>
      <c r="E407" s="1"/>
      <c r="F407" s="1"/>
      <c r="G407" s="1"/>
    </row>
    <row r="408" spans="1:7" ht="15.75" customHeight="1">
      <c r="A408" s="1"/>
      <c r="B408" s="1"/>
      <c r="C408" s="1"/>
      <c r="D408" s="1"/>
      <c r="E408" s="1"/>
      <c r="F408" s="1"/>
      <c r="G408" s="1"/>
    </row>
    <row r="409" spans="1:7" ht="15.75" customHeight="1">
      <c r="A409" s="1"/>
      <c r="B409" s="1"/>
      <c r="C409" s="1"/>
      <c r="D409" s="1"/>
      <c r="E409" s="1"/>
      <c r="F409" s="1"/>
      <c r="G409" s="1"/>
    </row>
    <row r="410" spans="1:7" ht="15.75" customHeight="1">
      <c r="A410" s="1"/>
      <c r="B410" s="1"/>
      <c r="C410" s="1"/>
      <c r="D410" s="1"/>
      <c r="E410" s="1"/>
      <c r="F410" s="1"/>
      <c r="G410" s="1"/>
    </row>
    <row r="411" spans="1:7" ht="15.75" customHeight="1">
      <c r="A411" s="1"/>
      <c r="B411" s="1"/>
      <c r="C411" s="1"/>
      <c r="D411" s="1"/>
      <c r="E411" s="1"/>
      <c r="F411" s="1"/>
      <c r="G411" s="1"/>
    </row>
    <row r="412" spans="1:7" ht="15.75" customHeight="1">
      <c r="A412" s="1"/>
      <c r="B412" s="1"/>
      <c r="C412" s="1"/>
      <c r="D412" s="1"/>
      <c r="E412" s="1"/>
      <c r="F412" s="1"/>
      <c r="G412" s="1"/>
    </row>
    <row r="413" spans="1:7" ht="15.75" customHeight="1">
      <c r="A413" s="1"/>
      <c r="B413" s="1"/>
      <c r="C413" s="1"/>
      <c r="D413" s="1"/>
      <c r="E413" s="1"/>
      <c r="F413" s="1"/>
      <c r="G413" s="1"/>
    </row>
    <row r="414" spans="1:7" ht="15.75" customHeight="1">
      <c r="A414" s="1"/>
      <c r="B414" s="1"/>
      <c r="C414" s="1"/>
      <c r="D414" s="1"/>
      <c r="E414" s="1"/>
      <c r="F414" s="1"/>
      <c r="G414" s="1"/>
    </row>
    <row r="415" spans="1:7" ht="15.75" customHeight="1">
      <c r="A415" s="1"/>
      <c r="B415" s="1"/>
      <c r="C415" s="1"/>
      <c r="D415" s="1"/>
      <c r="E415" s="1"/>
      <c r="F415" s="1"/>
      <c r="G415" s="1"/>
    </row>
    <row r="416" spans="1:7" ht="15.75" customHeight="1">
      <c r="A416" s="1"/>
      <c r="B416" s="1"/>
      <c r="C416" s="1"/>
      <c r="D416" s="1"/>
      <c r="E416" s="1"/>
      <c r="F416" s="1"/>
      <c r="G416" s="1"/>
    </row>
    <row r="417" spans="1:7" ht="15.75" customHeight="1">
      <c r="A417" s="1"/>
      <c r="B417" s="1"/>
      <c r="C417" s="1"/>
      <c r="D417" s="1"/>
      <c r="E417" s="1"/>
      <c r="F417" s="1"/>
      <c r="G417" s="1"/>
    </row>
    <row r="418" spans="1:7" ht="15.75" customHeight="1">
      <c r="A418" s="1"/>
      <c r="B418" s="1"/>
      <c r="C418" s="1"/>
      <c r="D418" s="1"/>
      <c r="E418" s="1"/>
      <c r="F418" s="1"/>
      <c r="G418" s="1"/>
    </row>
    <row r="419" spans="1:7" ht="15.75" customHeight="1">
      <c r="A419" s="1"/>
      <c r="B419" s="1"/>
      <c r="C419" s="1"/>
      <c r="D419" s="1"/>
      <c r="E419" s="1"/>
      <c r="F419" s="1"/>
      <c r="G419" s="1"/>
    </row>
    <row r="420" spans="1:7" ht="15.75" customHeight="1">
      <c r="A420" s="1"/>
      <c r="B420" s="1"/>
      <c r="C420" s="1"/>
      <c r="D420" s="1"/>
      <c r="E420" s="1"/>
      <c r="F420" s="1"/>
      <c r="G420" s="1"/>
    </row>
    <row r="421" spans="1:7" ht="15.75" customHeight="1">
      <c r="A421" s="1"/>
      <c r="B421" s="1"/>
      <c r="C421" s="1"/>
      <c r="D421" s="1"/>
      <c r="E421" s="1"/>
      <c r="F421" s="1"/>
      <c r="G421" s="1"/>
    </row>
    <row r="422" spans="1:7" ht="15.75" customHeight="1">
      <c r="A422" s="1"/>
      <c r="B422" s="1"/>
      <c r="C422" s="1"/>
      <c r="D422" s="1"/>
      <c r="E422" s="1"/>
      <c r="F422" s="1"/>
      <c r="G422" s="1"/>
    </row>
    <row r="423" spans="1:7" ht="15.75" customHeight="1">
      <c r="A423" s="1"/>
      <c r="B423" s="1"/>
      <c r="C423" s="1"/>
      <c r="D423" s="1"/>
      <c r="E423" s="1"/>
      <c r="F423" s="1"/>
      <c r="G423" s="1"/>
    </row>
    <row r="424" spans="1:7" ht="15.75" customHeight="1">
      <c r="A424" s="1"/>
      <c r="B424" s="1"/>
      <c r="C424" s="1"/>
      <c r="D424" s="1"/>
      <c r="E424" s="1"/>
      <c r="F424" s="1"/>
      <c r="G424" s="1"/>
    </row>
    <row r="425" spans="1:7" ht="15.75" customHeight="1">
      <c r="A425" s="1"/>
      <c r="B425" s="1"/>
      <c r="C425" s="1"/>
      <c r="D425" s="1"/>
      <c r="E425" s="1"/>
      <c r="F425" s="1"/>
      <c r="G425" s="1"/>
    </row>
    <row r="426" spans="1:7" ht="15.75" customHeight="1">
      <c r="A426" s="1"/>
      <c r="B426" s="1"/>
      <c r="C426" s="1"/>
      <c r="D426" s="1"/>
      <c r="E426" s="1"/>
      <c r="F426" s="1"/>
      <c r="G426" s="1"/>
    </row>
    <row r="427" spans="1:7" ht="15.75" customHeight="1">
      <c r="A427" s="1"/>
      <c r="B427" s="1"/>
      <c r="C427" s="1"/>
      <c r="D427" s="1"/>
      <c r="E427" s="1"/>
      <c r="F427" s="1"/>
      <c r="G427" s="1"/>
    </row>
    <row r="428" spans="1:7" ht="15.75" customHeight="1">
      <c r="A428" s="1"/>
      <c r="B428" s="1"/>
      <c r="C428" s="1"/>
      <c r="D428" s="1"/>
      <c r="E428" s="1"/>
      <c r="F428" s="1"/>
      <c r="G428" s="1"/>
    </row>
    <row r="429" spans="1:7" ht="15.75" customHeight="1">
      <c r="A429" s="1"/>
      <c r="B429" s="1"/>
      <c r="C429" s="1"/>
      <c r="D429" s="1"/>
      <c r="E429" s="1"/>
      <c r="F429" s="1"/>
      <c r="G429" s="1"/>
    </row>
    <row r="430" spans="1:7" ht="15.75" customHeight="1">
      <c r="A430" s="1"/>
      <c r="B430" s="1"/>
      <c r="C430" s="1"/>
      <c r="D430" s="1"/>
      <c r="E430" s="1"/>
      <c r="F430" s="1"/>
      <c r="G430" s="1"/>
    </row>
    <row r="431" spans="1:7" ht="15.75" customHeight="1">
      <c r="A431" s="1"/>
      <c r="B431" s="1"/>
      <c r="C431" s="1"/>
      <c r="D431" s="1"/>
      <c r="E431" s="1"/>
      <c r="F431" s="1"/>
      <c r="G431" s="1"/>
    </row>
    <row r="432" spans="1:7" ht="15.75" customHeight="1">
      <c r="A432" s="1"/>
      <c r="B432" s="1"/>
      <c r="C432" s="1"/>
      <c r="D432" s="1"/>
      <c r="E432" s="1"/>
      <c r="F432" s="1"/>
      <c r="G432" s="1"/>
    </row>
    <row r="433" spans="1:7" ht="15.75" customHeight="1">
      <c r="A433" s="1"/>
      <c r="B433" s="1"/>
      <c r="C433" s="1"/>
      <c r="D433" s="1"/>
      <c r="E433" s="1"/>
      <c r="F433" s="1"/>
      <c r="G433" s="1"/>
    </row>
    <row r="434" spans="1:7" ht="15.75" customHeight="1">
      <c r="A434" s="1"/>
      <c r="B434" s="1"/>
      <c r="C434" s="1"/>
      <c r="D434" s="1"/>
      <c r="E434" s="1"/>
      <c r="F434" s="1"/>
      <c r="G434" s="1"/>
    </row>
    <row r="435" spans="1:7" ht="15.75" customHeight="1">
      <c r="A435" s="1"/>
      <c r="B435" s="1"/>
      <c r="C435" s="1"/>
      <c r="D435" s="1"/>
      <c r="E435" s="1"/>
      <c r="F435" s="1"/>
      <c r="G435" s="1"/>
    </row>
    <row r="436" spans="1:7" ht="15.75" customHeight="1">
      <c r="A436" s="1"/>
      <c r="B436" s="1"/>
      <c r="C436" s="1"/>
      <c r="D436" s="1"/>
      <c r="E436" s="1"/>
      <c r="F436" s="1"/>
      <c r="G436" s="1"/>
    </row>
    <row r="437" spans="1:7" ht="15.75" customHeight="1">
      <c r="A437" s="1"/>
      <c r="B437" s="1"/>
      <c r="C437" s="1"/>
      <c r="D437" s="1"/>
      <c r="E437" s="1"/>
      <c r="F437" s="1"/>
      <c r="G437" s="1"/>
    </row>
    <row r="438" spans="1:7" ht="15.75" customHeight="1">
      <c r="A438" s="1"/>
      <c r="B438" s="1"/>
      <c r="C438" s="1"/>
      <c r="D438" s="1"/>
      <c r="E438" s="1"/>
      <c r="F438" s="1"/>
      <c r="G438" s="1"/>
    </row>
    <row r="439" spans="1:7" ht="15.75" customHeight="1">
      <c r="A439" s="1"/>
      <c r="B439" s="1"/>
      <c r="C439" s="1"/>
      <c r="D439" s="1"/>
      <c r="E439" s="1"/>
      <c r="F439" s="1"/>
      <c r="G439" s="1"/>
    </row>
    <row r="440" spans="1:7" ht="15.75" customHeight="1">
      <c r="A440" s="1"/>
      <c r="B440" s="1"/>
      <c r="C440" s="1"/>
      <c r="D440" s="1"/>
      <c r="E440" s="1"/>
      <c r="F440" s="1"/>
      <c r="G440" s="1"/>
    </row>
    <row r="441" spans="1:7" ht="15.75" customHeight="1">
      <c r="A441" s="1"/>
      <c r="B441" s="1"/>
      <c r="C441" s="1"/>
      <c r="D441" s="1"/>
      <c r="E441" s="1"/>
      <c r="F441" s="1"/>
      <c r="G441" s="1"/>
    </row>
    <row r="442" spans="1:7" ht="15.75" customHeight="1">
      <c r="A442" s="1"/>
      <c r="B442" s="1"/>
      <c r="C442" s="1"/>
      <c r="D442" s="1"/>
      <c r="E442" s="1"/>
      <c r="F442" s="1"/>
      <c r="G442" s="1"/>
    </row>
    <row r="443" spans="1:7" ht="15.75" customHeight="1">
      <c r="A443" s="1"/>
      <c r="B443" s="1"/>
      <c r="C443" s="1"/>
      <c r="D443" s="1"/>
      <c r="E443" s="1"/>
      <c r="F443" s="1"/>
      <c r="G443" s="1"/>
    </row>
    <row r="444" spans="1:7" ht="15.75" customHeight="1">
      <c r="A444" s="1"/>
      <c r="B444" s="1"/>
      <c r="C444" s="1"/>
      <c r="D444" s="1"/>
      <c r="E444" s="1"/>
      <c r="F444" s="1"/>
      <c r="G444" s="1"/>
    </row>
    <row r="445" spans="1:7" ht="15.75" customHeight="1">
      <c r="A445" s="1"/>
      <c r="B445" s="1"/>
      <c r="C445" s="1"/>
      <c r="D445" s="1"/>
      <c r="E445" s="1"/>
      <c r="F445" s="1"/>
      <c r="G445" s="1"/>
    </row>
    <row r="446" spans="1:7" ht="15.75" customHeight="1">
      <c r="A446" s="1"/>
      <c r="B446" s="1"/>
      <c r="C446" s="1"/>
      <c r="D446" s="1"/>
      <c r="E446" s="1"/>
      <c r="F446" s="1"/>
      <c r="G446" s="1"/>
    </row>
    <row r="447" spans="1:7" ht="15.75" customHeight="1">
      <c r="A447" s="1"/>
      <c r="B447" s="1"/>
      <c r="C447" s="1"/>
      <c r="D447" s="1"/>
      <c r="E447" s="1"/>
      <c r="F447" s="1"/>
      <c r="G447" s="1"/>
    </row>
    <row r="448" spans="1:7" ht="15.75" customHeight="1">
      <c r="A448" s="1"/>
      <c r="B448" s="1"/>
      <c r="C448" s="1"/>
      <c r="D448" s="1"/>
      <c r="E448" s="1"/>
      <c r="F448" s="1"/>
      <c r="G448" s="1"/>
    </row>
    <row r="449" spans="1:7" ht="15.75" customHeight="1">
      <c r="A449" s="1"/>
      <c r="B449" s="1"/>
      <c r="C449" s="1"/>
      <c r="D449" s="1"/>
      <c r="E449" s="1"/>
      <c r="F449" s="1"/>
      <c r="G449" s="1"/>
    </row>
    <row r="450" spans="1:7" ht="15.75" customHeight="1">
      <c r="A450" s="1"/>
      <c r="B450" s="1"/>
      <c r="C450" s="1"/>
      <c r="D450" s="1"/>
      <c r="E450" s="1"/>
      <c r="F450" s="1"/>
      <c r="G450" s="1"/>
    </row>
    <row r="451" spans="1:7" ht="15.75" customHeight="1">
      <c r="A451" s="1"/>
      <c r="B451" s="1"/>
      <c r="C451" s="1"/>
      <c r="D451" s="1"/>
      <c r="E451" s="1"/>
      <c r="F451" s="1"/>
      <c r="G451" s="1"/>
    </row>
    <row r="452" spans="1:7" ht="15.75" customHeight="1">
      <c r="A452" s="1"/>
      <c r="B452" s="1"/>
      <c r="C452" s="1"/>
      <c r="D452" s="1"/>
      <c r="E452" s="1"/>
      <c r="F452" s="1"/>
      <c r="G452" s="1"/>
    </row>
    <row r="453" spans="1:7" ht="15.75" customHeight="1">
      <c r="A453" s="1"/>
      <c r="B453" s="1"/>
      <c r="C453" s="1"/>
      <c r="D453" s="1"/>
      <c r="E453" s="1"/>
      <c r="F453" s="1"/>
      <c r="G453" s="1"/>
    </row>
    <row r="454" spans="1:7" ht="15.75" customHeight="1">
      <c r="A454" s="1"/>
      <c r="B454" s="1"/>
      <c r="C454" s="1"/>
      <c r="D454" s="1"/>
      <c r="E454" s="1"/>
      <c r="F454" s="1"/>
      <c r="G454" s="1"/>
    </row>
    <row r="455" spans="1:7" ht="15.75" customHeight="1">
      <c r="A455" s="1"/>
      <c r="B455" s="1"/>
      <c r="C455" s="1"/>
      <c r="D455" s="1"/>
      <c r="E455" s="1"/>
      <c r="F455" s="1"/>
      <c r="G455" s="1"/>
    </row>
    <row r="456" spans="1:7" ht="15.75" customHeight="1">
      <c r="A456" s="1"/>
      <c r="B456" s="1"/>
      <c r="C456" s="1"/>
      <c r="D456" s="1"/>
      <c r="E456" s="1"/>
      <c r="F456" s="1"/>
      <c r="G456" s="1"/>
    </row>
    <row r="457" spans="1:7" ht="15.75" customHeight="1">
      <c r="A457" s="1"/>
      <c r="B457" s="1"/>
      <c r="C457" s="1"/>
      <c r="D457" s="1"/>
      <c r="E457" s="1"/>
      <c r="F457" s="1"/>
      <c r="G457" s="1"/>
    </row>
    <row r="458" spans="1:7" ht="15.75" customHeight="1">
      <c r="A458" s="1"/>
      <c r="B458" s="1"/>
      <c r="C458" s="1"/>
      <c r="D458" s="1"/>
      <c r="E458" s="1"/>
      <c r="F458" s="1"/>
      <c r="G458" s="1"/>
    </row>
    <row r="459" spans="1:7" ht="15.75" customHeight="1">
      <c r="A459" s="1"/>
      <c r="B459" s="1"/>
      <c r="C459" s="1"/>
      <c r="D459" s="1"/>
      <c r="E459" s="1"/>
      <c r="F459" s="1"/>
      <c r="G459" s="1"/>
    </row>
    <row r="460" spans="1:7" ht="15.75" customHeight="1">
      <c r="A460" s="1"/>
      <c r="B460" s="1"/>
      <c r="C460" s="1"/>
      <c r="D460" s="1"/>
      <c r="E460" s="1"/>
      <c r="F460" s="1"/>
      <c r="G460" s="1"/>
    </row>
    <row r="461" spans="1:7" ht="15.75" customHeight="1">
      <c r="A461" s="1"/>
      <c r="B461" s="1"/>
      <c r="C461" s="1"/>
      <c r="D461" s="1"/>
      <c r="E461" s="1"/>
      <c r="F461" s="1"/>
      <c r="G461" s="1"/>
    </row>
    <row r="462" spans="1:7" ht="15.75" customHeight="1">
      <c r="A462" s="1"/>
      <c r="B462" s="1"/>
      <c r="C462" s="1"/>
      <c r="D462" s="1"/>
      <c r="E462" s="1"/>
      <c r="F462" s="1"/>
      <c r="G462" s="1"/>
    </row>
    <row r="463" spans="1:7" ht="15.75" customHeight="1">
      <c r="A463" s="1"/>
      <c r="B463" s="1"/>
      <c r="C463" s="1"/>
      <c r="D463" s="1"/>
      <c r="E463" s="1"/>
      <c r="F463" s="1"/>
      <c r="G463" s="1"/>
    </row>
    <row r="464" spans="1:7" ht="15.75" customHeight="1">
      <c r="A464" s="1"/>
      <c r="B464" s="1"/>
      <c r="C464" s="1"/>
      <c r="D464" s="1"/>
      <c r="E464" s="1"/>
      <c r="F464" s="1"/>
      <c r="G464" s="1"/>
    </row>
    <row r="465" spans="1:7" ht="15.75" customHeight="1">
      <c r="A465" s="1"/>
      <c r="B465" s="1"/>
      <c r="C465" s="1"/>
      <c r="D465" s="1"/>
      <c r="E465" s="1"/>
      <c r="F465" s="1"/>
      <c r="G465" s="1"/>
    </row>
    <row r="466" spans="1:7" ht="15.75" customHeight="1">
      <c r="A466" s="1"/>
      <c r="B466" s="1"/>
      <c r="C466" s="1"/>
      <c r="D466" s="1"/>
      <c r="E466" s="1"/>
      <c r="F466" s="1"/>
      <c r="G466" s="1"/>
    </row>
    <row r="467" spans="1:7" ht="15.75" customHeight="1">
      <c r="A467" s="1"/>
      <c r="B467" s="1"/>
      <c r="C467" s="1"/>
      <c r="D467" s="1"/>
      <c r="E467" s="1"/>
      <c r="F467" s="1"/>
      <c r="G467" s="1"/>
    </row>
    <row r="468" spans="1:7" ht="15.75" customHeight="1">
      <c r="A468" s="1"/>
      <c r="B468" s="1"/>
      <c r="C468" s="1"/>
      <c r="D468" s="1"/>
      <c r="E468" s="1"/>
      <c r="F468" s="1"/>
      <c r="G468" s="1"/>
    </row>
    <row r="469" spans="1:7" ht="15.75" customHeight="1">
      <c r="A469" s="1"/>
      <c r="B469" s="1"/>
      <c r="C469" s="1"/>
      <c r="D469" s="1"/>
      <c r="E469" s="1"/>
      <c r="F469" s="1"/>
      <c r="G469" s="1"/>
    </row>
    <row r="470" spans="1:7" ht="15.75" customHeight="1">
      <c r="A470" s="1"/>
      <c r="B470" s="1"/>
      <c r="C470" s="1"/>
      <c r="D470" s="1"/>
      <c r="E470" s="1"/>
      <c r="F470" s="1"/>
      <c r="G470" s="1"/>
    </row>
    <row r="471" spans="1:7" ht="15.75" customHeight="1">
      <c r="A471" s="1"/>
      <c r="B471" s="1"/>
      <c r="C471" s="1"/>
      <c r="D471" s="1"/>
      <c r="E471" s="1"/>
      <c r="F471" s="1"/>
      <c r="G471" s="1"/>
    </row>
    <row r="472" spans="1:7" ht="15.75" customHeight="1">
      <c r="A472" s="1"/>
      <c r="B472" s="1"/>
      <c r="C472" s="1"/>
      <c r="D472" s="1"/>
      <c r="E472" s="1"/>
      <c r="F472" s="1"/>
      <c r="G472" s="1"/>
    </row>
    <row r="473" spans="1:7" ht="15.75" customHeight="1">
      <c r="A473" s="1"/>
      <c r="B473" s="1"/>
      <c r="C473" s="1"/>
      <c r="D473" s="1"/>
      <c r="E473" s="1"/>
      <c r="F473" s="1"/>
      <c r="G473" s="1"/>
    </row>
    <row r="474" spans="1:7" ht="15.75" customHeight="1">
      <c r="A474" s="1"/>
      <c r="B474" s="1"/>
      <c r="C474" s="1"/>
      <c r="D474" s="1"/>
      <c r="E474" s="1"/>
      <c r="F474" s="1"/>
      <c r="G474" s="1"/>
    </row>
    <row r="475" spans="1:7" ht="15.75" customHeight="1">
      <c r="A475" s="1"/>
      <c r="B475" s="1"/>
      <c r="C475" s="1"/>
      <c r="D475" s="1"/>
      <c r="E475" s="1"/>
      <c r="F475" s="1"/>
      <c r="G475" s="1"/>
    </row>
    <row r="476" spans="1:7" ht="15.75" customHeight="1">
      <c r="A476" s="1"/>
      <c r="B476" s="1"/>
      <c r="C476" s="1"/>
      <c r="D476" s="1"/>
      <c r="E476" s="1"/>
      <c r="F476" s="1"/>
      <c r="G476" s="1"/>
    </row>
    <row r="477" spans="1:7" ht="15.75" customHeight="1">
      <c r="A477" s="1"/>
      <c r="B477" s="1"/>
      <c r="C477" s="1"/>
      <c r="D477" s="1"/>
      <c r="E477" s="1"/>
      <c r="F477" s="1"/>
      <c r="G477" s="1"/>
    </row>
    <row r="478" spans="1:7" ht="15.75" customHeight="1">
      <c r="A478" s="1"/>
      <c r="B478" s="1"/>
      <c r="C478" s="1"/>
      <c r="D478" s="1"/>
      <c r="E478" s="1"/>
      <c r="F478" s="1"/>
      <c r="G478" s="1"/>
    </row>
    <row r="479" spans="1:7" ht="15.75" customHeight="1">
      <c r="A479" s="1"/>
      <c r="B479" s="1"/>
      <c r="C479" s="1"/>
      <c r="D479" s="1"/>
      <c r="E479" s="1"/>
      <c r="F479" s="1"/>
      <c r="G479" s="1"/>
    </row>
    <row r="480" spans="1:7" ht="15.75" customHeight="1">
      <c r="A480" s="1"/>
      <c r="B480" s="1"/>
      <c r="C480" s="1"/>
      <c r="D480" s="1"/>
      <c r="E480" s="1"/>
      <c r="F480" s="1"/>
      <c r="G480" s="1"/>
    </row>
    <row r="481" spans="1:7" ht="15.75" customHeight="1">
      <c r="A481" s="1"/>
      <c r="B481" s="1"/>
      <c r="C481" s="1"/>
      <c r="D481" s="1"/>
      <c r="E481" s="1"/>
      <c r="F481" s="1"/>
      <c r="G481" s="1"/>
    </row>
    <row r="482" spans="1:7" ht="15.75" customHeight="1">
      <c r="A482" s="1"/>
      <c r="B482" s="1"/>
      <c r="C482" s="1"/>
      <c r="D482" s="1"/>
      <c r="E482" s="1"/>
      <c r="F482" s="1"/>
      <c r="G482" s="1"/>
    </row>
    <row r="483" spans="1:7" ht="15.75" customHeight="1">
      <c r="A483" s="1"/>
      <c r="B483" s="1"/>
      <c r="C483" s="1"/>
      <c r="D483" s="1"/>
      <c r="E483" s="1"/>
      <c r="F483" s="1"/>
      <c r="G483" s="1"/>
    </row>
    <row r="484" spans="1:7" ht="15.75" customHeight="1">
      <c r="A484" s="1"/>
      <c r="B484" s="1"/>
      <c r="C484" s="1"/>
      <c r="D484" s="1"/>
      <c r="E484" s="1"/>
      <c r="F484" s="1"/>
      <c r="G484" s="1"/>
    </row>
    <row r="485" spans="1:7" ht="15.75" customHeight="1">
      <c r="A485" s="1"/>
      <c r="B485" s="1"/>
      <c r="C485" s="1"/>
      <c r="D485" s="1"/>
      <c r="E485" s="1"/>
      <c r="F485" s="1"/>
      <c r="G485" s="1"/>
    </row>
    <row r="486" spans="1:7" ht="15.75" customHeight="1">
      <c r="A486" s="1"/>
      <c r="B486" s="1"/>
      <c r="C486" s="1"/>
      <c r="D486" s="1"/>
      <c r="E486" s="1"/>
      <c r="F486" s="1"/>
      <c r="G486" s="1"/>
    </row>
    <row r="487" spans="1:7" ht="15.75" customHeight="1">
      <c r="A487" s="1"/>
      <c r="B487" s="1"/>
      <c r="C487" s="1"/>
      <c r="D487" s="1"/>
      <c r="E487" s="1"/>
      <c r="F487" s="1"/>
      <c r="G487" s="1"/>
    </row>
    <row r="488" spans="1:7" ht="15.75" customHeight="1">
      <c r="A488" s="1"/>
      <c r="B488" s="1"/>
      <c r="C488" s="1"/>
      <c r="D488" s="1"/>
      <c r="E488" s="1"/>
      <c r="F488" s="1"/>
      <c r="G488" s="1"/>
    </row>
    <row r="489" spans="1:7" ht="15.75" customHeight="1">
      <c r="A489" s="1"/>
      <c r="B489" s="1"/>
      <c r="C489" s="1"/>
      <c r="D489" s="1"/>
      <c r="E489" s="1"/>
      <c r="F489" s="1"/>
      <c r="G489" s="1"/>
    </row>
    <row r="490" spans="1:7" ht="15.75" customHeight="1">
      <c r="A490" s="1"/>
      <c r="B490" s="1"/>
      <c r="C490" s="1"/>
      <c r="D490" s="1"/>
      <c r="E490" s="1"/>
      <c r="F490" s="1"/>
      <c r="G490" s="1"/>
    </row>
    <row r="491" spans="1:7" ht="15.75" customHeight="1">
      <c r="A491" s="1"/>
      <c r="B491" s="1"/>
      <c r="C491" s="1"/>
      <c r="D491" s="1"/>
      <c r="E491" s="1"/>
      <c r="F491" s="1"/>
      <c r="G491" s="1"/>
    </row>
    <row r="492" spans="1:7" ht="15.75" customHeight="1">
      <c r="A492" s="1"/>
      <c r="B492" s="1"/>
      <c r="C492" s="1"/>
      <c r="D492" s="1"/>
      <c r="E492" s="1"/>
      <c r="F492" s="1"/>
      <c r="G492" s="1"/>
    </row>
    <row r="493" spans="1:7" ht="15.75" customHeight="1">
      <c r="A493" s="1"/>
      <c r="B493" s="1"/>
      <c r="C493" s="1"/>
      <c r="D493" s="1"/>
      <c r="E493" s="1"/>
      <c r="F493" s="1"/>
      <c r="G493" s="1"/>
    </row>
    <row r="494" spans="1:7" ht="15.75" customHeight="1">
      <c r="A494" s="1"/>
      <c r="B494" s="1"/>
      <c r="C494" s="1"/>
      <c r="D494" s="1"/>
      <c r="E494" s="1"/>
      <c r="F494" s="1"/>
      <c r="G494" s="1"/>
    </row>
    <row r="495" spans="1:7" ht="15.75" customHeight="1">
      <c r="A495" s="1"/>
      <c r="B495" s="1"/>
      <c r="C495" s="1"/>
      <c r="D495" s="1"/>
      <c r="E495" s="1"/>
      <c r="F495" s="1"/>
      <c r="G495" s="1"/>
    </row>
    <row r="496" spans="1:7" ht="15.75" customHeight="1">
      <c r="A496" s="1"/>
      <c r="B496" s="1"/>
      <c r="C496" s="1"/>
      <c r="D496" s="1"/>
      <c r="E496" s="1"/>
      <c r="F496" s="1"/>
      <c r="G496" s="1"/>
    </row>
    <row r="497" spans="1:7" ht="15.75" customHeight="1">
      <c r="A497" s="1"/>
      <c r="B497" s="1"/>
      <c r="C497" s="1"/>
      <c r="D497" s="1"/>
      <c r="E497" s="1"/>
      <c r="F497" s="1"/>
      <c r="G497" s="1"/>
    </row>
    <row r="498" spans="1:7" ht="15.75" customHeight="1">
      <c r="A498" s="1"/>
      <c r="B498" s="1"/>
      <c r="C498" s="1"/>
      <c r="D498" s="1"/>
      <c r="E498" s="1"/>
      <c r="F498" s="1"/>
      <c r="G498" s="1"/>
    </row>
    <row r="499" spans="1:7" ht="15.75" customHeight="1">
      <c r="A499" s="1"/>
      <c r="B499" s="1"/>
      <c r="C499" s="1"/>
      <c r="D499" s="1"/>
      <c r="E499" s="1"/>
      <c r="F499" s="1"/>
      <c r="G499" s="1"/>
    </row>
    <row r="500" spans="1:7" ht="15.75" customHeight="1">
      <c r="A500" s="1"/>
      <c r="B500" s="1"/>
      <c r="C500" s="1"/>
      <c r="D500" s="1"/>
      <c r="E500" s="1"/>
      <c r="F500" s="1"/>
      <c r="G500" s="1"/>
    </row>
    <row r="501" spans="1:7" ht="15.75" customHeight="1">
      <c r="A501" s="1"/>
      <c r="B501" s="1"/>
      <c r="C501" s="1"/>
      <c r="D501" s="1"/>
      <c r="E501" s="1"/>
      <c r="F501" s="1"/>
      <c r="G501" s="1"/>
    </row>
    <row r="502" spans="1:7" ht="15.75" customHeight="1">
      <c r="A502" s="1"/>
      <c r="B502" s="1"/>
      <c r="C502" s="1"/>
      <c r="D502" s="1"/>
      <c r="E502" s="1"/>
      <c r="F502" s="1"/>
      <c r="G502" s="1"/>
    </row>
    <row r="503" spans="1:7" ht="15.75" customHeight="1">
      <c r="A503" s="1"/>
      <c r="B503" s="1"/>
      <c r="C503" s="1"/>
      <c r="D503" s="1"/>
      <c r="E503" s="1"/>
      <c r="F503" s="1"/>
      <c r="G503" s="1"/>
    </row>
    <row r="504" spans="1:7" ht="15.75" customHeight="1">
      <c r="A504" s="1"/>
      <c r="B504" s="1"/>
      <c r="C504" s="1"/>
      <c r="D504" s="1"/>
      <c r="E504" s="1"/>
      <c r="F504" s="1"/>
      <c r="G504" s="1"/>
    </row>
    <row r="505" spans="1:7" ht="15.75" customHeight="1">
      <c r="A505" s="1"/>
      <c r="B505" s="1"/>
      <c r="C505" s="1"/>
      <c r="D505" s="1"/>
      <c r="E505" s="1"/>
      <c r="F505" s="1"/>
      <c r="G505" s="1"/>
    </row>
    <row r="506" spans="1:7" ht="15.75" customHeight="1">
      <c r="A506" s="1"/>
      <c r="B506" s="1"/>
      <c r="C506" s="1"/>
      <c r="D506" s="1"/>
      <c r="E506" s="1"/>
      <c r="F506" s="1"/>
      <c r="G506" s="1"/>
    </row>
    <row r="507" spans="1:7" ht="15.75" customHeight="1">
      <c r="A507" s="1"/>
      <c r="B507" s="1"/>
      <c r="C507" s="1"/>
      <c r="D507" s="1"/>
      <c r="E507" s="1"/>
      <c r="F507" s="1"/>
      <c r="G507" s="1"/>
    </row>
    <row r="508" spans="1:7" ht="15.75" customHeight="1">
      <c r="A508" s="1"/>
      <c r="B508" s="1"/>
      <c r="C508" s="1"/>
      <c r="D508" s="1"/>
      <c r="E508" s="1"/>
      <c r="F508" s="1"/>
      <c r="G508" s="1"/>
    </row>
    <row r="509" spans="1:7" ht="15.75" customHeight="1">
      <c r="A509" s="1"/>
      <c r="B509" s="1"/>
      <c r="C509" s="1"/>
      <c r="D509" s="1"/>
      <c r="E509" s="1"/>
      <c r="F509" s="1"/>
      <c r="G509" s="1"/>
    </row>
    <row r="510" spans="1:7" ht="15.75" customHeight="1">
      <c r="A510" s="1"/>
      <c r="B510" s="1"/>
      <c r="C510" s="1"/>
      <c r="D510" s="1"/>
      <c r="E510" s="1"/>
      <c r="F510" s="1"/>
      <c r="G510" s="1"/>
    </row>
    <row r="511" spans="1:7" ht="15.75" customHeight="1">
      <c r="A511" s="1"/>
      <c r="B511" s="1"/>
      <c r="C511" s="1"/>
      <c r="D511" s="1"/>
      <c r="E511" s="1"/>
      <c r="F511" s="1"/>
      <c r="G511" s="1"/>
    </row>
    <row r="512" spans="1:7" ht="15.75" customHeight="1">
      <c r="A512" s="1"/>
      <c r="B512" s="1"/>
      <c r="C512" s="1"/>
      <c r="D512" s="1"/>
      <c r="E512" s="1"/>
      <c r="F512" s="1"/>
      <c r="G512" s="1"/>
    </row>
    <row r="513" spans="1:7" ht="15.75" customHeight="1">
      <c r="A513" s="1"/>
      <c r="B513" s="1"/>
      <c r="C513" s="1"/>
      <c r="D513" s="1"/>
      <c r="E513" s="1"/>
      <c r="F513" s="1"/>
      <c r="G513" s="1"/>
    </row>
    <row r="514" spans="1:7" ht="15.75" customHeight="1">
      <c r="A514" s="1"/>
      <c r="B514" s="1"/>
      <c r="C514" s="1"/>
      <c r="D514" s="1"/>
      <c r="E514" s="1"/>
      <c r="F514" s="1"/>
      <c r="G514" s="1"/>
    </row>
    <row r="515" spans="1:7" ht="15.75" customHeight="1">
      <c r="A515" s="1"/>
      <c r="B515" s="1"/>
      <c r="C515" s="1"/>
      <c r="D515" s="1"/>
      <c r="E515" s="1"/>
      <c r="F515" s="1"/>
      <c r="G515" s="1"/>
    </row>
    <row r="516" spans="1:7" ht="15.75" customHeight="1">
      <c r="A516" s="1"/>
      <c r="B516" s="1"/>
      <c r="C516" s="1"/>
      <c r="D516" s="1"/>
      <c r="E516" s="1"/>
      <c r="F516" s="1"/>
      <c r="G516" s="1"/>
    </row>
    <row r="517" spans="1:7" ht="15.75" customHeight="1">
      <c r="A517" s="1"/>
      <c r="B517" s="1"/>
      <c r="C517" s="1"/>
      <c r="D517" s="1"/>
      <c r="E517" s="1"/>
      <c r="F517" s="1"/>
      <c r="G517" s="1"/>
    </row>
    <row r="518" spans="1:7" ht="15.75" customHeight="1">
      <c r="A518" s="1"/>
      <c r="B518" s="1"/>
      <c r="C518" s="1"/>
      <c r="D518" s="1"/>
      <c r="E518" s="1"/>
      <c r="F518" s="1"/>
      <c r="G518" s="1"/>
    </row>
    <row r="519" spans="1:7" ht="15.75" customHeight="1">
      <c r="A519" s="1"/>
      <c r="B519" s="1"/>
      <c r="C519" s="1"/>
      <c r="D519" s="1"/>
      <c r="E519" s="1"/>
      <c r="F519" s="1"/>
      <c r="G519" s="1"/>
    </row>
    <row r="520" spans="1:7" ht="15.75" customHeight="1">
      <c r="A520" s="1"/>
      <c r="B520" s="1"/>
      <c r="C520" s="1"/>
      <c r="D520" s="1"/>
      <c r="E520" s="1"/>
      <c r="F520" s="1"/>
      <c r="G520" s="1"/>
    </row>
    <row r="521" spans="1:7" ht="15.75" customHeight="1">
      <c r="A521" s="1"/>
      <c r="B521" s="1"/>
      <c r="C521" s="1"/>
      <c r="D521" s="1"/>
      <c r="E521" s="1"/>
      <c r="F521" s="1"/>
      <c r="G521" s="1"/>
    </row>
    <row r="522" spans="1:7" ht="15.75" customHeight="1">
      <c r="A522" s="1"/>
      <c r="B522" s="1"/>
      <c r="C522" s="1"/>
      <c r="D522" s="1"/>
      <c r="E522" s="1"/>
      <c r="F522" s="1"/>
      <c r="G522" s="1"/>
    </row>
    <row r="523" spans="1:7" ht="15.75" customHeight="1">
      <c r="A523" s="1"/>
      <c r="B523" s="1"/>
      <c r="C523" s="1"/>
      <c r="D523" s="1"/>
      <c r="E523" s="1"/>
      <c r="F523" s="1"/>
      <c r="G523" s="1"/>
    </row>
    <row r="524" spans="1:7" ht="15.75" customHeight="1">
      <c r="A524" s="1"/>
      <c r="B524" s="1"/>
      <c r="C524" s="1"/>
      <c r="D524" s="1"/>
      <c r="E524" s="1"/>
      <c r="F524" s="1"/>
      <c r="G524" s="1"/>
    </row>
    <row r="525" spans="1:7" ht="15.75" customHeight="1">
      <c r="A525" s="1"/>
      <c r="B525" s="1"/>
      <c r="C525" s="1"/>
      <c r="D525" s="1"/>
      <c r="E525" s="1"/>
      <c r="F525" s="1"/>
      <c r="G525" s="1"/>
    </row>
    <row r="526" spans="1:7" ht="15.75" customHeight="1">
      <c r="A526" s="1"/>
      <c r="B526" s="1"/>
      <c r="C526" s="1"/>
      <c r="D526" s="1"/>
      <c r="E526" s="1"/>
      <c r="F526" s="1"/>
      <c r="G526" s="1"/>
    </row>
    <row r="527" spans="1:7" ht="15.75" customHeight="1">
      <c r="A527" s="1"/>
      <c r="B527" s="1"/>
      <c r="C527" s="1"/>
      <c r="D527" s="1"/>
      <c r="E527" s="1"/>
      <c r="F527" s="1"/>
      <c r="G527" s="1"/>
    </row>
    <row r="528" spans="1:7" ht="15.75" customHeight="1">
      <c r="A528" s="1"/>
      <c r="B528" s="1"/>
      <c r="C528" s="1"/>
      <c r="D528" s="1"/>
      <c r="E528" s="1"/>
      <c r="F528" s="1"/>
      <c r="G528" s="1"/>
    </row>
    <row r="529" spans="1:7" ht="15.75" customHeight="1">
      <c r="A529" s="1"/>
      <c r="B529" s="1"/>
      <c r="C529" s="1"/>
      <c r="D529" s="1"/>
      <c r="E529" s="1"/>
      <c r="F529" s="1"/>
      <c r="G529" s="1"/>
    </row>
    <row r="530" spans="1:7" ht="15.75" customHeight="1">
      <c r="A530" s="1"/>
      <c r="B530" s="1"/>
      <c r="C530" s="1"/>
      <c r="D530" s="1"/>
      <c r="E530" s="1"/>
      <c r="F530" s="1"/>
      <c r="G530" s="1"/>
    </row>
    <row r="531" spans="1:7" ht="15.75" customHeight="1">
      <c r="A531" s="1"/>
      <c r="B531" s="1"/>
      <c r="C531" s="1"/>
      <c r="D531" s="1"/>
      <c r="E531" s="1"/>
      <c r="F531" s="1"/>
      <c r="G531" s="1"/>
    </row>
    <row r="532" spans="1:7" ht="15.75" customHeight="1">
      <c r="A532" s="1"/>
      <c r="B532" s="1"/>
      <c r="C532" s="1"/>
      <c r="D532" s="1"/>
      <c r="E532" s="1"/>
      <c r="F532" s="1"/>
      <c r="G532" s="1"/>
    </row>
    <row r="533" spans="1:7" ht="15.75" customHeight="1">
      <c r="A533" s="1"/>
      <c r="B533" s="1"/>
      <c r="C533" s="1"/>
      <c r="D533" s="1"/>
      <c r="E533" s="1"/>
      <c r="F533" s="1"/>
      <c r="G533" s="1"/>
    </row>
    <row r="534" spans="1:7" ht="15.75" customHeight="1">
      <c r="A534" s="1"/>
      <c r="B534" s="1"/>
      <c r="C534" s="1"/>
      <c r="D534" s="1"/>
      <c r="E534" s="1"/>
      <c r="F534" s="1"/>
      <c r="G534" s="1"/>
    </row>
    <row r="535" spans="1:7" ht="15.75" customHeight="1">
      <c r="A535" s="1"/>
      <c r="B535" s="1"/>
      <c r="C535" s="1"/>
      <c r="D535" s="1"/>
      <c r="E535" s="1"/>
      <c r="F535" s="1"/>
      <c r="G535" s="1"/>
    </row>
    <row r="536" spans="1:7" ht="15.75" customHeight="1">
      <c r="A536" s="1"/>
      <c r="B536" s="1"/>
      <c r="C536" s="1"/>
      <c r="D536" s="1"/>
      <c r="E536" s="1"/>
      <c r="F536" s="1"/>
      <c r="G536" s="1"/>
    </row>
    <row r="537" spans="1:7" ht="15.75" customHeight="1">
      <c r="A537" s="1"/>
      <c r="B537" s="1"/>
      <c r="C537" s="1"/>
      <c r="D537" s="1"/>
      <c r="E537" s="1"/>
      <c r="F537" s="1"/>
      <c r="G537" s="1"/>
    </row>
    <row r="538" spans="1:7" ht="15.75" customHeight="1">
      <c r="A538" s="1"/>
      <c r="B538" s="1"/>
      <c r="C538" s="1"/>
      <c r="D538" s="1"/>
      <c r="E538" s="1"/>
      <c r="F538" s="1"/>
      <c r="G538" s="1"/>
    </row>
    <row r="539" spans="1:7" ht="15.75" customHeight="1">
      <c r="A539" s="1"/>
      <c r="B539" s="1"/>
      <c r="C539" s="1"/>
      <c r="D539" s="1"/>
      <c r="E539" s="1"/>
      <c r="F539" s="1"/>
      <c r="G539" s="1"/>
    </row>
    <row r="540" spans="1:7" ht="15.75" customHeight="1">
      <c r="A540" s="1"/>
      <c r="B540" s="1"/>
      <c r="C540" s="1"/>
      <c r="D540" s="1"/>
      <c r="E540" s="1"/>
      <c r="F540" s="1"/>
      <c r="G540" s="1"/>
    </row>
    <row r="541" spans="1:7" ht="15.75" customHeight="1">
      <c r="A541" s="1"/>
      <c r="B541" s="1"/>
      <c r="C541" s="1"/>
      <c r="D541" s="1"/>
      <c r="E541" s="1"/>
      <c r="F541" s="1"/>
      <c r="G541" s="1"/>
    </row>
    <row r="542" spans="1:7" ht="15.75" customHeight="1">
      <c r="A542" s="1"/>
      <c r="B542" s="1"/>
      <c r="C542" s="1"/>
      <c r="D542" s="1"/>
      <c r="E542" s="1"/>
      <c r="F542" s="1"/>
      <c r="G542" s="1"/>
    </row>
    <row r="543" spans="1:7" ht="15.75" customHeight="1">
      <c r="A543" s="1"/>
      <c r="B543" s="1"/>
      <c r="C543" s="1"/>
      <c r="D543" s="1"/>
      <c r="E543" s="1"/>
      <c r="F543" s="1"/>
      <c r="G543" s="1"/>
    </row>
    <row r="544" spans="1:7" ht="15.75" customHeight="1">
      <c r="A544" s="1"/>
      <c r="B544" s="1"/>
      <c r="C544" s="1"/>
      <c r="D544" s="1"/>
      <c r="E544" s="1"/>
      <c r="F544" s="1"/>
      <c r="G544" s="1"/>
    </row>
    <row r="545" spans="1:7" ht="15.75" customHeight="1">
      <c r="A545" s="1"/>
      <c r="B545" s="1"/>
      <c r="C545" s="1"/>
      <c r="D545" s="1"/>
      <c r="E545" s="1"/>
      <c r="F545" s="1"/>
      <c r="G545" s="1"/>
    </row>
    <row r="546" spans="1:7" ht="15.75" customHeight="1">
      <c r="A546" s="1"/>
      <c r="B546" s="1"/>
      <c r="C546" s="1"/>
      <c r="D546" s="1"/>
      <c r="E546" s="1"/>
      <c r="F546" s="1"/>
      <c r="G546" s="1"/>
    </row>
    <row r="547" spans="1:7" ht="15.75" customHeight="1">
      <c r="A547" s="1"/>
      <c r="B547" s="1"/>
      <c r="C547" s="1"/>
      <c r="D547" s="1"/>
      <c r="E547" s="1"/>
      <c r="F547" s="1"/>
      <c r="G547" s="1"/>
    </row>
    <row r="548" spans="1:7" ht="15.75" customHeight="1">
      <c r="A548" s="1"/>
      <c r="B548" s="1"/>
      <c r="C548" s="1"/>
      <c r="D548" s="1"/>
      <c r="E548" s="1"/>
      <c r="F548" s="1"/>
      <c r="G548" s="1"/>
    </row>
    <row r="549" spans="1:7" ht="15.75" customHeight="1">
      <c r="A549" s="1"/>
      <c r="B549" s="1"/>
      <c r="C549" s="1"/>
      <c r="D549" s="1"/>
      <c r="E549" s="1"/>
      <c r="F549" s="1"/>
      <c r="G549" s="1"/>
    </row>
    <row r="550" spans="1:7" ht="15.75" customHeight="1">
      <c r="A550" s="1"/>
      <c r="B550" s="1"/>
      <c r="C550" s="1"/>
      <c r="D550" s="1"/>
      <c r="E550" s="1"/>
      <c r="F550" s="1"/>
      <c r="G550" s="1"/>
    </row>
    <row r="551" spans="1:7" ht="15.75" customHeight="1">
      <c r="A551" s="1"/>
      <c r="B551" s="1"/>
      <c r="C551" s="1"/>
      <c r="D551" s="1"/>
      <c r="E551" s="1"/>
      <c r="F551" s="1"/>
      <c r="G551" s="1"/>
    </row>
    <row r="552" spans="1:7" ht="15.75" customHeight="1">
      <c r="A552" s="1"/>
      <c r="B552" s="1"/>
      <c r="C552" s="1"/>
      <c r="D552" s="1"/>
      <c r="E552" s="1"/>
      <c r="F552" s="1"/>
      <c r="G552" s="1"/>
    </row>
    <row r="553" spans="1:7" ht="15.75" customHeight="1">
      <c r="A553" s="1"/>
      <c r="B553" s="1"/>
      <c r="C553" s="1"/>
      <c r="D553" s="1"/>
      <c r="E553" s="1"/>
      <c r="F553" s="1"/>
      <c r="G553" s="1"/>
    </row>
    <row r="554" spans="1:7" ht="15.75" customHeight="1">
      <c r="A554" s="1"/>
      <c r="B554" s="1"/>
      <c r="C554" s="1"/>
      <c r="D554" s="1"/>
      <c r="E554" s="1"/>
      <c r="F554" s="1"/>
      <c r="G554" s="1"/>
    </row>
    <row r="555" spans="1:7" ht="15.75" customHeight="1">
      <c r="A555" s="1"/>
      <c r="B555" s="1"/>
      <c r="C555" s="1"/>
      <c r="D555" s="1"/>
      <c r="E555" s="1"/>
      <c r="F555" s="1"/>
      <c r="G555" s="1"/>
    </row>
    <row r="556" spans="1:7" ht="15.75" customHeight="1">
      <c r="A556" s="1"/>
      <c r="B556" s="1"/>
      <c r="C556" s="1"/>
      <c r="D556" s="1"/>
      <c r="E556" s="1"/>
      <c r="F556" s="1"/>
      <c r="G556" s="1"/>
    </row>
    <row r="557" spans="1:7" ht="15.75" customHeight="1">
      <c r="A557" s="1"/>
      <c r="B557" s="1"/>
      <c r="C557" s="1"/>
      <c r="D557" s="1"/>
      <c r="E557" s="1"/>
      <c r="F557" s="1"/>
      <c r="G557" s="1"/>
    </row>
    <row r="558" spans="1:7" ht="15.75" customHeight="1">
      <c r="A558" s="1"/>
      <c r="B558" s="1"/>
      <c r="C558" s="1"/>
      <c r="D558" s="1"/>
      <c r="E558" s="1"/>
      <c r="F558" s="1"/>
      <c r="G558" s="1"/>
    </row>
    <row r="559" spans="1:7" ht="15.75" customHeight="1">
      <c r="A559" s="1"/>
      <c r="B559" s="1"/>
      <c r="C559" s="1"/>
      <c r="D559" s="1"/>
      <c r="E559" s="1"/>
      <c r="F559" s="1"/>
      <c r="G559" s="1"/>
    </row>
    <row r="560" spans="1:7" ht="15.75" customHeight="1">
      <c r="A560" s="1"/>
      <c r="B560" s="1"/>
      <c r="C560" s="1"/>
      <c r="D560" s="1"/>
      <c r="E560" s="1"/>
      <c r="F560" s="1"/>
      <c r="G560" s="1"/>
    </row>
    <row r="561" spans="1:7" ht="15.75" customHeight="1">
      <c r="A561" s="1"/>
      <c r="B561" s="1"/>
      <c r="C561" s="1"/>
      <c r="D561" s="1"/>
      <c r="E561" s="1"/>
      <c r="F561" s="1"/>
      <c r="G561" s="1"/>
    </row>
    <row r="562" spans="1:7" ht="15.75" customHeight="1">
      <c r="A562" s="1"/>
      <c r="B562" s="1"/>
      <c r="C562" s="1"/>
      <c r="D562" s="1"/>
      <c r="E562" s="1"/>
      <c r="F562" s="1"/>
      <c r="G562" s="1"/>
    </row>
    <row r="563" spans="1:7" ht="15.75" customHeight="1">
      <c r="A563" s="1"/>
      <c r="B563" s="1"/>
      <c r="C563" s="1"/>
      <c r="D563" s="1"/>
      <c r="E563" s="1"/>
      <c r="F563" s="1"/>
      <c r="G563" s="1"/>
    </row>
    <row r="564" spans="1:7" ht="15.75" customHeight="1">
      <c r="A564" s="1"/>
      <c r="B564" s="1"/>
      <c r="C564" s="1"/>
      <c r="D564" s="1"/>
      <c r="E564" s="1"/>
      <c r="F564" s="1"/>
      <c r="G564" s="1"/>
    </row>
    <row r="565" spans="1:7" ht="15.75" customHeight="1">
      <c r="A565" s="1"/>
      <c r="B565" s="1"/>
      <c r="C565" s="1"/>
      <c r="D565" s="1"/>
      <c r="E565" s="1"/>
      <c r="F565" s="1"/>
      <c r="G565" s="1"/>
    </row>
    <row r="566" spans="1:7" ht="15.75" customHeight="1">
      <c r="A566" s="1"/>
      <c r="B566" s="1"/>
      <c r="C566" s="1"/>
      <c r="D566" s="1"/>
      <c r="E566" s="1"/>
      <c r="F566" s="1"/>
      <c r="G566" s="1"/>
    </row>
    <row r="567" spans="1:7" ht="15.75" customHeight="1">
      <c r="A567" s="1"/>
      <c r="B567" s="1"/>
      <c r="C567" s="1"/>
      <c r="D567" s="1"/>
      <c r="E567" s="1"/>
      <c r="F567" s="1"/>
      <c r="G567" s="1"/>
    </row>
    <row r="568" spans="1:7" ht="15.75" customHeight="1">
      <c r="A568" s="1"/>
      <c r="B568" s="1"/>
      <c r="C568" s="1"/>
      <c r="D568" s="1"/>
      <c r="E568" s="1"/>
      <c r="F568" s="1"/>
      <c r="G568" s="1"/>
    </row>
    <row r="569" spans="1:7" ht="15.75" customHeight="1">
      <c r="A569" s="1"/>
      <c r="B569" s="1"/>
      <c r="C569" s="1"/>
      <c r="D569" s="1"/>
      <c r="E569" s="1"/>
      <c r="F569" s="1"/>
      <c r="G569" s="1"/>
    </row>
    <row r="570" spans="1:7" ht="15.75" customHeight="1">
      <c r="A570" s="1"/>
      <c r="B570" s="1"/>
      <c r="C570" s="1"/>
      <c r="D570" s="1"/>
      <c r="E570" s="1"/>
      <c r="F570" s="1"/>
      <c r="G570" s="1"/>
    </row>
    <row r="571" spans="1:7" ht="15.75" customHeight="1">
      <c r="A571" s="1"/>
      <c r="B571" s="1"/>
      <c r="C571" s="1"/>
      <c r="D571" s="1"/>
      <c r="E571" s="1"/>
      <c r="F571" s="1"/>
      <c r="G571" s="1"/>
    </row>
    <row r="572" spans="1:7" ht="15.75" customHeight="1">
      <c r="A572" s="1"/>
      <c r="B572" s="1"/>
      <c r="C572" s="1"/>
      <c r="D572" s="1"/>
      <c r="E572" s="1"/>
      <c r="F572" s="1"/>
      <c r="G572" s="1"/>
    </row>
    <row r="573" spans="1:7" ht="15.75" customHeight="1">
      <c r="A573" s="1"/>
      <c r="B573" s="1"/>
      <c r="C573" s="1"/>
      <c r="D573" s="1"/>
      <c r="E573" s="1"/>
      <c r="F573" s="1"/>
      <c r="G573" s="1"/>
    </row>
    <row r="574" spans="1:7" ht="15.75" customHeight="1">
      <c r="A574" s="1"/>
      <c r="B574" s="1"/>
      <c r="C574" s="1"/>
      <c r="D574" s="1"/>
      <c r="E574" s="1"/>
      <c r="F574" s="1"/>
      <c r="G574" s="1"/>
    </row>
    <row r="575" spans="1:7" ht="15.75" customHeight="1">
      <c r="A575" s="1"/>
      <c r="B575" s="1"/>
      <c r="C575" s="1"/>
      <c r="D575" s="1"/>
      <c r="E575" s="1"/>
      <c r="F575" s="1"/>
      <c r="G575" s="1"/>
    </row>
    <row r="576" spans="1:7" ht="15.75" customHeight="1">
      <c r="A576" s="1"/>
      <c r="B576" s="1"/>
      <c r="C576" s="1"/>
      <c r="D576" s="1"/>
      <c r="E576" s="1"/>
      <c r="F576" s="1"/>
      <c r="G576" s="1"/>
    </row>
    <row r="577" spans="1:7" ht="15.75" customHeight="1">
      <c r="A577" s="1"/>
      <c r="B577" s="1"/>
      <c r="C577" s="1"/>
      <c r="D577" s="1"/>
      <c r="E577" s="1"/>
      <c r="F577" s="1"/>
      <c r="G577" s="1"/>
    </row>
    <row r="578" spans="1:7" ht="15.75" customHeight="1">
      <c r="A578" s="1"/>
      <c r="B578" s="1"/>
      <c r="C578" s="1"/>
      <c r="D578" s="1"/>
      <c r="E578" s="1"/>
      <c r="F578" s="1"/>
      <c r="G578" s="1"/>
    </row>
    <row r="579" spans="1:7" ht="15.75" customHeight="1">
      <c r="A579" s="1"/>
      <c r="B579" s="1"/>
      <c r="C579" s="1"/>
      <c r="D579" s="1"/>
      <c r="E579" s="1"/>
      <c r="F579" s="1"/>
      <c r="G579" s="1"/>
    </row>
    <row r="580" spans="1:7" ht="15.75" customHeight="1">
      <c r="A580" s="1"/>
      <c r="B580" s="1"/>
      <c r="C580" s="1"/>
      <c r="D580" s="1"/>
      <c r="E580" s="1"/>
      <c r="F580" s="1"/>
      <c r="G580" s="1"/>
    </row>
    <row r="581" spans="1:7" ht="15.75" customHeight="1">
      <c r="A581" s="1"/>
      <c r="B581" s="1"/>
      <c r="C581" s="1"/>
      <c r="D581" s="1"/>
      <c r="E581" s="1"/>
      <c r="F581" s="1"/>
      <c r="G581" s="1"/>
    </row>
    <row r="582" spans="1:7" ht="15.75" customHeight="1">
      <c r="A582" s="1"/>
      <c r="B582" s="1"/>
      <c r="C582" s="1"/>
      <c r="D582" s="1"/>
      <c r="E582" s="1"/>
      <c r="F582" s="1"/>
      <c r="G582" s="1"/>
    </row>
    <row r="583" spans="1:7" ht="15.75" customHeight="1">
      <c r="A583" s="1"/>
      <c r="B583" s="1"/>
      <c r="C583" s="1"/>
      <c r="D583" s="1"/>
      <c r="E583" s="1"/>
      <c r="F583" s="1"/>
      <c r="G583" s="1"/>
    </row>
    <row r="584" spans="1:7" ht="15.75" customHeight="1">
      <c r="A584" s="1"/>
      <c r="B584" s="1"/>
      <c r="C584" s="1"/>
      <c r="D584" s="1"/>
      <c r="E584" s="1"/>
      <c r="F584" s="1"/>
      <c r="G584" s="1"/>
    </row>
    <row r="585" spans="1:7" ht="15.75" customHeight="1">
      <c r="A585" s="1"/>
      <c r="B585" s="1"/>
      <c r="C585" s="1"/>
      <c r="D585" s="1"/>
      <c r="E585" s="1"/>
      <c r="F585" s="1"/>
      <c r="G585" s="1"/>
    </row>
    <row r="586" spans="1:7" ht="15.75" customHeight="1">
      <c r="A586" s="1"/>
      <c r="B586" s="1"/>
      <c r="C586" s="1"/>
      <c r="D586" s="1"/>
      <c r="E586" s="1"/>
      <c r="F586" s="1"/>
      <c r="G586" s="1"/>
    </row>
    <row r="587" spans="1:7" ht="15.75" customHeight="1">
      <c r="A587" s="1"/>
      <c r="B587" s="1"/>
      <c r="C587" s="1"/>
      <c r="D587" s="1"/>
      <c r="E587" s="1"/>
      <c r="F587" s="1"/>
      <c r="G587" s="1"/>
    </row>
    <row r="588" spans="1:7" ht="15.75" customHeight="1">
      <c r="A588" s="1"/>
      <c r="B588" s="1"/>
      <c r="C588" s="1"/>
      <c r="D588" s="1"/>
      <c r="E588" s="1"/>
      <c r="F588" s="1"/>
      <c r="G588" s="1"/>
    </row>
    <row r="589" spans="1:7" ht="15.75" customHeight="1">
      <c r="A589" s="1"/>
      <c r="B589" s="1"/>
      <c r="C589" s="1"/>
      <c r="D589" s="1"/>
      <c r="E589" s="1"/>
      <c r="F589" s="1"/>
      <c r="G589" s="1"/>
    </row>
    <row r="590" spans="1:7" ht="15.75" customHeight="1">
      <c r="A590" s="1"/>
      <c r="B590" s="1"/>
      <c r="C590" s="1"/>
      <c r="D590" s="1"/>
      <c r="E590" s="1"/>
      <c r="F590" s="1"/>
      <c r="G590" s="1"/>
    </row>
    <row r="591" spans="1:7" ht="15.75" customHeight="1">
      <c r="A591" s="1"/>
      <c r="B591" s="1"/>
      <c r="C591" s="1"/>
      <c r="D591" s="1"/>
      <c r="E591" s="1"/>
      <c r="F591" s="1"/>
      <c r="G591" s="1"/>
    </row>
    <row r="592" spans="1:7" ht="15.75" customHeight="1">
      <c r="A592" s="1"/>
      <c r="B592" s="1"/>
      <c r="C592" s="1"/>
      <c r="D592" s="1"/>
      <c r="E592" s="1"/>
      <c r="F592" s="1"/>
      <c r="G592" s="1"/>
    </row>
    <row r="593" spans="1:7" ht="15.75" customHeight="1">
      <c r="A593" s="1"/>
      <c r="B593" s="1"/>
      <c r="C593" s="1"/>
      <c r="D593" s="1"/>
      <c r="E593" s="1"/>
      <c r="F593" s="1"/>
      <c r="G593" s="1"/>
    </row>
    <row r="594" spans="1:7" ht="15.75" customHeight="1">
      <c r="A594" s="1"/>
      <c r="B594" s="1"/>
      <c r="C594" s="1"/>
      <c r="D594" s="1"/>
      <c r="E594" s="1"/>
      <c r="F594" s="1"/>
      <c r="G594" s="1"/>
    </row>
    <row r="595" spans="1:7" ht="15.75" customHeight="1">
      <c r="A595" s="1"/>
      <c r="B595" s="1"/>
      <c r="C595" s="1"/>
      <c r="D595" s="1"/>
      <c r="E595" s="1"/>
      <c r="F595" s="1"/>
      <c r="G595" s="1"/>
    </row>
    <row r="596" spans="1:7" ht="15.75" customHeight="1">
      <c r="A596" s="1"/>
      <c r="B596" s="1"/>
      <c r="C596" s="1"/>
      <c r="D596" s="1"/>
      <c r="E596" s="1"/>
      <c r="F596" s="1"/>
      <c r="G596" s="1"/>
    </row>
    <row r="597" spans="1:7" ht="15.75" customHeight="1">
      <c r="A597" s="1"/>
      <c r="B597" s="1"/>
      <c r="C597" s="1"/>
      <c r="D597" s="1"/>
      <c r="E597" s="1"/>
      <c r="F597" s="1"/>
      <c r="G597" s="1"/>
    </row>
    <row r="598" spans="1:7" ht="15.75" customHeight="1">
      <c r="A598" s="1"/>
      <c r="B598" s="1"/>
      <c r="C598" s="1"/>
      <c r="D598" s="1"/>
      <c r="E598" s="1"/>
      <c r="F598" s="1"/>
      <c r="G598" s="1"/>
    </row>
    <row r="599" spans="1:7" ht="15.75" customHeight="1">
      <c r="A599" s="1"/>
      <c r="B599" s="1"/>
      <c r="C599" s="1"/>
      <c r="D599" s="1"/>
      <c r="E599" s="1"/>
      <c r="F599" s="1"/>
      <c r="G599" s="1"/>
    </row>
    <row r="600" spans="1:7" ht="15.75" customHeight="1">
      <c r="A600" s="1"/>
      <c r="B600" s="1"/>
      <c r="C600" s="1"/>
      <c r="D600" s="1"/>
      <c r="E600" s="1"/>
      <c r="F600" s="1"/>
      <c r="G600" s="1"/>
    </row>
    <row r="601" spans="1:7" ht="15.75" customHeight="1">
      <c r="A601" s="1"/>
      <c r="B601" s="1"/>
      <c r="C601" s="1"/>
      <c r="D601" s="1"/>
      <c r="E601" s="1"/>
      <c r="F601" s="1"/>
      <c r="G601" s="1"/>
    </row>
    <row r="602" spans="1:7" ht="15.75" customHeight="1">
      <c r="A602" s="1"/>
      <c r="B602" s="1"/>
      <c r="C602" s="1"/>
      <c r="D602" s="1"/>
      <c r="E602" s="1"/>
      <c r="F602" s="1"/>
      <c r="G602" s="1"/>
    </row>
    <row r="603" spans="1:7" ht="15.75" customHeight="1">
      <c r="A603" s="1"/>
      <c r="B603" s="1"/>
      <c r="C603" s="1"/>
      <c r="D603" s="1"/>
      <c r="E603" s="1"/>
      <c r="F603" s="1"/>
      <c r="G603" s="1"/>
    </row>
    <row r="604" spans="1:7" ht="15.75" customHeight="1">
      <c r="A604" s="1"/>
      <c r="B604" s="1"/>
      <c r="C604" s="1"/>
      <c r="D604" s="1"/>
      <c r="E604" s="1"/>
      <c r="F604" s="1"/>
      <c r="G604" s="1"/>
    </row>
    <row r="605" spans="1:7" ht="15.75" customHeight="1">
      <c r="A605" s="1"/>
      <c r="B605" s="1"/>
      <c r="C605" s="1"/>
      <c r="D605" s="1"/>
      <c r="E605" s="1"/>
      <c r="F605" s="1"/>
      <c r="G605" s="1"/>
    </row>
    <row r="606" spans="1:7" ht="15.75" customHeight="1">
      <c r="A606" s="1"/>
      <c r="B606" s="1"/>
      <c r="C606" s="1"/>
      <c r="D606" s="1"/>
      <c r="E606" s="1"/>
      <c r="F606" s="1"/>
      <c r="G606" s="1"/>
    </row>
    <row r="607" spans="1:7" ht="15.75" customHeight="1">
      <c r="A607" s="1"/>
      <c r="B607" s="1"/>
      <c r="C607" s="1"/>
      <c r="D607" s="1"/>
      <c r="E607" s="1"/>
      <c r="F607" s="1"/>
      <c r="G607" s="1"/>
    </row>
    <row r="608" spans="1:7" ht="15.75" customHeight="1">
      <c r="A608" s="1"/>
      <c r="B608" s="1"/>
      <c r="C608" s="1"/>
      <c r="D608" s="1"/>
      <c r="E608" s="1"/>
      <c r="F608" s="1"/>
      <c r="G608" s="1"/>
    </row>
    <row r="609" spans="1:7" ht="15.75" customHeight="1">
      <c r="A609" s="1"/>
      <c r="B609" s="1"/>
      <c r="C609" s="1"/>
      <c r="D609" s="1"/>
      <c r="E609" s="1"/>
      <c r="F609" s="1"/>
      <c r="G609" s="1"/>
    </row>
    <row r="610" spans="1:7" ht="15.75" customHeight="1">
      <c r="A610" s="1"/>
      <c r="B610" s="1"/>
      <c r="C610" s="1"/>
      <c r="D610" s="1"/>
      <c r="E610" s="1"/>
      <c r="F610" s="1"/>
      <c r="G610" s="1"/>
    </row>
    <row r="611" spans="1:7" ht="15.75" customHeight="1">
      <c r="A611" s="1"/>
      <c r="B611" s="1"/>
      <c r="C611" s="1"/>
      <c r="D611" s="1"/>
      <c r="E611" s="1"/>
      <c r="F611" s="1"/>
      <c r="G611" s="1"/>
    </row>
    <row r="612" spans="1:7" ht="15.75" customHeight="1">
      <c r="A612" s="1"/>
      <c r="B612" s="1"/>
      <c r="C612" s="1"/>
      <c r="D612" s="1"/>
      <c r="E612" s="1"/>
      <c r="F612" s="1"/>
      <c r="G612" s="1"/>
    </row>
    <row r="613" spans="1:7" ht="15.75" customHeight="1">
      <c r="A613" s="1"/>
      <c r="B613" s="1"/>
      <c r="C613" s="1"/>
      <c r="D613" s="1"/>
      <c r="E613" s="1"/>
      <c r="F613" s="1"/>
      <c r="G613" s="1"/>
    </row>
    <row r="614" spans="1:7" ht="15.75" customHeight="1">
      <c r="A614" s="1"/>
      <c r="B614" s="1"/>
      <c r="C614" s="1"/>
      <c r="D614" s="1"/>
      <c r="E614" s="1"/>
      <c r="F614" s="1"/>
      <c r="G614" s="1"/>
    </row>
    <row r="615" spans="1:7" ht="15.75" customHeight="1">
      <c r="A615" s="1"/>
      <c r="B615" s="1"/>
      <c r="C615" s="1"/>
      <c r="D615" s="1"/>
      <c r="E615" s="1"/>
      <c r="F615" s="1"/>
      <c r="G615" s="1"/>
    </row>
    <row r="616" spans="1:7" ht="15.75" customHeight="1">
      <c r="A616" s="1"/>
      <c r="B616" s="1"/>
      <c r="C616" s="1"/>
      <c r="D616" s="1"/>
      <c r="E616" s="1"/>
      <c r="F616" s="1"/>
      <c r="G616" s="1"/>
    </row>
    <row r="617" spans="1:7" ht="15.75" customHeight="1">
      <c r="A617" s="1"/>
      <c r="B617" s="1"/>
      <c r="C617" s="1"/>
      <c r="D617" s="1"/>
      <c r="E617" s="1"/>
      <c r="F617" s="1"/>
      <c r="G617" s="1"/>
    </row>
    <row r="618" spans="1:7" ht="15.75" customHeight="1">
      <c r="A618" s="1"/>
      <c r="B618" s="1"/>
      <c r="C618" s="1"/>
      <c r="D618" s="1"/>
      <c r="E618" s="1"/>
      <c r="F618" s="1"/>
      <c r="G618" s="1"/>
    </row>
    <row r="619" spans="1:7" ht="15.75" customHeight="1">
      <c r="A619" s="1"/>
      <c r="B619" s="1"/>
      <c r="C619" s="1"/>
      <c r="D619" s="1"/>
      <c r="E619" s="1"/>
      <c r="F619" s="1"/>
      <c r="G619" s="1"/>
    </row>
    <row r="620" spans="1:7" ht="15.75" customHeight="1">
      <c r="A620" s="1"/>
      <c r="B620" s="1"/>
      <c r="C620" s="1"/>
      <c r="D620" s="1"/>
      <c r="E620" s="1"/>
      <c r="F620" s="1"/>
      <c r="G620" s="1"/>
    </row>
    <row r="621" spans="1:7" ht="15.75" customHeight="1">
      <c r="A621" s="1"/>
      <c r="B621" s="1"/>
      <c r="C621" s="1"/>
      <c r="D621" s="1"/>
      <c r="E621" s="1"/>
      <c r="F621" s="1"/>
      <c r="G621" s="1"/>
    </row>
    <row r="622" spans="1:7" ht="15.75" customHeight="1">
      <c r="A622" s="1"/>
      <c r="B622" s="1"/>
      <c r="C622" s="1"/>
      <c r="D622" s="1"/>
      <c r="E622" s="1"/>
      <c r="F622" s="1"/>
      <c r="G622" s="1"/>
    </row>
    <row r="623" spans="1:7" ht="15.75" customHeight="1">
      <c r="A623" s="1"/>
      <c r="B623" s="1"/>
      <c r="C623" s="1"/>
      <c r="D623" s="1"/>
      <c r="E623" s="1"/>
      <c r="F623" s="1"/>
      <c r="G623" s="1"/>
    </row>
    <row r="624" spans="1:7" ht="15.75" customHeight="1">
      <c r="A624" s="1"/>
      <c r="B624" s="1"/>
      <c r="C624" s="1"/>
      <c r="D624" s="1"/>
      <c r="E624" s="1"/>
      <c r="F624" s="1"/>
      <c r="G624" s="1"/>
    </row>
    <row r="625" spans="1:7" ht="15.75" customHeight="1">
      <c r="A625" s="1"/>
      <c r="B625" s="1"/>
      <c r="C625" s="1"/>
      <c r="D625" s="1"/>
      <c r="E625" s="1"/>
      <c r="F625" s="1"/>
      <c r="G625" s="1"/>
    </row>
    <row r="626" spans="1:7" ht="15.75" customHeight="1">
      <c r="A626" s="1"/>
      <c r="B626" s="1"/>
      <c r="C626" s="1"/>
      <c r="D626" s="1"/>
      <c r="E626" s="1"/>
      <c r="F626" s="1"/>
      <c r="G626" s="1"/>
    </row>
    <row r="627" spans="1:7" ht="15.75" customHeight="1">
      <c r="A627" s="1"/>
      <c r="B627" s="1"/>
      <c r="C627" s="1"/>
      <c r="D627" s="1"/>
      <c r="E627" s="1"/>
      <c r="F627" s="1"/>
      <c r="G627" s="1"/>
    </row>
    <row r="628" spans="1:7" ht="15.75" customHeight="1">
      <c r="A628" s="1"/>
      <c r="B628" s="1"/>
      <c r="C628" s="1"/>
      <c r="D628" s="1"/>
      <c r="E628" s="1"/>
      <c r="F628" s="1"/>
      <c r="G628" s="1"/>
    </row>
    <row r="629" spans="1:7" ht="15.75" customHeight="1">
      <c r="A629" s="1"/>
      <c r="B629" s="1"/>
      <c r="C629" s="1"/>
      <c r="D629" s="1"/>
      <c r="E629" s="1"/>
      <c r="F629" s="1"/>
      <c r="G629" s="1"/>
    </row>
    <row r="630" spans="1:7" ht="15.75" customHeight="1">
      <c r="A630" s="1"/>
      <c r="B630" s="1"/>
      <c r="C630" s="1"/>
      <c r="D630" s="1"/>
      <c r="E630" s="1"/>
      <c r="F630" s="1"/>
      <c r="G630" s="1"/>
    </row>
    <row r="631" spans="1:7" ht="15.75" customHeight="1">
      <c r="A631" s="1"/>
      <c r="B631" s="1"/>
      <c r="C631" s="1"/>
      <c r="D631" s="1"/>
      <c r="E631" s="1"/>
      <c r="F631" s="1"/>
      <c r="G631" s="1"/>
    </row>
    <row r="632" spans="1:7" ht="15.75" customHeight="1">
      <c r="A632" s="1"/>
      <c r="B632" s="1"/>
      <c r="C632" s="1"/>
      <c r="D632" s="1"/>
      <c r="E632" s="1"/>
      <c r="F632" s="1"/>
      <c r="G632" s="1"/>
    </row>
    <row r="633" spans="1:7" ht="15.75" customHeight="1">
      <c r="A633" s="1"/>
      <c r="B633" s="1"/>
      <c r="C633" s="1"/>
      <c r="D633" s="1"/>
      <c r="E633" s="1"/>
      <c r="F633" s="1"/>
      <c r="G633" s="1"/>
    </row>
    <row r="634" spans="1:7" ht="15.75" customHeight="1">
      <c r="A634" s="1"/>
      <c r="B634" s="1"/>
      <c r="C634" s="1"/>
      <c r="D634" s="1"/>
      <c r="E634" s="1"/>
      <c r="F634" s="1"/>
      <c r="G634" s="1"/>
    </row>
    <row r="635" spans="1:7" ht="15.75" customHeight="1">
      <c r="A635" s="1"/>
      <c r="B635" s="1"/>
      <c r="C635" s="1"/>
      <c r="D635" s="1"/>
      <c r="E635" s="1"/>
      <c r="F635" s="1"/>
      <c r="G635" s="1"/>
    </row>
    <row r="636" spans="1:7" ht="15.75" customHeight="1">
      <c r="A636" s="1"/>
      <c r="B636" s="1"/>
      <c r="C636" s="1"/>
      <c r="D636" s="1"/>
      <c r="E636" s="1"/>
      <c r="F636" s="1"/>
      <c r="G636" s="1"/>
    </row>
    <row r="637" spans="1:7" ht="15.75" customHeight="1">
      <c r="A637" s="1"/>
      <c r="B637" s="1"/>
      <c r="C637" s="1"/>
      <c r="D637" s="1"/>
      <c r="E637" s="1"/>
      <c r="F637" s="1"/>
      <c r="G637" s="1"/>
    </row>
    <row r="638" spans="1:7" ht="15.75" customHeight="1">
      <c r="A638" s="1"/>
      <c r="B638" s="1"/>
      <c r="C638" s="1"/>
      <c r="D638" s="1"/>
      <c r="E638" s="1"/>
      <c r="F638" s="1"/>
      <c r="G638" s="1"/>
    </row>
    <row r="639" spans="1:7" ht="15.75" customHeight="1">
      <c r="A639" s="1"/>
      <c r="B639" s="1"/>
      <c r="C639" s="1"/>
      <c r="D639" s="1"/>
      <c r="E639" s="1"/>
      <c r="F639" s="1"/>
      <c r="G639" s="1"/>
    </row>
    <row r="640" spans="1:7" ht="15.75" customHeight="1">
      <c r="A640" s="1"/>
      <c r="B640" s="1"/>
      <c r="C640" s="1"/>
      <c r="D640" s="1"/>
      <c r="E640" s="1"/>
      <c r="F640" s="1"/>
      <c r="G640" s="1"/>
    </row>
    <row r="641" spans="1:7" ht="15.75" customHeight="1">
      <c r="A641" s="1"/>
      <c r="B641" s="1"/>
      <c r="C641" s="1"/>
      <c r="D641" s="1"/>
      <c r="E641" s="1"/>
      <c r="F641" s="1"/>
      <c r="G641" s="1"/>
    </row>
    <row r="642" spans="1:7" ht="15.75" customHeight="1">
      <c r="A642" s="1"/>
      <c r="B642" s="1"/>
      <c r="C642" s="1"/>
      <c r="D642" s="1"/>
      <c r="E642" s="1"/>
      <c r="F642" s="1"/>
      <c r="G642" s="1"/>
    </row>
    <row r="643" spans="1:7" ht="15.75" customHeight="1">
      <c r="A643" s="1"/>
      <c r="B643" s="1"/>
      <c r="C643" s="1"/>
      <c r="D643" s="1"/>
      <c r="E643" s="1"/>
      <c r="F643" s="1"/>
      <c r="G643" s="1"/>
    </row>
    <row r="644" spans="1:7" ht="15.75" customHeight="1">
      <c r="A644" s="1"/>
      <c r="B644" s="1"/>
      <c r="C644" s="1"/>
      <c r="D644" s="1"/>
      <c r="E644" s="1"/>
      <c r="F644" s="1"/>
      <c r="G644" s="1"/>
    </row>
    <row r="645" spans="1:7" ht="15.75" customHeight="1">
      <c r="A645" s="1"/>
      <c r="B645" s="1"/>
      <c r="C645" s="1"/>
      <c r="D645" s="1"/>
      <c r="E645" s="1"/>
      <c r="F645" s="1"/>
      <c r="G645" s="1"/>
    </row>
    <row r="646" spans="1:7" ht="15.75" customHeight="1">
      <c r="A646" s="1"/>
      <c r="B646" s="1"/>
      <c r="C646" s="1"/>
      <c r="D646" s="1"/>
      <c r="E646" s="1"/>
      <c r="F646" s="1"/>
      <c r="G646" s="1"/>
    </row>
    <row r="647" spans="1:7" ht="15.75" customHeight="1">
      <c r="A647" s="1"/>
      <c r="B647" s="1"/>
      <c r="C647" s="1"/>
      <c r="D647" s="1"/>
      <c r="E647" s="1"/>
      <c r="F647" s="1"/>
      <c r="G647" s="1"/>
    </row>
    <row r="648" spans="1:7" ht="15.75" customHeight="1">
      <c r="A648" s="1"/>
      <c r="B648" s="1"/>
      <c r="C648" s="1"/>
      <c r="D648" s="1"/>
      <c r="E648" s="1"/>
      <c r="F648" s="1"/>
      <c r="G648" s="1"/>
    </row>
    <row r="649" spans="1:7" ht="15.75" customHeight="1">
      <c r="A649" s="1"/>
      <c r="B649" s="1"/>
      <c r="C649" s="1"/>
      <c r="D649" s="1"/>
      <c r="E649" s="1"/>
      <c r="F649" s="1"/>
      <c r="G649" s="1"/>
    </row>
    <row r="650" spans="1:7" ht="15.75" customHeight="1">
      <c r="A650" s="1"/>
      <c r="B650" s="1"/>
      <c r="C650" s="1"/>
      <c r="D650" s="1"/>
      <c r="E650" s="1"/>
      <c r="F650" s="1"/>
      <c r="G650" s="1"/>
    </row>
    <row r="651" spans="1:7" ht="15.75" customHeight="1">
      <c r="A651" s="1"/>
      <c r="B651" s="1"/>
      <c r="C651" s="1"/>
      <c r="D651" s="1"/>
      <c r="E651" s="1"/>
      <c r="F651" s="1"/>
      <c r="G651" s="1"/>
    </row>
    <row r="652" spans="1:7" ht="15.75" customHeight="1">
      <c r="A652" s="1"/>
      <c r="B652" s="1"/>
      <c r="C652" s="1"/>
      <c r="D652" s="1"/>
      <c r="E652" s="1"/>
      <c r="F652" s="1"/>
      <c r="G652" s="1"/>
    </row>
    <row r="653" spans="1:7" ht="15.75" customHeight="1">
      <c r="A653" s="1"/>
      <c r="B653" s="1"/>
      <c r="C653" s="1"/>
      <c r="D653" s="1"/>
      <c r="E653" s="1"/>
      <c r="F653" s="1"/>
      <c r="G653" s="1"/>
    </row>
    <row r="654" spans="1:7" ht="15.75" customHeight="1">
      <c r="A654" s="1"/>
      <c r="B654" s="1"/>
      <c r="C654" s="1"/>
      <c r="D654" s="1"/>
      <c r="E654" s="1"/>
      <c r="F654" s="1"/>
      <c r="G654" s="1"/>
    </row>
    <row r="655" spans="1:7" ht="15.75" customHeight="1">
      <c r="A655" s="1"/>
      <c r="B655" s="1"/>
      <c r="C655" s="1"/>
      <c r="D655" s="1"/>
      <c r="E655" s="1"/>
      <c r="F655" s="1"/>
      <c r="G655" s="1"/>
    </row>
    <row r="656" spans="1:7" ht="15.75" customHeight="1">
      <c r="A656" s="1"/>
      <c r="B656" s="1"/>
      <c r="C656" s="1"/>
      <c r="D656" s="1"/>
      <c r="E656" s="1"/>
      <c r="F656" s="1"/>
      <c r="G656" s="1"/>
    </row>
    <row r="657" spans="1:7" ht="15.75" customHeight="1">
      <c r="A657" s="1"/>
      <c r="B657" s="1"/>
      <c r="C657" s="1"/>
      <c r="D657" s="1"/>
      <c r="E657" s="1"/>
      <c r="F657" s="1"/>
      <c r="G657" s="1"/>
    </row>
    <row r="658" spans="1:7" ht="15.75" customHeight="1">
      <c r="A658" s="1"/>
      <c r="B658" s="1"/>
      <c r="C658" s="1"/>
      <c r="D658" s="1"/>
      <c r="E658" s="1"/>
      <c r="F658" s="1"/>
      <c r="G658" s="1"/>
    </row>
    <row r="659" spans="1:7" ht="15.75" customHeight="1">
      <c r="A659" s="1"/>
      <c r="B659" s="1"/>
      <c r="C659" s="1"/>
      <c r="D659" s="1"/>
      <c r="E659" s="1"/>
      <c r="F659" s="1"/>
      <c r="G659" s="1"/>
    </row>
    <row r="660" spans="1:7" ht="15.75" customHeight="1">
      <c r="A660" s="1"/>
      <c r="B660" s="1"/>
      <c r="C660" s="1"/>
      <c r="D660" s="1"/>
      <c r="E660" s="1"/>
      <c r="F660" s="1"/>
      <c r="G660" s="1"/>
    </row>
    <row r="661" spans="1:7" ht="15.75" customHeight="1">
      <c r="A661" s="1"/>
      <c r="B661" s="1"/>
      <c r="C661" s="1"/>
      <c r="D661" s="1"/>
      <c r="E661" s="1"/>
      <c r="F661" s="1"/>
      <c r="G661" s="1"/>
    </row>
    <row r="662" spans="1:7" ht="15.75" customHeight="1">
      <c r="A662" s="1"/>
      <c r="B662" s="1"/>
      <c r="C662" s="1"/>
      <c r="D662" s="1"/>
      <c r="E662" s="1"/>
      <c r="F662" s="1"/>
      <c r="G662" s="1"/>
    </row>
    <row r="663" spans="1:7" ht="15.75" customHeight="1">
      <c r="A663" s="1"/>
      <c r="B663" s="1"/>
      <c r="C663" s="1"/>
      <c r="D663" s="1"/>
      <c r="E663" s="1"/>
      <c r="F663" s="1"/>
      <c r="G663" s="1"/>
    </row>
    <row r="664" spans="1:7" ht="15.75" customHeight="1">
      <c r="A664" s="1"/>
      <c r="B664" s="1"/>
      <c r="C664" s="1"/>
      <c r="D664" s="1"/>
      <c r="E664" s="1"/>
      <c r="F664" s="1"/>
      <c r="G664" s="1"/>
    </row>
    <row r="665" spans="1:7" ht="15.75" customHeight="1">
      <c r="A665" s="1"/>
      <c r="B665" s="1"/>
      <c r="C665" s="1"/>
      <c r="D665" s="1"/>
      <c r="E665" s="1"/>
      <c r="F665" s="1"/>
      <c r="G665" s="1"/>
    </row>
    <row r="666" spans="1:7" ht="15.75" customHeight="1">
      <c r="A666" s="1"/>
      <c r="B666" s="1"/>
      <c r="C666" s="1"/>
      <c r="D666" s="1"/>
      <c r="E666" s="1"/>
      <c r="F666" s="1"/>
      <c r="G666" s="1"/>
    </row>
    <row r="667" spans="1:7" ht="15.75" customHeight="1">
      <c r="A667" s="1"/>
      <c r="B667" s="1"/>
      <c r="C667" s="1"/>
      <c r="D667" s="1"/>
      <c r="E667" s="1"/>
      <c r="F667" s="1"/>
      <c r="G667" s="1"/>
    </row>
    <row r="668" spans="1:7" ht="15.75" customHeight="1">
      <c r="A668" s="1"/>
      <c r="B668" s="1"/>
      <c r="C668" s="1"/>
      <c r="D668" s="1"/>
      <c r="E668" s="1"/>
      <c r="F668" s="1"/>
      <c r="G668" s="1"/>
    </row>
    <row r="669" spans="1:7" ht="15.75" customHeight="1">
      <c r="A669" s="1"/>
      <c r="B669" s="1"/>
      <c r="C669" s="1"/>
      <c r="D669" s="1"/>
      <c r="E669" s="1"/>
      <c r="F669" s="1"/>
      <c r="G669" s="1"/>
    </row>
    <row r="670" spans="1:7" ht="15.75" customHeight="1">
      <c r="A670" s="1"/>
      <c r="B670" s="1"/>
      <c r="C670" s="1"/>
      <c r="D670" s="1"/>
      <c r="E670" s="1"/>
      <c r="F670" s="1"/>
      <c r="G670" s="1"/>
    </row>
    <row r="671" spans="1:7" ht="15.75" customHeight="1">
      <c r="A671" s="1"/>
      <c r="B671" s="1"/>
      <c r="C671" s="1"/>
      <c r="D671" s="1"/>
      <c r="E671" s="1"/>
      <c r="F671" s="1"/>
      <c r="G671" s="1"/>
    </row>
    <row r="672" spans="1:7" ht="15.75" customHeight="1">
      <c r="A672" s="1"/>
      <c r="B672" s="1"/>
      <c r="C672" s="1"/>
      <c r="D672" s="1"/>
      <c r="E672" s="1"/>
      <c r="F672" s="1"/>
      <c r="G672" s="1"/>
    </row>
    <row r="673" spans="1:7" ht="15.75" customHeight="1">
      <c r="A673" s="1"/>
      <c r="B673" s="1"/>
      <c r="C673" s="1"/>
      <c r="D673" s="1"/>
      <c r="E673" s="1"/>
      <c r="F673" s="1"/>
      <c r="G673" s="1"/>
    </row>
    <row r="674" spans="1:7" ht="15.75" customHeight="1">
      <c r="A674" s="1"/>
      <c r="B674" s="1"/>
      <c r="C674" s="1"/>
      <c r="D674" s="1"/>
      <c r="E674" s="1"/>
      <c r="F674" s="1"/>
      <c r="G674" s="1"/>
    </row>
    <row r="675" spans="1:7" ht="15.75" customHeight="1">
      <c r="A675" s="1"/>
      <c r="B675" s="1"/>
      <c r="C675" s="1"/>
      <c r="D675" s="1"/>
      <c r="E675" s="1"/>
      <c r="F675" s="1"/>
      <c r="G675" s="1"/>
    </row>
    <row r="676" spans="1:7" ht="15.75" customHeight="1">
      <c r="A676" s="1"/>
      <c r="B676" s="1"/>
      <c r="C676" s="1"/>
      <c r="D676" s="1"/>
      <c r="E676" s="1"/>
      <c r="F676" s="1"/>
      <c r="G676" s="1"/>
    </row>
    <row r="677" spans="1:7" ht="15.75" customHeight="1">
      <c r="A677" s="1"/>
      <c r="B677" s="1"/>
      <c r="C677" s="1"/>
      <c r="D677" s="1"/>
      <c r="E677" s="1"/>
      <c r="F677" s="1"/>
      <c r="G677" s="1"/>
    </row>
    <row r="678" spans="1:7" ht="15.75" customHeight="1">
      <c r="A678" s="1"/>
      <c r="B678" s="1"/>
      <c r="C678" s="1"/>
      <c r="D678" s="1"/>
      <c r="E678" s="1"/>
      <c r="F678" s="1"/>
      <c r="G678" s="1"/>
    </row>
    <row r="679" spans="1:7" ht="15.75" customHeight="1">
      <c r="A679" s="1"/>
      <c r="B679" s="1"/>
      <c r="C679" s="1"/>
      <c r="D679" s="1"/>
      <c r="E679" s="1"/>
      <c r="F679" s="1"/>
      <c r="G679" s="1"/>
    </row>
    <row r="680" spans="1:7" ht="15.75" customHeight="1">
      <c r="A680" s="1"/>
      <c r="B680" s="1"/>
      <c r="C680" s="1"/>
      <c r="D680" s="1"/>
      <c r="E680" s="1"/>
      <c r="F680" s="1"/>
      <c r="G680" s="1"/>
    </row>
    <row r="681" spans="1:7" ht="15.75" customHeight="1">
      <c r="A681" s="1"/>
      <c r="B681" s="1"/>
      <c r="C681" s="1"/>
      <c r="D681" s="1"/>
      <c r="E681" s="1"/>
      <c r="F681" s="1"/>
      <c r="G681" s="1"/>
    </row>
    <row r="682" spans="1:7" ht="15.75" customHeight="1">
      <c r="A682" s="1"/>
      <c r="B682" s="1"/>
      <c r="C682" s="1"/>
      <c r="D682" s="1"/>
      <c r="E682" s="1"/>
      <c r="F682" s="1"/>
      <c r="G682" s="1"/>
    </row>
    <row r="683" spans="1:7" ht="15.75" customHeight="1">
      <c r="A683" s="1"/>
      <c r="B683" s="1"/>
      <c r="C683" s="1"/>
      <c r="D683" s="1"/>
      <c r="E683" s="1"/>
      <c r="F683" s="1"/>
      <c r="G683" s="1"/>
    </row>
    <row r="684" spans="1:7" ht="15.75" customHeight="1">
      <c r="A684" s="1"/>
      <c r="B684" s="1"/>
      <c r="C684" s="1"/>
      <c r="D684" s="1"/>
      <c r="E684" s="1"/>
      <c r="F684" s="1"/>
      <c r="G684" s="1"/>
    </row>
    <row r="685" spans="1:7" ht="15.75" customHeight="1">
      <c r="A685" s="1"/>
      <c r="B685" s="1"/>
      <c r="C685" s="1"/>
      <c r="D685" s="1"/>
      <c r="E685" s="1"/>
      <c r="F685" s="1"/>
      <c r="G685" s="1"/>
    </row>
    <row r="686" spans="1:7" ht="15.75" customHeight="1">
      <c r="A686" s="1"/>
      <c r="B686" s="1"/>
      <c r="C686" s="1"/>
      <c r="D686" s="1"/>
      <c r="E686" s="1"/>
      <c r="F686" s="1"/>
      <c r="G686" s="1"/>
    </row>
    <row r="687" spans="1:7" ht="15.75" customHeight="1">
      <c r="A687" s="1"/>
      <c r="B687" s="1"/>
      <c r="C687" s="1"/>
      <c r="D687" s="1"/>
      <c r="E687" s="1"/>
      <c r="F687" s="1"/>
      <c r="G687" s="1"/>
    </row>
    <row r="688" spans="1:7" ht="15.75" customHeight="1">
      <c r="A688" s="1"/>
      <c r="B688" s="1"/>
      <c r="C688" s="1"/>
      <c r="D688" s="1"/>
      <c r="E688" s="1"/>
      <c r="F688" s="1"/>
      <c r="G688" s="1"/>
    </row>
    <row r="689" spans="1:7" ht="15.75" customHeight="1">
      <c r="A689" s="1"/>
      <c r="B689" s="1"/>
      <c r="C689" s="1"/>
      <c r="D689" s="1"/>
      <c r="E689" s="1"/>
      <c r="F689" s="1"/>
      <c r="G689" s="1"/>
    </row>
    <row r="690" spans="1:7" ht="15.75" customHeight="1">
      <c r="A690" s="1"/>
      <c r="B690" s="1"/>
      <c r="C690" s="1"/>
      <c r="D690" s="1"/>
      <c r="E690" s="1"/>
      <c r="F690" s="1"/>
      <c r="G690" s="1"/>
    </row>
    <row r="691" spans="1:7" ht="15.75" customHeight="1">
      <c r="A691" s="1"/>
      <c r="B691" s="1"/>
      <c r="C691" s="1"/>
      <c r="D691" s="1"/>
      <c r="E691" s="1"/>
      <c r="F691" s="1"/>
      <c r="G691" s="1"/>
    </row>
    <row r="692" spans="1:7" ht="15.75" customHeight="1">
      <c r="A692" s="1"/>
      <c r="B692" s="1"/>
      <c r="C692" s="1"/>
      <c r="D692" s="1"/>
      <c r="E692" s="1"/>
      <c r="F692" s="1"/>
      <c r="G692" s="1"/>
    </row>
    <row r="693" spans="1:7" ht="15.75" customHeight="1">
      <c r="A693" s="1"/>
      <c r="B693" s="1"/>
      <c r="C693" s="1"/>
      <c r="D693" s="1"/>
      <c r="E693" s="1"/>
      <c r="F693" s="1"/>
      <c r="G693" s="1"/>
    </row>
    <row r="694" spans="1:7" ht="15.75" customHeight="1">
      <c r="A694" s="1"/>
      <c r="B694" s="1"/>
      <c r="C694" s="1"/>
      <c r="D694" s="1"/>
      <c r="E694" s="1"/>
      <c r="F694" s="1"/>
      <c r="G694" s="1"/>
    </row>
    <row r="695" spans="1:7" ht="15.75" customHeight="1">
      <c r="A695" s="1"/>
      <c r="B695" s="1"/>
      <c r="C695" s="1"/>
      <c r="D695" s="1"/>
      <c r="E695" s="1"/>
      <c r="F695" s="1"/>
      <c r="G695" s="1"/>
    </row>
    <row r="696" spans="1:7" ht="15.75" customHeight="1">
      <c r="A696" s="1"/>
      <c r="B696" s="1"/>
      <c r="C696" s="1"/>
      <c r="D696" s="1"/>
      <c r="E696" s="1"/>
      <c r="F696" s="1"/>
      <c r="G696" s="1"/>
    </row>
    <row r="697" spans="1:7" ht="15.75" customHeight="1">
      <c r="A697" s="1"/>
      <c r="B697" s="1"/>
      <c r="C697" s="1"/>
      <c r="D697" s="1"/>
      <c r="E697" s="1"/>
      <c r="F697" s="1"/>
      <c r="G697" s="1"/>
    </row>
    <row r="698" spans="1:7" ht="15.75" customHeight="1">
      <c r="A698" s="1"/>
      <c r="B698" s="1"/>
      <c r="C698" s="1"/>
      <c r="D698" s="1"/>
      <c r="E698" s="1"/>
      <c r="F698" s="1"/>
      <c r="G698" s="1"/>
    </row>
    <row r="699" spans="1:7" ht="15.75" customHeight="1">
      <c r="A699" s="1"/>
      <c r="B699" s="1"/>
      <c r="C699" s="1"/>
      <c r="D699" s="1"/>
      <c r="E699" s="1"/>
      <c r="F699" s="1"/>
      <c r="G699" s="1"/>
    </row>
    <row r="700" spans="1:7" ht="15.75" customHeight="1">
      <c r="A700" s="1"/>
      <c r="B700" s="1"/>
      <c r="C700" s="1"/>
      <c r="D700" s="1"/>
      <c r="E700" s="1"/>
      <c r="F700" s="1"/>
      <c r="G700" s="1"/>
    </row>
    <row r="701" spans="1:7" ht="15.75" customHeight="1">
      <c r="A701" s="1"/>
      <c r="B701" s="1"/>
      <c r="C701" s="1"/>
      <c r="D701" s="1"/>
      <c r="E701" s="1"/>
      <c r="F701" s="1"/>
      <c r="G701" s="1"/>
    </row>
    <row r="702" spans="1:7" ht="15.75" customHeight="1">
      <c r="A702" s="1"/>
      <c r="B702" s="1"/>
      <c r="C702" s="1"/>
      <c r="D702" s="1"/>
      <c r="E702" s="1"/>
      <c r="F702" s="1"/>
      <c r="G702" s="1"/>
    </row>
    <row r="703" spans="1:7" ht="15.75" customHeight="1">
      <c r="A703" s="1"/>
      <c r="B703" s="1"/>
      <c r="C703" s="1"/>
      <c r="D703" s="1"/>
      <c r="E703" s="1"/>
      <c r="F703" s="1"/>
      <c r="G703" s="1"/>
    </row>
    <row r="704" spans="1:7" ht="15.75" customHeight="1">
      <c r="A704" s="1"/>
      <c r="B704" s="1"/>
      <c r="C704" s="1"/>
      <c r="D704" s="1"/>
      <c r="E704" s="1"/>
      <c r="F704" s="1"/>
      <c r="G704" s="1"/>
    </row>
    <row r="705" spans="1:7" ht="15.75" customHeight="1">
      <c r="A705" s="1"/>
      <c r="B705" s="1"/>
      <c r="C705" s="1"/>
      <c r="D705" s="1"/>
      <c r="E705" s="1"/>
      <c r="F705" s="1"/>
      <c r="G705" s="1"/>
    </row>
    <row r="706" spans="1:7" ht="15.75" customHeight="1">
      <c r="A706" s="1"/>
      <c r="B706" s="1"/>
      <c r="C706" s="1"/>
      <c r="D706" s="1"/>
      <c r="E706" s="1"/>
      <c r="F706" s="1"/>
      <c r="G706" s="1"/>
    </row>
    <row r="707" spans="1:7" ht="15.75" customHeight="1">
      <c r="A707" s="1"/>
      <c r="B707" s="1"/>
      <c r="C707" s="1"/>
      <c r="D707" s="1"/>
      <c r="E707" s="1"/>
      <c r="F707" s="1"/>
      <c r="G707" s="1"/>
    </row>
    <row r="708" spans="1:7" ht="15.75" customHeight="1">
      <c r="A708" s="1"/>
      <c r="B708" s="1"/>
      <c r="C708" s="1"/>
      <c r="D708" s="1"/>
      <c r="E708" s="1"/>
      <c r="F708" s="1"/>
      <c r="G708" s="1"/>
    </row>
    <row r="709" spans="1:7" ht="15.75" customHeight="1">
      <c r="A709" s="1"/>
      <c r="B709" s="1"/>
      <c r="C709" s="1"/>
      <c r="D709" s="1"/>
      <c r="E709" s="1"/>
      <c r="F709" s="1"/>
      <c r="G709" s="1"/>
    </row>
    <row r="710" spans="1:7" ht="15.75" customHeight="1">
      <c r="A710" s="1"/>
      <c r="B710" s="1"/>
      <c r="C710" s="1"/>
      <c r="D710" s="1"/>
      <c r="E710" s="1"/>
      <c r="F710" s="1"/>
      <c r="G710" s="1"/>
    </row>
    <row r="711" spans="1:7" ht="15.75" customHeight="1">
      <c r="A711" s="1"/>
      <c r="B711" s="1"/>
      <c r="C711" s="1"/>
      <c r="D711" s="1"/>
      <c r="E711" s="1"/>
      <c r="F711" s="1"/>
      <c r="G711" s="1"/>
    </row>
    <row r="712" spans="1:7" ht="15.75" customHeight="1">
      <c r="A712" s="1"/>
      <c r="B712" s="1"/>
      <c r="C712" s="1"/>
      <c r="D712" s="1"/>
      <c r="E712" s="1"/>
      <c r="F712" s="1"/>
      <c r="G712" s="1"/>
    </row>
    <row r="713" spans="1:7" ht="15.75" customHeight="1">
      <c r="A713" s="1"/>
      <c r="B713" s="1"/>
      <c r="C713" s="1"/>
      <c r="D713" s="1"/>
      <c r="E713" s="1"/>
      <c r="F713" s="1"/>
      <c r="G713" s="1"/>
    </row>
    <row r="714" spans="1:7" ht="15.75" customHeight="1">
      <c r="A714" s="1"/>
      <c r="B714" s="1"/>
      <c r="C714" s="1"/>
      <c r="D714" s="1"/>
      <c r="E714" s="1"/>
      <c r="F714" s="1"/>
      <c r="G714" s="1"/>
    </row>
    <row r="715" spans="1:7" ht="15.75" customHeight="1">
      <c r="A715" s="1"/>
      <c r="B715" s="1"/>
      <c r="C715" s="1"/>
      <c r="D715" s="1"/>
      <c r="E715" s="1"/>
      <c r="F715" s="1"/>
      <c r="G715" s="1"/>
    </row>
    <row r="716" spans="1:7" ht="15.75" customHeight="1">
      <c r="A716" s="1"/>
      <c r="B716" s="1"/>
      <c r="C716" s="1"/>
      <c r="D716" s="1"/>
      <c r="E716" s="1"/>
      <c r="F716" s="1"/>
      <c r="G716" s="1"/>
    </row>
    <row r="717" spans="1:7" ht="15.75" customHeight="1">
      <c r="A717" s="1"/>
      <c r="B717" s="1"/>
      <c r="C717" s="1"/>
      <c r="D717" s="1"/>
      <c r="E717" s="1"/>
      <c r="F717" s="1"/>
      <c r="G717" s="1"/>
    </row>
    <row r="718" spans="1:7" ht="15.75" customHeight="1">
      <c r="A718" s="1"/>
      <c r="B718" s="1"/>
      <c r="C718" s="1"/>
      <c r="D718" s="1"/>
      <c r="E718" s="1"/>
      <c r="F718" s="1"/>
      <c r="G718" s="1"/>
    </row>
    <row r="719" spans="1:7" ht="15.75" customHeight="1">
      <c r="A719" s="1"/>
      <c r="B719" s="1"/>
      <c r="C719" s="1"/>
      <c r="D719" s="1"/>
      <c r="E719" s="1"/>
      <c r="F719" s="1"/>
      <c r="G719" s="1"/>
    </row>
    <row r="720" spans="1:7" ht="15.75" customHeight="1">
      <c r="A720" s="1"/>
      <c r="B720" s="1"/>
      <c r="C720" s="1"/>
      <c r="D720" s="1"/>
      <c r="E720" s="1"/>
      <c r="F720" s="1"/>
      <c r="G720" s="1"/>
    </row>
    <row r="721" spans="1:7" ht="15.75" customHeight="1">
      <c r="A721" s="1"/>
      <c r="B721" s="1"/>
      <c r="C721" s="1"/>
      <c r="D721" s="1"/>
      <c r="E721" s="1"/>
      <c r="F721" s="1"/>
      <c r="G721" s="1"/>
    </row>
    <row r="722" spans="1:7" ht="15.75" customHeight="1">
      <c r="A722" s="1"/>
      <c r="B722" s="1"/>
      <c r="C722" s="1"/>
      <c r="D722" s="1"/>
      <c r="E722" s="1"/>
      <c r="F722" s="1"/>
      <c r="G722" s="1"/>
    </row>
    <row r="723" spans="1:7" ht="15.75" customHeight="1">
      <c r="A723" s="1"/>
      <c r="B723" s="1"/>
      <c r="C723" s="1"/>
      <c r="D723" s="1"/>
      <c r="E723" s="1"/>
      <c r="F723" s="1"/>
      <c r="G723" s="1"/>
    </row>
    <row r="724" spans="1:7" ht="15.75" customHeight="1">
      <c r="A724" s="1"/>
      <c r="B724" s="1"/>
      <c r="C724" s="1"/>
      <c r="D724" s="1"/>
      <c r="E724" s="1"/>
      <c r="F724" s="1"/>
      <c r="G724" s="1"/>
    </row>
    <row r="725" spans="1:7" ht="15.75" customHeight="1">
      <c r="A725" s="1"/>
      <c r="B725" s="1"/>
      <c r="C725" s="1"/>
      <c r="D725" s="1"/>
      <c r="E725" s="1"/>
      <c r="F725" s="1"/>
      <c r="G725" s="1"/>
    </row>
    <row r="726" spans="1:7" ht="15.75" customHeight="1">
      <c r="A726" s="1"/>
      <c r="B726" s="1"/>
      <c r="C726" s="1"/>
      <c r="D726" s="1"/>
      <c r="E726" s="1"/>
      <c r="F726" s="1"/>
      <c r="G726" s="1"/>
    </row>
    <row r="727" spans="1:7" ht="15.75" customHeight="1">
      <c r="A727" s="1"/>
      <c r="B727" s="1"/>
      <c r="C727" s="1"/>
      <c r="D727" s="1"/>
      <c r="E727" s="1"/>
      <c r="F727" s="1"/>
      <c r="G727" s="1"/>
    </row>
    <row r="728" spans="1:7" ht="15.75" customHeight="1">
      <c r="A728" s="1"/>
      <c r="B728" s="1"/>
      <c r="C728" s="1"/>
      <c r="D728" s="1"/>
      <c r="E728" s="1"/>
      <c r="F728" s="1"/>
      <c r="G728" s="1"/>
    </row>
    <row r="729" spans="1:7" ht="15.75" customHeight="1">
      <c r="A729" s="1"/>
      <c r="B729" s="1"/>
      <c r="C729" s="1"/>
      <c r="D729" s="1"/>
      <c r="E729" s="1"/>
      <c r="F729" s="1"/>
      <c r="G729" s="1"/>
    </row>
    <row r="730" spans="1:7" ht="15.75" customHeight="1">
      <c r="A730" s="1"/>
      <c r="B730" s="1"/>
      <c r="C730" s="1"/>
      <c r="D730" s="1"/>
      <c r="E730" s="1"/>
      <c r="F730" s="1"/>
      <c r="G730" s="1"/>
    </row>
    <row r="731" spans="1:7" ht="15.75" customHeight="1">
      <c r="A731" s="1"/>
      <c r="B731" s="1"/>
      <c r="C731" s="1"/>
      <c r="D731" s="1"/>
      <c r="E731" s="1"/>
      <c r="F731" s="1"/>
      <c r="G731" s="1"/>
    </row>
    <row r="732" spans="1:7" ht="15.75" customHeight="1">
      <c r="A732" s="1"/>
      <c r="B732" s="1"/>
      <c r="C732" s="1"/>
      <c r="D732" s="1"/>
      <c r="E732" s="1"/>
      <c r="F732" s="1"/>
      <c r="G732" s="1"/>
    </row>
    <row r="733" spans="1:7" ht="15.75" customHeight="1">
      <c r="A733" s="1"/>
      <c r="B733" s="1"/>
      <c r="C733" s="1"/>
      <c r="D733" s="1"/>
      <c r="E733" s="1"/>
      <c r="F733" s="1"/>
      <c r="G733" s="1"/>
    </row>
    <row r="734" spans="1:7" ht="15.75" customHeight="1">
      <c r="A734" s="1"/>
      <c r="B734" s="1"/>
      <c r="C734" s="1"/>
      <c r="D734" s="1"/>
      <c r="E734" s="1"/>
      <c r="F734" s="1"/>
      <c r="G734" s="1"/>
    </row>
    <row r="735" spans="1:7" ht="15.75" customHeight="1">
      <c r="A735" s="1"/>
      <c r="B735" s="1"/>
      <c r="C735" s="1"/>
      <c r="D735" s="1"/>
      <c r="E735" s="1"/>
      <c r="F735" s="1"/>
      <c r="G735" s="1"/>
    </row>
    <row r="736" spans="1:7" ht="15.75" customHeight="1">
      <c r="A736" s="1"/>
      <c r="B736" s="1"/>
      <c r="C736" s="1"/>
      <c r="D736" s="1"/>
      <c r="E736" s="1"/>
      <c r="F736" s="1"/>
      <c r="G736" s="1"/>
    </row>
    <row r="737" spans="1:7" ht="15.75" customHeight="1">
      <c r="A737" s="1"/>
      <c r="B737" s="1"/>
      <c r="C737" s="1"/>
      <c r="D737" s="1"/>
      <c r="E737" s="1"/>
      <c r="F737" s="1"/>
      <c r="G737" s="1"/>
    </row>
    <row r="738" spans="1:7" ht="15.75" customHeight="1">
      <c r="A738" s="1"/>
      <c r="B738" s="1"/>
      <c r="C738" s="1"/>
      <c r="D738" s="1"/>
      <c r="E738" s="1"/>
      <c r="F738" s="1"/>
      <c r="G738" s="1"/>
    </row>
    <row r="739" spans="1:7" ht="15.75" customHeight="1">
      <c r="A739" s="1"/>
      <c r="B739" s="1"/>
      <c r="C739" s="1"/>
      <c r="D739" s="1"/>
      <c r="E739" s="1"/>
      <c r="F739" s="1"/>
      <c r="G739" s="1"/>
    </row>
    <row r="740" spans="1:7" ht="15.75" customHeight="1">
      <c r="A740" s="1"/>
      <c r="B740" s="1"/>
      <c r="C740" s="1"/>
      <c r="D740" s="1"/>
      <c r="E740" s="1"/>
      <c r="F740" s="1"/>
      <c r="G740" s="1"/>
    </row>
    <row r="741" spans="1:7" ht="15.75" customHeight="1">
      <c r="A741" s="1"/>
      <c r="B741" s="1"/>
      <c r="C741" s="1"/>
      <c r="D741" s="1"/>
      <c r="E741" s="1"/>
      <c r="F741" s="1"/>
      <c r="G741" s="1"/>
    </row>
    <row r="742" spans="1:7" ht="15.75" customHeight="1">
      <c r="A742" s="1"/>
      <c r="B742" s="1"/>
      <c r="C742" s="1"/>
      <c r="D742" s="1"/>
      <c r="E742" s="1"/>
      <c r="F742" s="1"/>
      <c r="G742" s="1"/>
    </row>
    <row r="743" spans="1:7" ht="15.75" customHeight="1">
      <c r="A743" s="1"/>
      <c r="B743" s="1"/>
      <c r="C743" s="1"/>
      <c r="D743" s="1"/>
      <c r="E743" s="1"/>
      <c r="F743" s="1"/>
      <c r="G743" s="1"/>
    </row>
    <row r="744" spans="1:7" ht="15.75" customHeight="1">
      <c r="A744" s="1"/>
      <c r="B744" s="1"/>
      <c r="C744" s="1"/>
      <c r="D744" s="1"/>
      <c r="E744" s="1"/>
      <c r="F744" s="1"/>
      <c r="G744" s="1"/>
    </row>
    <row r="745" spans="1:7" ht="15.75" customHeight="1">
      <c r="A745" s="1"/>
      <c r="B745" s="1"/>
      <c r="C745" s="1"/>
      <c r="D745" s="1"/>
      <c r="E745" s="1"/>
      <c r="F745" s="1"/>
      <c r="G745" s="1"/>
    </row>
    <row r="746" spans="1:7" ht="15.75" customHeight="1">
      <c r="A746" s="1"/>
      <c r="B746" s="1"/>
      <c r="C746" s="1"/>
      <c r="D746" s="1"/>
      <c r="E746" s="1"/>
      <c r="F746" s="1"/>
      <c r="G746" s="1"/>
    </row>
    <row r="747" spans="1:7" ht="15.75" customHeight="1">
      <c r="A747" s="1"/>
      <c r="B747" s="1"/>
      <c r="C747" s="1"/>
      <c r="D747" s="1"/>
      <c r="E747" s="1"/>
      <c r="F747" s="1"/>
      <c r="G747" s="1"/>
    </row>
    <row r="748" spans="1:7" ht="15.75" customHeight="1">
      <c r="A748" s="1"/>
      <c r="B748" s="1"/>
      <c r="C748" s="1"/>
      <c r="D748" s="1"/>
      <c r="E748" s="1"/>
      <c r="F748" s="1"/>
      <c r="G748" s="1"/>
    </row>
    <row r="749" spans="1:7" ht="15.75" customHeight="1">
      <c r="A749" s="1"/>
      <c r="B749" s="1"/>
      <c r="C749" s="1"/>
      <c r="D749" s="1"/>
      <c r="E749" s="1"/>
      <c r="F749" s="1"/>
      <c r="G749" s="1"/>
    </row>
    <row r="750" spans="1:7" ht="15.75" customHeight="1">
      <c r="A750" s="1"/>
      <c r="B750" s="1"/>
      <c r="C750" s="1"/>
      <c r="D750" s="1"/>
      <c r="E750" s="1"/>
      <c r="F750" s="1"/>
      <c r="G750" s="1"/>
    </row>
    <row r="751" spans="1:7" ht="15.75" customHeight="1">
      <c r="A751" s="1"/>
      <c r="B751" s="1"/>
      <c r="C751" s="1"/>
      <c r="D751" s="1"/>
      <c r="E751" s="1"/>
      <c r="F751" s="1"/>
      <c r="G751" s="1"/>
    </row>
    <row r="752" spans="1:7" ht="15.75" customHeight="1">
      <c r="A752" s="1"/>
      <c r="B752" s="1"/>
      <c r="C752" s="1"/>
      <c r="D752" s="1"/>
      <c r="E752" s="1"/>
      <c r="F752" s="1"/>
      <c r="G752" s="1"/>
    </row>
    <row r="753" spans="1:7" ht="15.75" customHeight="1">
      <c r="A753" s="1"/>
      <c r="B753" s="1"/>
      <c r="C753" s="1"/>
      <c r="D753" s="1"/>
      <c r="E753" s="1"/>
      <c r="F753" s="1"/>
      <c r="G753" s="1"/>
    </row>
    <row r="754" spans="1:7" ht="15.75" customHeight="1">
      <c r="A754" s="1"/>
      <c r="B754" s="1"/>
      <c r="C754" s="1"/>
      <c r="D754" s="1"/>
      <c r="E754" s="1"/>
      <c r="F754" s="1"/>
      <c r="G754" s="1"/>
    </row>
    <row r="755" spans="1:7" ht="15.75" customHeight="1">
      <c r="A755" s="1"/>
      <c r="B755" s="1"/>
      <c r="C755" s="1"/>
      <c r="D755" s="1"/>
      <c r="E755" s="1"/>
      <c r="F755" s="1"/>
      <c r="G755" s="1"/>
    </row>
    <row r="756" spans="1:7" ht="15.75" customHeight="1">
      <c r="A756" s="1"/>
      <c r="B756" s="1"/>
      <c r="C756" s="1"/>
      <c r="D756" s="1"/>
      <c r="E756" s="1"/>
      <c r="F756" s="1"/>
      <c r="G756" s="1"/>
    </row>
    <row r="757" spans="1:7" ht="15.75" customHeight="1">
      <c r="A757" s="1"/>
      <c r="B757" s="1"/>
      <c r="C757" s="1"/>
      <c r="D757" s="1"/>
      <c r="E757" s="1"/>
      <c r="F757" s="1"/>
      <c r="G757" s="1"/>
    </row>
    <row r="758" spans="1:7" ht="15.75" customHeight="1">
      <c r="A758" s="1"/>
      <c r="B758" s="1"/>
      <c r="C758" s="1"/>
      <c r="D758" s="1"/>
      <c r="E758" s="1"/>
      <c r="F758" s="1"/>
      <c r="G758" s="1"/>
    </row>
    <row r="759" spans="1:7" ht="15.75" customHeight="1">
      <c r="A759" s="1"/>
      <c r="B759" s="1"/>
      <c r="C759" s="1"/>
      <c r="D759" s="1"/>
      <c r="E759" s="1"/>
      <c r="F759" s="1"/>
      <c r="G759" s="1"/>
    </row>
    <row r="760" spans="1:7" ht="15.75" customHeight="1">
      <c r="A760" s="1"/>
      <c r="B760" s="1"/>
      <c r="C760" s="1"/>
      <c r="D760" s="1"/>
      <c r="E760" s="1"/>
      <c r="F760" s="1"/>
      <c r="G760" s="1"/>
    </row>
    <row r="761" spans="1:7" ht="15.75" customHeight="1">
      <c r="A761" s="1"/>
      <c r="B761" s="1"/>
      <c r="C761" s="1"/>
      <c r="D761" s="1"/>
      <c r="E761" s="1"/>
      <c r="F761" s="1"/>
      <c r="G761" s="1"/>
    </row>
    <row r="762" spans="1:7" ht="15.75" customHeight="1">
      <c r="A762" s="1"/>
      <c r="B762" s="1"/>
      <c r="C762" s="1"/>
      <c r="D762" s="1"/>
      <c r="E762" s="1"/>
      <c r="F762" s="1"/>
      <c r="G762" s="1"/>
    </row>
    <row r="763" spans="1:7" ht="15.75" customHeight="1">
      <c r="A763" s="1"/>
      <c r="B763" s="1"/>
      <c r="C763" s="1"/>
      <c r="D763" s="1"/>
      <c r="E763" s="1"/>
      <c r="F763" s="1"/>
      <c r="G763" s="1"/>
    </row>
    <row r="764" spans="1:7" ht="15.75" customHeight="1">
      <c r="A764" s="1"/>
      <c r="B764" s="1"/>
      <c r="C764" s="1"/>
      <c r="D764" s="1"/>
      <c r="E764" s="1"/>
      <c r="F764" s="1"/>
      <c r="G764" s="1"/>
    </row>
    <row r="765" spans="1:7" ht="15.75" customHeight="1">
      <c r="A765" s="1"/>
      <c r="B765" s="1"/>
      <c r="C765" s="1"/>
      <c r="D765" s="1"/>
      <c r="E765" s="1"/>
      <c r="F765" s="1"/>
      <c r="G765" s="1"/>
    </row>
    <row r="766" spans="1:7" ht="15.75" customHeight="1">
      <c r="A766" s="1"/>
      <c r="B766" s="1"/>
      <c r="C766" s="1"/>
      <c r="D766" s="1"/>
      <c r="E766" s="1"/>
      <c r="F766" s="1"/>
      <c r="G766" s="1"/>
    </row>
    <row r="767" spans="1:7" ht="15.75" customHeight="1">
      <c r="A767" s="1"/>
      <c r="B767" s="1"/>
      <c r="C767" s="1"/>
      <c r="D767" s="1"/>
      <c r="E767" s="1"/>
      <c r="F767" s="1"/>
      <c r="G767" s="1"/>
    </row>
    <row r="768" spans="1:7" ht="15.75" customHeight="1">
      <c r="A768" s="1"/>
      <c r="B768" s="1"/>
      <c r="C768" s="1"/>
      <c r="D768" s="1"/>
      <c r="E768" s="1"/>
      <c r="F768" s="1"/>
      <c r="G768" s="1"/>
    </row>
    <row r="769" spans="1:7" ht="15.75" customHeight="1">
      <c r="A769" s="1"/>
      <c r="B769" s="1"/>
      <c r="C769" s="1"/>
      <c r="D769" s="1"/>
      <c r="E769" s="1"/>
      <c r="F769" s="1"/>
      <c r="G769" s="1"/>
    </row>
    <row r="770" spans="1:7" ht="15.75" customHeight="1">
      <c r="A770" s="1"/>
      <c r="B770" s="1"/>
      <c r="C770" s="1"/>
      <c r="D770" s="1"/>
      <c r="E770" s="1"/>
      <c r="F770" s="1"/>
      <c r="G770" s="1"/>
    </row>
    <row r="771" spans="1:7" ht="15.75" customHeight="1">
      <c r="A771" s="1"/>
      <c r="B771" s="1"/>
      <c r="C771" s="1"/>
      <c r="D771" s="1"/>
      <c r="E771" s="1"/>
      <c r="F771" s="1"/>
      <c r="G771" s="1"/>
    </row>
    <row r="772" spans="1:7" ht="15.75" customHeight="1">
      <c r="A772" s="1"/>
      <c r="B772" s="1"/>
      <c r="C772" s="1"/>
      <c r="D772" s="1"/>
      <c r="E772" s="1"/>
      <c r="F772" s="1"/>
      <c r="G772" s="1"/>
    </row>
    <row r="773" spans="1:7" ht="15.75" customHeight="1">
      <c r="A773" s="1"/>
      <c r="B773" s="1"/>
      <c r="C773" s="1"/>
      <c r="D773" s="1"/>
      <c r="E773" s="1"/>
      <c r="F773" s="1"/>
      <c r="G773" s="1"/>
    </row>
    <row r="774" spans="1:7" ht="15.75" customHeight="1">
      <c r="A774" s="1"/>
      <c r="B774" s="1"/>
      <c r="C774" s="1"/>
      <c r="D774" s="1"/>
      <c r="E774" s="1"/>
      <c r="F774" s="1"/>
      <c r="G774" s="1"/>
    </row>
    <row r="775" spans="1:7" ht="15.75" customHeight="1">
      <c r="A775" s="1"/>
      <c r="B775" s="1"/>
      <c r="C775" s="1"/>
      <c r="D775" s="1"/>
      <c r="E775" s="1"/>
      <c r="F775" s="1"/>
      <c r="G775" s="1"/>
    </row>
    <row r="776" spans="1:7" ht="15.75" customHeight="1">
      <c r="A776" s="1"/>
      <c r="B776" s="1"/>
      <c r="C776" s="1"/>
      <c r="D776" s="1"/>
      <c r="E776" s="1"/>
      <c r="F776" s="1"/>
      <c r="G776" s="1"/>
    </row>
    <row r="777" spans="1:7" ht="15.75" customHeight="1">
      <c r="A777" s="1"/>
      <c r="B777" s="1"/>
      <c r="C777" s="1"/>
      <c r="D777" s="1"/>
      <c r="E777" s="1"/>
      <c r="F777" s="1"/>
      <c r="G777" s="1"/>
    </row>
    <row r="778" spans="1:7" ht="15.75" customHeight="1">
      <c r="A778" s="1"/>
      <c r="B778" s="1"/>
      <c r="C778" s="1"/>
      <c r="D778" s="1"/>
      <c r="E778" s="1"/>
      <c r="F778" s="1"/>
      <c r="G778" s="1"/>
    </row>
    <row r="779" spans="1:7" ht="15.75" customHeight="1">
      <c r="A779" s="1"/>
      <c r="B779" s="1"/>
      <c r="C779" s="1"/>
      <c r="D779" s="1"/>
      <c r="E779" s="1"/>
      <c r="F779" s="1"/>
      <c r="G779" s="1"/>
    </row>
    <row r="780" spans="1:7" ht="15.75" customHeight="1">
      <c r="A780" s="1"/>
      <c r="B780" s="1"/>
      <c r="C780" s="1"/>
      <c r="D780" s="1"/>
      <c r="E780" s="1"/>
      <c r="F780" s="1"/>
      <c r="G780" s="1"/>
    </row>
    <row r="781" spans="1:7" ht="15.75" customHeight="1">
      <c r="A781" s="1"/>
      <c r="B781" s="1"/>
      <c r="C781" s="1"/>
      <c r="D781" s="1"/>
      <c r="E781" s="1"/>
      <c r="F781" s="1"/>
      <c r="G781" s="1"/>
    </row>
    <row r="782" spans="1:7" ht="15.75" customHeight="1">
      <c r="A782" s="1"/>
      <c r="B782" s="1"/>
      <c r="C782" s="1"/>
      <c r="D782" s="1"/>
      <c r="E782" s="1"/>
      <c r="F782" s="1"/>
      <c r="G782" s="1"/>
    </row>
    <row r="783" spans="1:7" ht="15.75" customHeight="1">
      <c r="A783" s="1"/>
      <c r="B783" s="1"/>
      <c r="C783" s="1"/>
      <c r="D783" s="1"/>
      <c r="E783" s="1"/>
      <c r="F783" s="1"/>
      <c r="G783" s="1"/>
    </row>
    <row r="784" spans="1:7" ht="15.75" customHeight="1">
      <c r="A784" s="1"/>
      <c r="B784" s="1"/>
      <c r="C784" s="1"/>
      <c r="D784" s="1"/>
      <c r="E784" s="1"/>
      <c r="F784" s="1"/>
      <c r="G784" s="1"/>
    </row>
    <row r="785" spans="1:7" ht="15.75" customHeight="1">
      <c r="A785" s="1"/>
      <c r="B785" s="1"/>
      <c r="C785" s="1"/>
      <c r="D785" s="1"/>
      <c r="E785" s="1"/>
      <c r="F785" s="1"/>
      <c r="G785" s="1"/>
    </row>
    <row r="786" spans="1:7" ht="15.75" customHeight="1">
      <c r="A786" s="1"/>
      <c r="B786" s="1"/>
      <c r="C786" s="1"/>
      <c r="D786" s="1"/>
      <c r="E786" s="1"/>
      <c r="F786" s="1"/>
      <c r="G786" s="1"/>
    </row>
    <row r="787" spans="1:7" ht="15.75" customHeight="1">
      <c r="A787" s="1"/>
      <c r="B787" s="1"/>
      <c r="C787" s="1"/>
      <c r="D787" s="1"/>
      <c r="E787" s="1"/>
      <c r="F787" s="1"/>
      <c r="G787" s="1"/>
    </row>
    <row r="788" spans="1:7" ht="15.75" customHeight="1">
      <c r="A788" s="1"/>
      <c r="B788" s="1"/>
      <c r="C788" s="1"/>
      <c r="D788" s="1"/>
      <c r="E788" s="1"/>
      <c r="F788" s="1"/>
      <c r="G788" s="1"/>
    </row>
    <row r="789" spans="1:7" ht="15.75" customHeight="1">
      <c r="A789" s="1"/>
      <c r="B789" s="1"/>
      <c r="C789" s="1"/>
      <c r="D789" s="1"/>
      <c r="E789" s="1"/>
      <c r="F789" s="1"/>
      <c r="G789" s="1"/>
    </row>
    <row r="790" spans="1:7" ht="15.75" customHeight="1">
      <c r="A790" s="1"/>
      <c r="B790" s="1"/>
      <c r="C790" s="1"/>
      <c r="D790" s="1"/>
      <c r="E790" s="1"/>
      <c r="F790" s="1"/>
      <c r="G790" s="1"/>
    </row>
    <row r="791" spans="1:7" ht="15.75" customHeight="1">
      <c r="A791" s="1"/>
      <c r="B791" s="1"/>
      <c r="C791" s="1"/>
      <c r="D791" s="1"/>
      <c r="E791" s="1"/>
      <c r="F791" s="1"/>
      <c r="G791" s="1"/>
    </row>
    <row r="792" spans="1:7" ht="15.75" customHeight="1">
      <c r="A792" s="1"/>
      <c r="B792" s="1"/>
      <c r="C792" s="1"/>
      <c r="D792" s="1"/>
      <c r="E792" s="1"/>
      <c r="F792" s="1"/>
      <c r="G792" s="1"/>
    </row>
    <row r="793" spans="1:7" ht="15.75" customHeight="1">
      <c r="A793" s="1"/>
      <c r="B793" s="1"/>
      <c r="C793" s="1"/>
      <c r="D793" s="1"/>
      <c r="E793" s="1"/>
      <c r="F793" s="1"/>
      <c r="G793" s="1"/>
    </row>
    <row r="794" spans="1:7" ht="15.75" customHeight="1">
      <c r="A794" s="1"/>
      <c r="B794" s="1"/>
      <c r="C794" s="1"/>
      <c r="D794" s="1"/>
      <c r="E794" s="1"/>
      <c r="F794" s="1"/>
      <c r="G794" s="1"/>
    </row>
    <row r="795" spans="1:7" ht="15.75" customHeight="1">
      <c r="A795" s="1"/>
      <c r="B795" s="1"/>
      <c r="C795" s="1"/>
      <c r="D795" s="1"/>
      <c r="E795" s="1"/>
      <c r="F795" s="1"/>
      <c r="G795" s="1"/>
    </row>
    <row r="796" spans="1:7" ht="15.75" customHeight="1">
      <c r="A796" s="1"/>
      <c r="B796" s="1"/>
      <c r="C796" s="1"/>
      <c r="D796" s="1"/>
      <c r="E796" s="1"/>
      <c r="F796" s="1"/>
      <c r="G796" s="1"/>
    </row>
    <row r="797" spans="1:7" ht="15.75" customHeight="1">
      <c r="A797" s="1"/>
      <c r="B797" s="1"/>
      <c r="C797" s="1"/>
      <c r="D797" s="1"/>
      <c r="E797" s="1"/>
      <c r="F797" s="1"/>
      <c r="G797" s="1"/>
    </row>
    <row r="798" spans="1:7" ht="15.75" customHeight="1">
      <c r="A798" s="1"/>
      <c r="B798" s="1"/>
      <c r="C798" s="1"/>
      <c r="D798" s="1"/>
      <c r="E798" s="1"/>
      <c r="F798" s="1"/>
      <c r="G798" s="1"/>
    </row>
    <row r="799" spans="1:7" ht="15.75" customHeight="1">
      <c r="A799" s="1"/>
      <c r="B799" s="1"/>
      <c r="C799" s="1"/>
      <c r="D799" s="1"/>
      <c r="E799" s="1"/>
      <c r="F799" s="1"/>
      <c r="G799" s="1"/>
    </row>
    <row r="800" spans="1:7" ht="15.75" customHeight="1">
      <c r="A800" s="1"/>
      <c r="B800" s="1"/>
      <c r="C800" s="1"/>
      <c r="D800" s="1"/>
      <c r="E800" s="1"/>
      <c r="F800" s="1"/>
      <c r="G800" s="1"/>
    </row>
    <row r="801" spans="1:7" ht="15.75" customHeight="1">
      <c r="A801" s="1"/>
      <c r="B801" s="1"/>
      <c r="C801" s="1"/>
      <c r="D801" s="1"/>
      <c r="E801" s="1"/>
      <c r="F801" s="1"/>
      <c r="G801" s="1"/>
    </row>
    <row r="802" spans="1:7" ht="15.75" customHeight="1">
      <c r="A802" s="1"/>
      <c r="B802" s="1"/>
      <c r="C802" s="1"/>
      <c r="D802" s="1"/>
      <c r="E802" s="1"/>
      <c r="F802" s="1"/>
      <c r="G802" s="1"/>
    </row>
    <row r="803" spans="1:7" ht="15.75" customHeight="1">
      <c r="A803" s="1"/>
      <c r="B803" s="1"/>
      <c r="C803" s="1"/>
      <c r="D803" s="1"/>
      <c r="E803" s="1"/>
      <c r="F803" s="1"/>
      <c r="G803" s="1"/>
    </row>
    <row r="804" spans="1:7" ht="15.75" customHeight="1">
      <c r="A804" s="1"/>
      <c r="B804" s="1"/>
      <c r="C804" s="1"/>
      <c r="D804" s="1"/>
      <c r="E804" s="1"/>
      <c r="F804" s="1"/>
      <c r="G804" s="1"/>
    </row>
    <row r="805" spans="1:7" ht="15.75" customHeight="1">
      <c r="A805" s="1"/>
      <c r="B805" s="1"/>
      <c r="C805" s="1"/>
      <c r="D805" s="1"/>
      <c r="E805" s="1"/>
      <c r="F805" s="1"/>
      <c r="G805" s="1"/>
    </row>
    <row r="806" spans="1:7" ht="15.75" customHeight="1">
      <c r="A806" s="1"/>
      <c r="B806" s="1"/>
      <c r="C806" s="1"/>
      <c r="D806" s="1"/>
      <c r="E806" s="1"/>
      <c r="F806" s="1"/>
      <c r="G806" s="1"/>
    </row>
    <row r="807" spans="1:7" ht="15.75" customHeight="1">
      <c r="A807" s="1"/>
      <c r="B807" s="1"/>
      <c r="C807" s="1"/>
      <c r="D807" s="1"/>
      <c r="E807" s="1"/>
      <c r="F807" s="1"/>
      <c r="G807" s="1"/>
    </row>
    <row r="808" spans="1:7" ht="15.75" customHeight="1">
      <c r="A808" s="1"/>
      <c r="B808" s="1"/>
      <c r="C808" s="1"/>
      <c r="D808" s="1"/>
      <c r="E808" s="1"/>
      <c r="F808" s="1"/>
      <c r="G808" s="1"/>
    </row>
    <row r="809" spans="1:7" ht="15.75" customHeight="1">
      <c r="A809" s="1"/>
      <c r="B809" s="1"/>
      <c r="C809" s="1"/>
      <c r="D809" s="1"/>
      <c r="E809" s="1"/>
      <c r="F809" s="1"/>
      <c r="G809" s="1"/>
    </row>
    <row r="810" spans="1:7" ht="15.75" customHeight="1">
      <c r="A810" s="1"/>
      <c r="B810" s="1"/>
      <c r="C810" s="1"/>
      <c r="D810" s="1"/>
      <c r="E810" s="1"/>
      <c r="F810" s="1"/>
      <c r="G810" s="1"/>
    </row>
    <row r="811" spans="1:7" ht="15.75" customHeight="1">
      <c r="A811" s="1"/>
      <c r="B811" s="1"/>
      <c r="C811" s="1"/>
      <c r="D811" s="1"/>
      <c r="E811" s="1"/>
      <c r="F811" s="1"/>
      <c r="G811" s="1"/>
    </row>
    <row r="812" spans="1:7" ht="15.75" customHeight="1">
      <c r="A812" s="1"/>
      <c r="B812" s="1"/>
      <c r="C812" s="1"/>
      <c r="D812" s="1"/>
      <c r="E812" s="1"/>
      <c r="F812" s="1"/>
      <c r="G812" s="1"/>
    </row>
    <row r="813" spans="1:7" ht="15.75" customHeight="1">
      <c r="A813" s="1"/>
      <c r="B813" s="1"/>
      <c r="C813" s="1"/>
      <c r="D813" s="1"/>
      <c r="E813" s="1"/>
      <c r="F813" s="1"/>
      <c r="G813" s="1"/>
    </row>
    <row r="814" spans="1:7" ht="15.75" customHeight="1">
      <c r="A814" s="1"/>
      <c r="B814" s="1"/>
      <c r="C814" s="1"/>
      <c r="D814" s="1"/>
      <c r="E814" s="1"/>
      <c r="F814" s="1"/>
      <c r="G814" s="1"/>
    </row>
    <row r="815" spans="1:7" ht="15.75" customHeight="1">
      <c r="A815" s="1"/>
      <c r="B815" s="1"/>
      <c r="C815" s="1"/>
      <c r="D815" s="1"/>
      <c r="E815" s="1"/>
      <c r="F815" s="1"/>
      <c r="G815" s="1"/>
    </row>
    <row r="816" spans="1:7" ht="15.75" customHeight="1">
      <c r="A816" s="1"/>
      <c r="B816" s="1"/>
      <c r="C816" s="1"/>
      <c r="D816" s="1"/>
      <c r="E816" s="1"/>
      <c r="F816" s="1"/>
      <c r="G816" s="1"/>
    </row>
    <row r="817" spans="1:7" ht="15.75" customHeight="1">
      <c r="A817" s="1"/>
      <c r="B817" s="1"/>
      <c r="C817" s="1"/>
      <c r="D817" s="1"/>
      <c r="E817" s="1"/>
      <c r="F817" s="1"/>
      <c r="G817" s="1"/>
    </row>
    <row r="818" spans="1:7" ht="15.75" customHeight="1">
      <c r="A818" s="1"/>
      <c r="B818" s="1"/>
      <c r="C818" s="1"/>
      <c r="D818" s="1"/>
      <c r="E818" s="1"/>
      <c r="F818" s="1"/>
      <c r="G818" s="1"/>
    </row>
    <row r="819" spans="1:7" ht="15.75" customHeight="1">
      <c r="A819" s="1"/>
      <c r="B819" s="1"/>
      <c r="C819" s="1"/>
      <c r="D819" s="1"/>
      <c r="E819" s="1"/>
      <c r="F819" s="1"/>
      <c r="G819" s="1"/>
    </row>
    <row r="820" spans="1:7" ht="15.75" customHeight="1">
      <c r="A820" s="1"/>
      <c r="B820" s="1"/>
      <c r="C820" s="1"/>
      <c r="D820" s="1"/>
      <c r="E820" s="1"/>
      <c r="F820" s="1"/>
      <c r="G820" s="1"/>
    </row>
    <row r="821" spans="1:7" ht="15.75" customHeight="1">
      <c r="A821" s="1"/>
      <c r="B821" s="1"/>
      <c r="C821" s="1"/>
      <c r="D821" s="1"/>
      <c r="E821" s="1"/>
      <c r="F821" s="1"/>
      <c r="G821" s="1"/>
    </row>
    <row r="822" spans="1:7" ht="15.75" customHeight="1">
      <c r="A822" s="1"/>
      <c r="B822" s="1"/>
      <c r="C822" s="1"/>
      <c r="D822" s="1"/>
      <c r="E822" s="1"/>
      <c r="F822" s="1"/>
      <c r="G822" s="1"/>
    </row>
    <row r="823" spans="1:7" ht="15.75" customHeight="1">
      <c r="A823" s="1"/>
      <c r="B823" s="1"/>
      <c r="C823" s="1"/>
      <c r="D823" s="1"/>
      <c r="E823" s="1"/>
      <c r="F823" s="1"/>
      <c r="G823" s="1"/>
    </row>
    <row r="824" spans="1:7" ht="15.75" customHeight="1">
      <c r="A824" s="1"/>
      <c r="B824" s="1"/>
      <c r="C824" s="1"/>
      <c r="D824" s="1"/>
      <c r="E824" s="1"/>
      <c r="F824" s="1"/>
      <c r="G824" s="1"/>
    </row>
    <row r="825" spans="1:7" ht="15.75" customHeight="1">
      <c r="A825" s="1"/>
      <c r="B825" s="1"/>
      <c r="C825" s="1"/>
      <c r="D825" s="1"/>
      <c r="E825" s="1"/>
      <c r="F825" s="1"/>
      <c r="G825" s="1"/>
    </row>
    <row r="826" spans="1:7" ht="15.75" customHeight="1">
      <c r="A826" s="1"/>
      <c r="B826" s="1"/>
      <c r="C826" s="1"/>
      <c r="D826" s="1"/>
      <c r="E826" s="1"/>
      <c r="F826" s="1"/>
      <c r="G826" s="1"/>
    </row>
    <row r="827" spans="1:7" ht="15.75" customHeight="1">
      <c r="A827" s="1"/>
      <c r="B827" s="1"/>
      <c r="C827" s="1"/>
      <c r="D827" s="1"/>
      <c r="E827" s="1"/>
      <c r="F827" s="1"/>
      <c r="G827" s="1"/>
    </row>
    <row r="828" spans="1:7" ht="15.75" customHeight="1">
      <c r="A828" s="1"/>
      <c r="B828" s="1"/>
      <c r="C828" s="1"/>
      <c r="D828" s="1"/>
      <c r="E828" s="1"/>
      <c r="F828" s="1"/>
      <c r="G828" s="1"/>
    </row>
    <row r="829" spans="1:7" ht="15.75" customHeight="1">
      <c r="A829" s="1"/>
      <c r="B829" s="1"/>
      <c r="C829" s="1"/>
      <c r="D829" s="1"/>
      <c r="E829" s="1"/>
      <c r="F829" s="1"/>
      <c r="G829" s="1"/>
    </row>
    <row r="830" spans="1:7" ht="15.75" customHeight="1">
      <c r="A830" s="1"/>
      <c r="B830" s="1"/>
      <c r="C830" s="1"/>
      <c r="D830" s="1"/>
      <c r="E830" s="1"/>
      <c r="F830" s="1"/>
      <c r="G830" s="1"/>
    </row>
    <row r="831" spans="1:7" ht="15.75" customHeight="1">
      <c r="A831" s="1"/>
      <c r="B831" s="1"/>
      <c r="C831" s="1"/>
      <c r="D831" s="1"/>
      <c r="E831" s="1"/>
      <c r="F831" s="1"/>
      <c r="G831" s="1"/>
    </row>
    <row r="832" spans="1:7" ht="15.75" customHeight="1">
      <c r="A832" s="1"/>
      <c r="B832" s="1"/>
      <c r="C832" s="1"/>
      <c r="D832" s="1"/>
      <c r="E832" s="1"/>
      <c r="F832" s="1"/>
      <c r="G832" s="1"/>
    </row>
    <row r="833" spans="1:7" ht="15.75" customHeight="1">
      <c r="A833" s="1"/>
      <c r="B833" s="1"/>
      <c r="C833" s="1"/>
      <c r="D833" s="1"/>
      <c r="E833" s="1"/>
      <c r="F833" s="1"/>
      <c r="G833" s="1"/>
    </row>
    <row r="834" spans="1:7" ht="15.75" customHeight="1">
      <c r="A834" s="1"/>
      <c r="B834" s="1"/>
      <c r="C834" s="1"/>
      <c r="D834" s="1"/>
      <c r="E834" s="1"/>
      <c r="F834" s="1"/>
      <c r="G834" s="1"/>
    </row>
    <row r="835" spans="1:7" ht="15.75" customHeight="1">
      <c r="A835" s="1"/>
      <c r="B835" s="1"/>
      <c r="C835" s="1"/>
      <c r="D835" s="1"/>
      <c r="E835" s="1"/>
      <c r="F835" s="1"/>
      <c r="G835" s="1"/>
    </row>
    <row r="836" spans="1:7" ht="15.75" customHeight="1">
      <c r="A836" s="1"/>
      <c r="B836" s="1"/>
      <c r="C836" s="1"/>
      <c r="D836" s="1"/>
      <c r="E836" s="1"/>
      <c r="F836" s="1"/>
      <c r="G836" s="1"/>
    </row>
    <row r="837" spans="1:7" ht="15.75" customHeight="1">
      <c r="A837" s="1"/>
      <c r="B837" s="1"/>
      <c r="C837" s="1"/>
      <c r="D837" s="1"/>
      <c r="E837" s="1"/>
      <c r="F837" s="1"/>
      <c r="G837" s="1"/>
    </row>
    <row r="838" spans="1:7" ht="15.75" customHeight="1">
      <c r="A838" s="1"/>
      <c r="B838" s="1"/>
      <c r="C838" s="1"/>
      <c r="D838" s="1"/>
      <c r="E838" s="1"/>
      <c r="F838" s="1"/>
      <c r="G838" s="1"/>
    </row>
    <row r="839" spans="1:7" ht="15.75" customHeight="1">
      <c r="A839" s="1"/>
      <c r="B839" s="1"/>
      <c r="C839" s="1"/>
      <c r="D839" s="1"/>
      <c r="E839" s="1"/>
      <c r="F839" s="1"/>
      <c r="G839" s="1"/>
    </row>
    <row r="840" spans="1:7" ht="15.75" customHeight="1">
      <c r="A840" s="1"/>
      <c r="B840" s="1"/>
      <c r="C840" s="1"/>
      <c r="D840" s="1"/>
      <c r="E840" s="1"/>
      <c r="F840" s="1"/>
      <c r="G840" s="1"/>
    </row>
    <row r="841" spans="1:7" ht="15.75" customHeight="1">
      <c r="A841" s="1"/>
      <c r="B841" s="1"/>
      <c r="C841" s="1"/>
      <c r="D841" s="1"/>
      <c r="E841" s="1"/>
      <c r="F841" s="1"/>
      <c r="G841" s="1"/>
    </row>
    <row r="842" spans="1:7" ht="15.75" customHeight="1">
      <c r="A842" s="1"/>
      <c r="B842" s="1"/>
      <c r="C842" s="1"/>
      <c r="D842" s="1"/>
      <c r="E842" s="1"/>
      <c r="F842" s="1"/>
      <c r="G842" s="1"/>
    </row>
    <row r="843" spans="1:7" ht="15.75" customHeight="1">
      <c r="A843" s="1"/>
      <c r="B843" s="1"/>
      <c r="C843" s="1"/>
      <c r="D843" s="1"/>
      <c r="E843" s="1"/>
      <c r="F843" s="1"/>
      <c r="G843" s="1"/>
    </row>
    <row r="844" spans="1:7" ht="15.75" customHeight="1">
      <c r="A844" s="1"/>
      <c r="B844" s="1"/>
      <c r="C844" s="1"/>
      <c r="D844" s="1"/>
      <c r="E844" s="1"/>
      <c r="F844" s="1"/>
      <c r="G844" s="1"/>
    </row>
    <row r="845" spans="1:7" ht="15.75" customHeight="1">
      <c r="A845" s="1"/>
      <c r="B845" s="1"/>
      <c r="C845" s="1"/>
      <c r="D845" s="1"/>
      <c r="E845" s="1"/>
      <c r="F845" s="1"/>
      <c r="G845" s="1"/>
    </row>
    <row r="846" spans="1:7" ht="15.75" customHeight="1">
      <c r="A846" s="1"/>
      <c r="B846" s="1"/>
      <c r="C846" s="1"/>
      <c r="D846" s="1"/>
      <c r="E846" s="1"/>
      <c r="F846" s="1"/>
      <c r="G846" s="1"/>
    </row>
    <row r="847" spans="1:7" ht="15.75" customHeight="1">
      <c r="A847" s="1"/>
      <c r="B847" s="1"/>
      <c r="C847" s="1"/>
      <c r="D847" s="1"/>
      <c r="E847" s="1"/>
      <c r="F847" s="1"/>
      <c r="G847" s="1"/>
    </row>
    <row r="848" spans="1:7" ht="15.75" customHeight="1">
      <c r="A848" s="1"/>
      <c r="B848" s="1"/>
      <c r="C848" s="1"/>
      <c r="D848" s="1"/>
      <c r="E848" s="1"/>
      <c r="F848" s="1"/>
      <c r="G848" s="1"/>
    </row>
    <row r="849" spans="1:7" ht="15.75" customHeight="1">
      <c r="A849" s="1"/>
      <c r="B849" s="1"/>
      <c r="C849" s="1"/>
      <c r="D849" s="1"/>
      <c r="E849" s="1"/>
      <c r="F849" s="1"/>
      <c r="G849" s="1"/>
    </row>
    <row r="850" spans="1:7" ht="15.75" customHeight="1">
      <c r="A850" s="1"/>
      <c r="B850" s="1"/>
      <c r="C850" s="1"/>
      <c r="D850" s="1"/>
      <c r="E850" s="1"/>
      <c r="F850" s="1"/>
      <c r="G850" s="1"/>
    </row>
    <row r="851" spans="1:7" ht="15.75" customHeight="1">
      <c r="A851" s="1"/>
      <c r="B851" s="1"/>
      <c r="C851" s="1"/>
      <c r="D851" s="1"/>
      <c r="E851" s="1"/>
      <c r="F851" s="1"/>
      <c r="G851" s="1"/>
    </row>
    <row r="852" spans="1:7" ht="15.75" customHeight="1">
      <c r="A852" s="1"/>
      <c r="B852" s="1"/>
      <c r="C852" s="1"/>
      <c r="D852" s="1"/>
      <c r="E852" s="1"/>
      <c r="F852" s="1"/>
      <c r="G852" s="1"/>
    </row>
    <row r="853" spans="1:7" ht="15.75" customHeight="1">
      <c r="A853" s="1"/>
      <c r="B853" s="1"/>
      <c r="C853" s="1"/>
      <c r="D853" s="1"/>
      <c r="E853" s="1"/>
      <c r="F853" s="1"/>
      <c r="G853" s="1"/>
    </row>
    <row r="854" spans="1:7" ht="15.75" customHeight="1">
      <c r="A854" s="1"/>
      <c r="B854" s="1"/>
      <c r="C854" s="1"/>
      <c r="D854" s="1"/>
      <c r="E854" s="1"/>
      <c r="F854" s="1"/>
      <c r="G854" s="1"/>
    </row>
    <row r="855" spans="1:7" ht="15.75" customHeight="1">
      <c r="A855" s="1"/>
      <c r="B855" s="1"/>
      <c r="C855" s="1"/>
      <c r="D855" s="1"/>
      <c r="E855" s="1"/>
      <c r="F855" s="1"/>
      <c r="G855" s="1"/>
    </row>
    <row r="856" spans="1:7" ht="15.75" customHeight="1">
      <c r="A856" s="1"/>
      <c r="B856" s="1"/>
      <c r="C856" s="1"/>
      <c r="D856" s="1"/>
      <c r="E856" s="1"/>
      <c r="F856" s="1"/>
      <c r="G856" s="1"/>
    </row>
    <row r="857" spans="1:7" ht="15.75" customHeight="1">
      <c r="A857" s="1"/>
      <c r="B857" s="1"/>
      <c r="C857" s="1"/>
      <c r="D857" s="1"/>
      <c r="E857" s="1"/>
      <c r="F857" s="1"/>
      <c r="G857" s="1"/>
    </row>
    <row r="858" spans="1:7" ht="15.75" customHeight="1">
      <c r="A858" s="1"/>
      <c r="B858" s="1"/>
      <c r="C858" s="1"/>
      <c r="D858" s="1"/>
      <c r="E858" s="1"/>
      <c r="F858" s="1"/>
      <c r="G858" s="1"/>
    </row>
    <row r="859" spans="1:7" ht="15.75" customHeight="1">
      <c r="A859" s="1"/>
      <c r="B859" s="1"/>
      <c r="C859" s="1"/>
      <c r="D859" s="1"/>
      <c r="E859" s="1"/>
      <c r="F859" s="1"/>
      <c r="G859" s="1"/>
    </row>
    <row r="860" spans="1:7" ht="15.75" customHeight="1">
      <c r="A860" s="1"/>
      <c r="B860" s="1"/>
      <c r="C860" s="1"/>
      <c r="D860" s="1"/>
      <c r="E860" s="1"/>
      <c r="F860" s="1"/>
      <c r="G860" s="1"/>
    </row>
    <row r="861" spans="1:7" ht="15.75" customHeight="1">
      <c r="A861" s="1"/>
      <c r="B861" s="1"/>
      <c r="C861" s="1"/>
      <c r="D861" s="1"/>
      <c r="E861" s="1"/>
      <c r="F861" s="1"/>
      <c r="G861" s="1"/>
    </row>
    <row r="862" spans="1:7" ht="15.75" customHeight="1">
      <c r="A862" s="1"/>
      <c r="B862" s="1"/>
      <c r="C862" s="1"/>
      <c r="D862" s="1"/>
      <c r="E862" s="1"/>
      <c r="F862" s="1"/>
      <c r="G862" s="1"/>
    </row>
    <row r="863" spans="1:7" ht="15.75" customHeight="1">
      <c r="A863" s="1"/>
      <c r="B863" s="1"/>
      <c r="C863" s="1"/>
      <c r="D863" s="1"/>
      <c r="E863" s="1"/>
      <c r="F863" s="1"/>
      <c r="G863" s="1"/>
    </row>
    <row r="864" spans="1:7" ht="15.75" customHeight="1">
      <c r="A864" s="1"/>
      <c r="B864" s="1"/>
      <c r="C864" s="1"/>
      <c r="D864" s="1"/>
      <c r="E864" s="1"/>
      <c r="F864" s="1"/>
      <c r="G864" s="1"/>
    </row>
    <row r="865" spans="1:7" ht="15.75" customHeight="1">
      <c r="A865" s="1"/>
      <c r="B865" s="1"/>
      <c r="C865" s="1"/>
      <c r="D865" s="1"/>
      <c r="E865" s="1"/>
      <c r="F865" s="1"/>
      <c r="G865" s="1"/>
    </row>
    <row r="866" spans="1:7" ht="15.75" customHeight="1">
      <c r="A866" s="1"/>
      <c r="B866" s="1"/>
      <c r="C866" s="1"/>
      <c r="D866" s="1"/>
      <c r="E866" s="1"/>
      <c r="F866" s="1"/>
      <c r="G866" s="1"/>
    </row>
    <row r="867" spans="1:7" ht="15.75" customHeight="1">
      <c r="A867" s="1"/>
      <c r="B867" s="1"/>
      <c r="C867" s="1"/>
      <c r="D867" s="1"/>
      <c r="E867" s="1"/>
      <c r="F867" s="1"/>
      <c r="G867" s="1"/>
    </row>
    <row r="868" spans="1:7" ht="15.75" customHeight="1">
      <c r="A868" s="1"/>
      <c r="B868" s="1"/>
      <c r="C868" s="1"/>
      <c r="D868" s="1"/>
      <c r="E868" s="1"/>
      <c r="F868" s="1"/>
      <c r="G868" s="1"/>
    </row>
    <row r="869" spans="1:7" ht="15.75" customHeight="1">
      <c r="A869" s="1"/>
      <c r="B869" s="1"/>
      <c r="C869" s="1"/>
      <c r="D869" s="1"/>
      <c r="E869" s="1"/>
      <c r="F869" s="1"/>
      <c r="G869" s="1"/>
    </row>
    <row r="870" spans="1:7" ht="15.75" customHeight="1">
      <c r="A870" s="1"/>
      <c r="B870" s="1"/>
      <c r="C870" s="1"/>
      <c r="D870" s="1"/>
      <c r="E870" s="1"/>
      <c r="F870" s="1"/>
      <c r="G870" s="1"/>
    </row>
    <row r="871" spans="1:7" ht="15.75" customHeight="1">
      <c r="A871" s="1"/>
      <c r="B871" s="1"/>
      <c r="C871" s="1"/>
      <c r="D871" s="1"/>
      <c r="E871" s="1"/>
      <c r="F871" s="1"/>
      <c r="G871" s="1"/>
    </row>
    <row r="872" spans="1:7" ht="15.75" customHeight="1">
      <c r="A872" s="1"/>
      <c r="B872" s="1"/>
      <c r="C872" s="1"/>
      <c r="D872" s="1"/>
      <c r="E872" s="1"/>
      <c r="F872" s="1"/>
      <c r="G872" s="1"/>
    </row>
    <row r="873" spans="1:7" ht="15.75" customHeight="1">
      <c r="A873" s="1"/>
      <c r="B873" s="1"/>
      <c r="C873" s="1"/>
      <c r="D873" s="1"/>
      <c r="E873" s="1"/>
      <c r="F873" s="1"/>
      <c r="G873" s="1"/>
    </row>
    <row r="874" spans="1:7" ht="15.75" customHeight="1">
      <c r="A874" s="1"/>
      <c r="B874" s="1"/>
      <c r="C874" s="1"/>
      <c r="D874" s="1"/>
      <c r="E874" s="1"/>
      <c r="F874" s="1"/>
      <c r="G874" s="1"/>
    </row>
    <row r="875" spans="1:7" ht="15.75" customHeight="1">
      <c r="A875" s="1"/>
      <c r="B875" s="1"/>
      <c r="C875" s="1"/>
      <c r="D875" s="1"/>
      <c r="E875" s="1"/>
      <c r="F875" s="1"/>
      <c r="G875" s="1"/>
    </row>
    <row r="876" spans="1:7" ht="15.75" customHeight="1">
      <c r="A876" s="1"/>
      <c r="B876" s="1"/>
      <c r="C876" s="1"/>
      <c r="D876" s="1"/>
      <c r="E876" s="1"/>
      <c r="F876" s="1"/>
      <c r="G876" s="1"/>
    </row>
    <row r="877" spans="1:7" ht="15.75" customHeight="1">
      <c r="A877" s="1"/>
      <c r="B877" s="1"/>
      <c r="C877" s="1"/>
      <c r="D877" s="1"/>
      <c r="E877" s="1"/>
      <c r="F877" s="1"/>
      <c r="G877" s="1"/>
    </row>
    <row r="878" spans="1:7" ht="15.75" customHeight="1">
      <c r="A878" s="1"/>
      <c r="B878" s="1"/>
      <c r="C878" s="1"/>
      <c r="D878" s="1"/>
      <c r="E878" s="1"/>
      <c r="F878" s="1"/>
      <c r="G878" s="1"/>
    </row>
    <row r="879" spans="1:7" ht="15.75" customHeight="1">
      <c r="A879" s="1"/>
      <c r="B879" s="1"/>
      <c r="C879" s="1"/>
      <c r="D879" s="1"/>
      <c r="E879" s="1"/>
      <c r="F879" s="1"/>
      <c r="G879" s="1"/>
    </row>
    <row r="880" spans="1:7" ht="15.75" customHeight="1">
      <c r="A880" s="1"/>
      <c r="B880" s="1"/>
      <c r="C880" s="1"/>
      <c r="D880" s="1"/>
      <c r="E880" s="1"/>
      <c r="F880" s="1"/>
      <c r="G880" s="1"/>
    </row>
    <row r="881" spans="1:7" ht="15.75" customHeight="1">
      <c r="A881" s="1"/>
      <c r="B881" s="1"/>
      <c r="C881" s="1"/>
      <c r="D881" s="1"/>
      <c r="E881" s="1"/>
      <c r="F881" s="1"/>
      <c r="G881" s="1"/>
    </row>
    <row r="882" spans="1:7" ht="15.75" customHeight="1">
      <c r="A882" s="1"/>
      <c r="B882" s="1"/>
      <c r="C882" s="1"/>
      <c r="D882" s="1"/>
      <c r="E882" s="1"/>
      <c r="F882" s="1"/>
      <c r="G882" s="1"/>
    </row>
    <row r="883" spans="1:7" ht="15.75" customHeight="1">
      <c r="A883" s="1"/>
      <c r="B883" s="1"/>
      <c r="C883" s="1"/>
      <c r="D883" s="1"/>
      <c r="E883" s="1"/>
      <c r="F883" s="1"/>
      <c r="G883" s="1"/>
    </row>
    <row r="884" spans="1:7" ht="15.75" customHeight="1">
      <c r="A884" s="1"/>
      <c r="B884" s="1"/>
      <c r="C884" s="1"/>
      <c r="D884" s="1"/>
      <c r="E884" s="1"/>
      <c r="F884" s="1"/>
      <c r="G884" s="1"/>
    </row>
    <row r="885" spans="1:7" ht="15.75" customHeight="1">
      <c r="A885" s="1"/>
      <c r="B885" s="1"/>
      <c r="C885" s="1"/>
      <c r="D885" s="1"/>
      <c r="E885" s="1"/>
      <c r="F885" s="1"/>
      <c r="G885" s="1"/>
    </row>
    <row r="886" spans="1:7" ht="15.75" customHeight="1">
      <c r="A886" s="1"/>
      <c r="B886" s="1"/>
      <c r="C886" s="1"/>
      <c r="D886" s="1"/>
      <c r="E886" s="1"/>
      <c r="F886" s="1"/>
      <c r="G886" s="1"/>
    </row>
    <row r="887" spans="1:7" ht="15.75" customHeight="1">
      <c r="A887" s="1"/>
      <c r="B887" s="1"/>
      <c r="C887" s="1"/>
      <c r="D887" s="1"/>
      <c r="E887" s="1"/>
      <c r="F887" s="1"/>
      <c r="G887" s="1"/>
    </row>
    <row r="888" spans="1:7" ht="15.75" customHeight="1">
      <c r="A888" s="1"/>
      <c r="B888" s="1"/>
      <c r="C888" s="1"/>
      <c r="D888" s="1"/>
      <c r="E888" s="1"/>
      <c r="F888" s="1"/>
      <c r="G888" s="1"/>
    </row>
    <row r="889" spans="1:7" ht="15.75" customHeight="1">
      <c r="A889" s="1"/>
      <c r="B889" s="1"/>
      <c r="C889" s="1"/>
      <c r="D889" s="1"/>
      <c r="E889" s="1"/>
      <c r="F889" s="1"/>
      <c r="G889" s="1"/>
    </row>
    <row r="890" spans="1:7" ht="15.75" customHeight="1">
      <c r="A890" s="1"/>
      <c r="B890" s="1"/>
      <c r="C890" s="1"/>
      <c r="D890" s="1"/>
      <c r="E890" s="1"/>
      <c r="F890" s="1"/>
      <c r="G890" s="1"/>
    </row>
    <row r="891" spans="1:7" ht="15.75" customHeight="1">
      <c r="A891" s="1"/>
      <c r="B891" s="1"/>
      <c r="C891" s="1"/>
      <c r="D891" s="1"/>
      <c r="E891" s="1"/>
      <c r="F891" s="1"/>
      <c r="G891" s="1"/>
    </row>
    <row r="892" spans="1:7" ht="15.75" customHeight="1">
      <c r="A892" s="1"/>
      <c r="B892" s="1"/>
      <c r="C892" s="1"/>
      <c r="D892" s="1"/>
      <c r="E892" s="1"/>
      <c r="F892" s="1"/>
      <c r="G892" s="1"/>
    </row>
    <row r="893" spans="1:7" ht="15.75" customHeight="1">
      <c r="A893" s="1"/>
      <c r="B893" s="1"/>
      <c r="C893" s="1"/>
      <c r="D893" s="1"/>
      <c r="E893" s="1"/>
      <c r="F893" s="1"/>
      <c r="G893" s="1"/>
    </row>
    <row r="894" spans="1:7" ht="15.75" customHeight="1">
      <c r="A894" s="1"/>
      <c r="B894" s="1"/>
      <c r="C894" s="1"/>
      <c r="D894" s="1"/>
      <c r="E894" s="1"/>
      <c r="F894" s="1"/>
      <c r="G894" s="1"/>
    </row>
    <row r="895" spans="1:7" ht="15.75" customHeight="1">
      <c r="A895" s="1"/>
      <c r="B895" s="1"/>
      <c r="C895" s="1"/>
      <c r="D895" s="1"/>
      <c r="E895" s="1"/>
      <c r="F895" s="1"/>
      <c r="G895" s="1"/>
    </row>
    <row r="896" spans="1:7" ht="15.75" customHeight="1">
      <c r="A896" s="1"/>
      <c r="B896" s="1"/>
      <c r="C896" s="1"/>
      <c r="D896" s="1"/>
      <c r="E896" s="1"/>
      <c r="F896" s="1"/>
      <c r="G896" s="1"/>
    </row>
    <row r="897" spans="1:7" ht="15.75" customHeight="1">
      <c r="A897" s="1"/>
      <c r="B897" s="1"/>
      <c r="C897" s="1"/>
      <c r="D897" s="1"/>
      <c r="E897" s="1"/>
      <c r="F897" s="1"/>
      <c r="G897" s="1"/>
    </row>
    <row r="898" spans="1:7" ht="15.75" customHeight="1">
      <c r="A898" s="1"/>
      <c r="B898" s="1"/>
      <c r="C898" s="1"/>
      <c r="D898" s="1"/>
      <c r="E898" s="1"/>
      <c r="F898" s="1"/>
      <c r="G898" s="1"/>
    </row>
    <row r="899" spans="1:7" ht="15.75" customHeight="1">
      <c r="A899" s="1"/>
      <c r="B899" s="1"/>
      <c r="C899" s="1"/>
      <c r="D899" s="1"/>
      <c r="E899" s="1"/>
      <c r="F899" s="1"/>
      <c r="G899" s="1"/>
    </row>
    <row r="900" spans="1:7" ht="15.75" customHeight="1">
      <c r="A900" s="1"/>
      <c r="B900" s="1"/>
      <c r="C900" s="1"/>
      <c r="D900" s="1"/>
      <c r="E900" s="1"/>
      <c r="F900" s="1"/>
      <c r="G900" s="1"/>
    </row>
    <row r="901" spans="1:7" ht="15.75" customHeight="1">
      <c r="A901" s="1"/>
      <c r="B901" s="1"/>
      <c r="C901" s="1"/>
      <c r="D901" s="1"/>
      <c r="E901" s="1"/>
      <c r="F901" s="1"/>
      <c r="G901" s="1"/>
    </row>
    <row r="902" spans="1:7" ht="15.75" customHeight="1">
      <c r="A902" s="1"/>
      <c r="B902" s="1"/>
      <c r="C902" s="1"/>
      <c r="D902" s="1"/>
      <c r="E902" s="1"/>
      <c r="F902" s="1"/>
      <c r="G902" s="1"/>
    </row>
    <row r="903" spans="1:7" ht="15.75" customHeight="1">
      <c r="A903" s="1"/>
      <c r="B903" s="1"/>
      <c r="C903" s="1"/>
      <c r="D903" s="1"/>
      <c r="E903" s="1"/>
      <c r="F903" s="1"/>
      <c r="G903" s="1"/>
    </row>
    <row r="904" spans="1:7" ht="15.75" customHeight="1">
      <c r="A904" s="1"/>
      <c r="B904" s="1"/>
      <c r="C904" s="1"/>
      <c r="D904" s="1"/>
      <c r="E904" s="1"/>
      <c r="F904" s="1"/>
      <c r="G904" s="1"/>
    </row>
    <row r="905" spans="1:7" ht="15.75" customHeight="1">
      <c r="A905" s="1"/>
      <c r="B905" s="1"/>
      <c r="C905" s="1"/>
      <c r="D905" s="1"/>
      <c r="E905" s="1"/>
      <c r="F905" s="1"/>
      <c r="G905" s="1"/>
    </row>
    <row r="906" spans="1:7" ht="15.75" customHeight="1">
      <c r="A906" s="1"/>
      <c r="B906" s="1"/>
      <c r="C906" s="1"/>
      <c r="D906" s="1"/>
      <c r="E906" s="1"/>
      <c r="F906" s="1"/>
      <c r="G906" s="1"/>
    </row>
    <row r="907" spans="1:7" ht="15.75" customHeight="1">
      <c r="A907" s="1"/>
      <c r="B907" s="1"/>
      <c r="C907" s="1"/>
      <c r="D907" s="1"/>
      <c r="E907" s="1"/>
      <c r="F907" s="1"/>
      <c r="G907" s="1"/>
    </row>
    <row r="908" spans="1:7" ht="15.75" customHeight="1">
      <c r="A908" s="1"/>
      <c r="B908" s="1"/>
      <c r="C908" s="1"/>
      <c r="D908" s="1"/>
      <c r="E908" s="1"/>
      <c r="F908" s="1"/>
      <c r="G908" s="1"/>
    </row>
    <row r="909" spans="1:7" ht="15.75" customHeight="1">
      <c r="A909" s="1"/>
      <c r="B909" s="1"/>
      <c r="C909" s="1"/>
      <c r="D909" s="1"/>
      <c r="E909" s="1"/>
      <c r="F909" s="1"/>
      <c r="G909" s="1"/>
    </row>
    <row r="910" spans="1:7" ht="15.75" customHeight="1">
      <c r="A910" s="1"/>
      <c r="B910" s="1"/>
      <c r="C910" s="1"/>
      <c r="D910" s="1"/>
      <c r="E910" s="1"/>
      <c r="F910" s="1"/>
      <c r="G910" s="1"/>
    </row>
    <row r="911" spans="1:7" ht="15.75" customHeight="1">
      <c r="A911" s="1"/>
      <c r="B911" s="1"/>
      <c r="C911" s="1"/>
      <c r="D911" s="1"/>
      <c r="E911" s="1"/>
      <c r="F911" s="1"/>
      <c r="G911" s="1"/>
    </row>
    <row r="912" spans="1:7" ht="15.75" customHeight="1">
      <c r="A912" s="1"/>
      <c r="B912" s="1"/>
      <c r="C912" s="1"/>
      <c r="D912" s="1"/>
      <c r="E912" s="1"/>
      <c r="F912" s="1"/>
      <c r="G912" s="1"/>
    </row>
    <row r="913" spans="1:7" ht="15.75" customHeight="1">
      <c r="A913" s="1"/>
      <c r="B913" s="1"/>
      <c r="C913" s="1"/>
      <c r="D913" s="1"/>
      <c r="E913" s="1"/>
      <c r="F913" s="1"/>
      <c r="G913" s="1"/>
    </row>
    <row r="914" spans="1:7" ht="15.75" customHeight="1">
      <c r="A914" s="1"/>
      <c r="B914" s="1"/>
      <c r="C914" s="1"/>
      <c r="D914" s="1"/>
      <c r="E914" s="1"/>
      <c r="F914" s="1"/>
      <c r="G914" s="1"/>
    </row>
    <row r="915" spans="1:7" ht="15.75" customHeight="1">
      <c r="A915" s="1"/>
      <c r="B915" s="1"/>
      <c r="C915" s="1"/>
      <c r="D915" s="1"/>
      <c r="E915" s="1"/>
      <c r="F915" s="1"/>
      <c r="G915" s="1"/>
    </row>
    <row r="916" spans="1:7" ht="15.75" customHeight="1">
      <c r="A916" s="1"/>
      <c r="B916" s="1"/>
      <c r="C916" s="1"/>
      <c r="D916" s="1"/>
      <c r="E916" s="1"/>
      <c r="F916" s="1"/>
      <c r="G916" s="1"/>
    </row>
    <row r="917" spans="1:7" ht="15.75" customHeight="1">
      <c r="A917" s="1"/>
      <c r="B917" s="1"/>
      <c r="C917" s="1"/>
      <c r="D917" s="1"/>
      <c r="E917" s="1"/>
      <c r="F917" s="1"/>
      <c r="G917" s="1"/>
    </row>
    <row r="918" spans="1:7" ht="15.75" customHeight="1">
      <c r="A918" s="1"/>
      <c r="B918" s="1"/>
      <c r="C918" s="1"/>
      <c r="D918" s="1"/>
      <c r="E918" s="1"/>
      <c r="F918" s="1"/>
      <c r="G918" s="1"/>
    </row>
    <row r="919" spans="1:7" ht="15.75" customHeight="1">
      <c r="A919" s="1"/>
      <c r="B919" s="1"/>
      <c r="C919" s="1"/>
      <c r="D919" s="1"/>
      <c r="E919" s="1"/>
      <c r="F919" s="1"/>
      <c r="G919" s="1"/>
    </row>
    <row r="920" spans="1:7" ht="15.75" customHeight="1">
      <c r="A920" s="1"/>
      <c r="B920" s="1"/>
      <c r="C920" s="1"/>
      <c r="D920" s="1"/>
      <c r="E920" s="1"/>
      <c r="F920" s="1"/>
      <c r="G920" s="1"/>
    </row>
    <row r="921" spans="1:7" ht="15.75" customHeight="1">
      <c r="A921" s="1"/>
      <c r="B921" s="1"/>
      <c r="C921" s="1"/>
      <c r="D921" s="1"/>
      <c r="E921" s="1"/>
      <c r="F921" s="1"/>
      <c r="G921" s="1"/>
    </row>
    <row r="922" spans="1:7" ht="15.75" customHeight="1">
      <c r="A922" s="1"/>
      <c r="B922" s="1"/>
      <c r="C922" s="1"/>
      <c r="D922" s="1"/>
      <c r="E922" s="1"/>
      <c r="F922" s="1"/>
      <c r="G922" s="1"/>
    </row>
    <row r="923" spans="1:7" ht="15.75" customHeight="1">
      <c r="A923" s="1"/>
      <c r="B923" s="1"/>
      <c r="C923" s="1"/>
      <c r="D923" s="1"/>
      <c r="E923" s="1"/>
      <c r="F923" s="1"/>
      <c r="G923" s="1"/>
    </row>
    <row r="924" spans="1:7" ht="15.75" customHeight="1">
      <c r="A924" s="1"/>
      <c r="B924" s="1"/>
      <c r="C924" s="1"/>
      <c r="D924" s="1"/>
      <c r="E924" s="1"/>
      <c r="F924" s="1"/>
      <c r="G924" s="1"/>
    </row>
    <row r="925" spans="1:7" ht="15.75" customHeight="1">
      <c r="A925" s="1"/>
      <c r="B925" s="1"/>
      <c r="C925" s="1"/>
      <c r="D925" s="1"/>
      <c r="E925" s="1"/>
      <c r="F925" s="1"/>
      <c r="G925" s="1"/>
    </row>
    <row r="926" spans="1:7" ht="15.75" customHeight="1">
      <c r="A926" s="1"/>
      <c r="B926" s="1"/>
      <c r="C926" s="1"/>
      <c r="D926" s="1"/>
      <c r="E926" s="1"/>
      <c r="F926" s="1"/>
      <c r="G926" s="1"/>
    </row>
    <row r="927" spans="1:7" ht="15.75" customHeight="1">
      <c r="A927" s="1"/>
      <c r="B927" s="1"/>
      <c r="C927" s="1"/>
      <c r="D927" s="1"/>
      <c r="E927" s="1"/>
      <c r="F927" s="1"/>
      <c r="G927" s="1"/>
    </row>
    <row r="928" spans="1:7" ht="15.75" customHeight="1">
      <c r="A928" s="1"/>
      <c r="B928" s="1"/>
      <c r="C928" s="1"/>
      <c r="D928" s="1"/>
      <c r="E928" s="1"/>
      <c r="F928" s="1"/>
      <c r="G928" s="1"/>
    </row>
    <row r="929" spans="1:7" ht="15.75" customHeight="1">
      <c r="A929" s="1"/>
      <c r="B929" s="1"/>
      <c r="C929" s="1"/>
      <c r="D929" s="1"/>
      <c r="E929" s="1"/>
      <c r="F929" s="1"/>
      <c r="G929" s="1"/>
    </row>
    <row r="930" spans="1:7" ht="15.75" customHeight="1">
      <c r="A930" s="1"/>
      <c r="B930" s="1"/>
      <c r="C930" s="1"/>
      <c r="D930" s="1"/>
      <c r="E930" s="1"/>
      <c r="F930" s="1"/>
      <c r="G930" s="1"/>
    </row>
    <row r="931" spans="1:7" ht="15.75" customHeight="1">
      <c r="A931" s="1"/>
      <c r="B931" s="1"/>
      <c r="C931" s="1"/>
      <c r="D931" s="1"/>
      <c r="E931" s="1"/>
      <c r="F931" s="1"/>
      <c r="G931" s="1"/>
    </row>
    <row r="932" spans="1:7" ht="15.75" customHeight="1">
      <c r="A932" s="1"/>
      <c r="B932" s="1"/>
      <c r="C932" s="1"/>
      <c r="D932" s="1"/>
      <c r="E932" s="1"/>
      <c r="F932" s="1"/>
      <c r="G932" s="1"/>
    </row>
    <row r="933" spans="1:7" ht="15.75" customHeight="1">
      <c r="A933" s="1"/>
      <c r="B933" s="1"/>
      <c r="C933" s="1"/>
      <c r="D933" s="1"/>
      <c r="E933" s="1"/>
      <c r="F933" s="1"/>
      <c r="G933" s="1"/>
    </row>
    <row r="934" spans="1:7" ht="15.75" customHeight="1">
      <c r="A934" s="1"/>
      <c r="B934" s="1"/>
      <c r="C934" s="1"/>
      <c r="D934" s="1"/>
      <c r="E934" s="1"/>
      <c r="F934" s="1"/>
      <c r="G934" s="1"/>
    </row>
    <row r="935" spans="1:7" ht="15.75" customHeight="1">
      <c r="A935" s="1"/>
      <c r="B935" s="1"/>
      <c r="C935" s="1"/>
      <c r="D935" s="1"/>
      <c r="E935" s="1"/>
      <c r="F935" s="1"/>
      <c r="G935" s="1"/>
    </row>
    <row r="936" spans="1:7" ht="15.75" customHeight="1">
      <c r="A936" s="1"/>
      <c r="B936" s="1"/>
      <c r="C936" s="1"/>
      <c r="D936" s="1"/>
      <c r="E936" s="1"/>
      <c r="F936" s="1"/>
      <c r="G936" s="1"/>
    </row>
    <row r="937" spans="1:7" ht="15.75" customHeight="1">
      <c r="A937" s="1"/>
      <c r="B937" s="1"/>
      <c r="C937" s="1"/>
      <c r="D937" s="1"/>
      <c r="E937" s="1"/>
      <c r="F937" s="1"/>
      <c r="G937" s="1"/>
    </row>
    <row r="938" spans="1:7" ht="15.75" customHeight="1">
      <c r="A938" s="1"/>
      <c r="B938" s="1"/>
      <c r="C938" s="1"/>
      <c r="D938" s="1"/>
      <c r="E938" s="1"/>
      <c r="F938" s="1"/>
      <c r="G938" s="1"/>
    </row>
    <row r="939" spans="1:7" ht="15.75" customHeight="1">
      <c r="A939" s="1"/>
      <c r="B939" s="1"/>
      <c r="C939" s="1"/>
      <c r="D939" s="1"/>
      <c r="E939" s="1"/>
      <c r="F939" s="1"/>
      <c r="G939" s="1"/>
    </row>
    <row r="940" spans="1:7" ht="15.75" customHeight="1">
      <c r="A940" s="1"/>
      <c r="B940" s="1"/>
      <c r="C940" s="1"/>
      <c r="D940" s="1"/>
      <c r="E940" s="1"/>
      <c r="F940" s="1"/>
      <c r="G940" s="1"/>
    </row>
    <row r="941" spans="1:7" ht="15.75" customHeight="1">
      <c r="A941" s="1"/>
      <c r="B941" s="1"/>
      <c r="C941" s="1"/>
      <c r="D941" s="1"/>
      <c r="E941" s="1"/>
      <c r="F941" s="1"/>
      <c r="G941" s="1"/>
    </row>
    <row r="942" spans="1:7" ht="15.75" customHeight="1">
      <c r="A942" s="1"/>
      <c r="B942" s="1"/>
      <c r="C942" s="1"/>
      <c r="D942" s="1"/>
      <c r="E942" s="1"/>
      <c r="F942" s="1"/>
      <c r="G942" s="1"/>
    </row>
    <row r="943" spans="1:7" ht="15.75" customHeight="1">
      <c r="A943" s="1"/>
      <c r="B943" s="1"/>
      <c r="C943" s="1"/>
      <c r="D943" s="1"/>
      <c r="E943" s="1"/>
      <c r="F943" s="1"/>
      <c r="G943" s="1"/>
    </row>
    <row r="944" spans="1:7" ht="15.75" customHeight="1">
      <c r="A944" s="1"/>
      <c r="B944" s="1"/>
      <c r="C944" s="1"/>
      <c r="D944" s="1"/>
      <c r="E944" s="1"/>
      <c r="F944" s="1"/>
      <c r="G944" s="1"/>
    </row>
    <row r="945" spans="1:7" ht="15.75" customHeight="1">
      <c r="A945" s="1"/>
      <c r="B945" s="1"/>
      <c r="C945" s="1"/>
      <c r="D945" s="1"/>
      <c r="E945" s="1"/>
      <c r="F945" s="1"/>
      <c r="G945" s="1"/>
    </row>
    <row r="946" spans="1:7" ht="15.75" customHeight="1">
      <c r="A946" s="1"/>
      <c r="B946" s="1"/>
      <c r="C946" s="1"/>
      <c r="D946" s="1"/>
      <c r="E946" s="1"/>
      <c r="F946" s="1"/>
      <c r="G946" s="1"/>
    </row>
    <row r="947" spans="1:7" ht="15.75" customHeight="1">
      <c r="A947" s="1"/>
      <c r="B947" s="1"/>
      <c r="C947" s="1"/>
      <c r="D947" s="1"/>
      <c r="E947" s="1"/>
      <c r="F947" s="1"/>
      <c r="G947" s="1"/>
    </row>
    <row r="948" spans="1:7" ht="15.75" customHeight="1">
      <c r="A948" s="1"/>
      <c r="B948" s="1"/>
      <c r="C948" s="1"/>
      <c r="D948" s="1"/>
      <c r="E948" s="1"/>
      <c r="F948" s="1"/>
      <c r="G948" s="1"/>
    </row>
    <row r="949" spans="1:7" ht="15.75" customHeight="1">
      <c r="A949" s="1"/>
      <c r="B949" s="1"/>
      <c r="C949" s="1"/>
      <c r="D949" s="1"/>
      <c r="E949" s="1"/>
      <c r="F949" s="1"/>
      <c r="G949" s="1"/>
    </row>
    <row r="950" spans="1:7" ht="15.75" customHeight="1">
      <c r="A950" s="1"/>
      <c r="B950" s="1"/>
      <c r="C950" s="1"/>
      <c r="D950" s="1"/>
      <c r="E950" s="1"/>
      <c r="F950" s="1"/>
      <c r="G950" s="1"/>
    </row>
    <row r="951" spans="1:7" ht="15.75" customHeight="1">
      <c r="A951" s="1"/>
      <c r="B951" s="1"/>
      <c r="C951" s="1"/>
      <c r="D951" s="1"/>
      <c r="E951" s="1"/>
      <c r="F951" s="1"/>
      <c r="G951" s="1"/>
    </row>
    <row r="952" spans="1:7" ht="15.75" customHeight="1">
      <c r="A952" s="1"/>
      <c r="B952" s="1"/>
      <c r="C952" s="1"/>
      <c r="D952" s="1"/>
      <c r="E952" s="1"/>
      <c r="F952" s="1"/>
      <c r="G952" s="1"/>
    </row>
    <row r="953" spans="1:7" ht="15.75" customHeight="1">
      <c r="A953" s="1"/>
      <c r="B953" s="1"/>
      <c r="C953" s="1"/>
      <c r="D953" s="1"/>
      <c r="E953" s="1"/>
      <c r="F953" s="1"/>
      <c r="G953" s="1"/>
    </row>
    <row r="954" spans="1:7" ht="15.75" customHeight="1">
      <c r="A954" s="1"/>
      <c r="B954" s="1"/>
      <c r="C954" s="1"/>
      <c r="D954" s="1"/>
      <c r="E954" s="1"/>
      <c r="F954" s="1"/>
      <c r="G954" s="1"/>
    </row>
    <row r="955" spans="1:7" ht="15.75" customHeight="1">
      <c r="A955" s="1"/>
      <c r="B955" s="1"/>
      <c r="C955" s="1"/>
      <c r="D955" s="1"/>
      <c r="E955" s="1"/>
      <c r="F955" s="1"/>
      <c r="G955" s="1"/>
    </row>
    <row r="956" spans="1:7" ht="15.75" customHeight="1">
      <c r="A956" s="1"/>
      <c r="B956" s="1"/>
      <c r="C956" s="1"/>
      <c r="D956" s="1"/>
      <c r="E956" s="1"/>
      <c r="F956" s="1"/>
      <c r="G956" s="1"/>
    </row>
    <row r="957" spans="1:7" ht="15.75" customHeight="1">
      <c r="A957" s="1"/>
      <c r="B957" s="1"/>
      <c r="C957" s="1"/>
      <c r="D957" s="1"/>
      <c r="E957" s="1"/>
      <c r="F957" s="1"/>
      <c r="G957" s="1"/>
    </row>
    <row r="958" spans="1:7" ht="15.75" customHeight="1">
      <c r="A958" s="1"/>
      <c r="B958" s="1"/>
      <c r="C958" s="1"/>
      <c r="D958" s="1"/>
      <c r="E958" s="1"/>
      <c r="F958" s="1"/>
      <c r="G958" s="1"/>
    </row>
    <row r="959" spans="1:7" ht="15.75" customHeight="1">
      <c r="A959" s="1"/>
      <c r="B959" s="1"/>
      <c r="C959" s="1"/>
      <c r="D959" s="1"/>
      <c r="E959" s="1"/>
      <c r="F959" s="1"/>
      <c r="G959" s="1"/>
    </row>
    <row r="960" spans="1:7" ht="15.75" customHeight="1">
      <c r="A960" s="1"/>
      <c r="B960" s="1"/>
      <c r="C960" s="1"/>
      <c r="D960" s="1"/>
      <c r="E960" s="1"/>
      <c r="F960" s="1"/>
      <c r="G960" s="1"/>
    </row>
    <row r="961" spans="1:7" ht="15.75" customHeight="1">
      <c r="A961" s="1"/>
      <c r="B961" s="1"/>
      <c r="C961" s="1"/>
      <c r="D961" s="1"/>
      <c r="E961" s="1"/>
      <c r="F961" s="1"/>
      <c r="G961" s="1"/>
    </row>
    <row r="962" spans="1:7" ht="15.75" customHeight="1">
      <c r="A962" s="1"/>
      <c r="B962" s="1"/>
      <c r="C962" s="1"/>
      <c r="D962" s="1"/>
      <c r="E962" s="1"/>
      <c r="F962" s="1"/>
      <c r="G962" s="1"/>
    </row>
    <row r="963" spans="1:7" ht="15.75" customHeight="1">
      <c r="A963" s="1"/>
      <c r="B963" s="1"/>
      <c r="C963" s="1"/>
      <c r="D963" s="1"/>
      <c r="E963" s="1"/>
      <c r="F963" s="1"/>
      <c r="G963" s="1"/>
    </row>
    <row r="964" spans="1:7" ht="15.75" customHeight="1">
      <c r="A964" s="1"/>
      <c r="B964" s="1"/>
      <c r="C964" s="1"/>
      <c r="D964" s="1"/>
      <c r="E964" s="1"/>
      <c r="F964" s="1"/>
      <c r="G964" s="1"/>
    </row>
    <row r="965" spans="1:7" ht="15.75" customHeight="1">
      <c r="A965" s="1"/>
      <c r="B965" s="1"/>
      <c r="C965" s="1"/>
      <c r="D965" s="1"/>
      <c r="E965" s="1"/>
      <c r="F965" s="1"/>
      <c r="G965" s="1"/>
    </row>
    <row r="966" spans="1:7" ht="15.75" customHeight="1">
      <c r="A966" s="1"/>
      <c r="B966" s="1"/>
      <c r="C966" s="1"/>
      <c r="D966" s="1"/>
      <c r="E966" s="1"/>
      <c r="F966" s="1"/>
      <c r="G966" s="1"/>
    </row>
    <row r="967" spans="1:7" ht="15.75" customHeight="1">
      <c r="A967" s="1"/>
      <c r="B967" s="1"/>
      <c r="C967" s="1"/>
      <c r="D967" s="1"/>
      <c r="E967" s="1"/>
      <c r="F967" s="1"/>
      <c r="G967" s="1"/>
    </row>
    <row r="968" spans="1:7" ht="15.75" customHeight="1">
      <c r="A968" s="1"/>
      <c r="B968" s="1"/>
      <c r="C968" s="1"/>
      <c r="D968" s="1"/>
      <c r="E968" s="1"/>
      <c r="F968" s="1"/>
      <c r="G968" s="1"/>
    </row>
    <row r="969" spans="1:7" ht="15.75" customHeight="1">
      <c r="A969" s="1"/>
      <c r="B969" s="1"/>
      <c r="C969" s="1"/>
      <c r="D969" s="1"/>
      <c r="E969" s="1"/>
      <c r="F969" s="1"/>
      <c r="G969" s="1"/>
    </row>
    <row r="970" spans="1:7" ht="15.75" customHeight="1">
      <c r="A970" s="1"/>
      <c r="B970" s="1"/>
      <c r="C970" s="1"/>
      <c r="D970" s="1"/>
      <c r="E970" s="1"/>
      <c r="F970" s="1"/>
      <c r="G970" s="1"/>
    </row>
    <row r="971" spans="1:7" ht="15.75" customHeight="1">
      <c r="A971" s="1"/>
      <c r="B971" s="1"/>
      <c r="C971" s="1"/>
      <c r="D971" s="1"/>
      <c r="E971" s="1"/>
      <c r="F971" s="1"/>
      <c r="G971" s="1"/>
    </row>
    <row r="972" spans="1:7" ht="15.75" customHeight="1">
      <c r="A972" s="1"/>
      <c r="B972" s="1"/>
      <c r="C972" s="1"/>
      <c r="D972" s="1"/>
      <c r="E972" s="1"/>
      <c r="F972" s="1"/>
      <c r="G972" s="1"/>
    </row>
    <row r="973" spans="1:7" ht="15.75" customHeight="1">
      <c r="A973" s="1"/>
      <c r="B973" s="1"/>
      <c r="C973" s="1"/>
      <c r="D973" s="1"/>
      <c r="E973" s="1"/>
      <c r="F973" s="1"/>
      <c r="G973" s="1"/>
    </row>
    <row r="974" spans="1:7" ht="15.75" customHeight="1">
      <c r="A974" s="1"/>
      <c r="B974" s="1"/>
      <c r="C974" s="1"/>
      <c r="D974" s="1"/>
      <c r="E974" s="1"/>
      <c r="F974" s="1"/>
      <c r="G974" s="1"/>
    </row>
    <row r="975" spans="1:7" ht="15.75" customHeight="1">
      <c r="A975" s="1"/>
      <c r="B975" s="1"/>
      <c r="C975" s="1"/>
      <c r="D975" s="1"/>
      <c r="E975" s="1"/>
      <c r="F975" s="1"/>
      <c r="G975" s="1"/>
    </row>
    <row r="976" spans="1:7" ht="15.75" customHeight="1">
      <c r="A976" s="1"/>
      <c r="B976" s="1"/>
      <c r="C976" s="1"/>
      <c r="D976" s="1"/>
      <c r="E976" s="1"/>
      <c r="F976" s="1"/>
      <c r="G976" s="1"/>
    </row>
    <row r="977" spans="1:7" ht="15.75" customHeight="1">
      <c r="A977" s="1"/>
      <c r="B977" s="1"/>
      <c r="C977" s="1"/>
      <c r="D977" s="1"/>
      <c r="E977" s="1"/>
      <c r="F977" s="1"/>
      <c r="G977" s="1"/>
    </row>
    <row r="978" spans="1:7" ht="15.75" customHeight="1">
      <c r="A978" s="1"/>
      <c r="B978" s="1"/>
      <c r="C978" s="1"/>
      <c r="D978" s="1"/>
      <c r="E978" s="1"/>
      <c r="F978" s="1"/>
      <c r="G978" s="1"/>
    </row>
    <row r="979" spans="1:7" ht="15.75" customHeight="1">
      <c r="A979" s="1"/>
      <c r="B979" s="1"/>
      <c r="C979" s="1"/>
      <c r="D979" s="1"/>
      <c r="E979" s="1"/>
      <c r="F979" s="1"/>
      <c r="G979" s="1"/>
    </row>
    <row r="980" spans="1:7" ht="15.75" customHeight="1">
      <c r="A980" s="1"/>
      <c r="B980" s="1"/>
      <c r="C980" s="1"/>
      <c r="D980" s="1"/>
      <c r="E980" s="1"/>
      <c r="F980" s="1"/>
      <c r="G980" s="1"/>
    </row>
    <row r="981" spans="1:7" ht="15.75" customHeight="1">
      <c r="A981" s="1"/>
      <c r="B981" s="1"/>
      <c r="C981" s="1"/>
      <c r="D981" s="1"/>
      <c r="E981" s="1"/>
      <c r="F981" s="1"/>
      <c r="G981" s="1"/>
    </row>
    <row r="982" spans="1:7" ht="15.75" customHeight="1">
      <c r="A982" s="1"/>
      <c r="B982" s="1"/>
      <c r="C982" s="1"/>
      <c r="D982" s="1"/>
      <c r="E982" s="1"/>
      <c r="F982" s="1"/>
      <c r="G982" s="1"/>
    </row>
    <row r="983" spans="1:7" ht="15.75" customHeight="1">
      <c r="A983" s="1"/>
      <c r="B983" s="1"/>
      <c r="C983" s="1"/>
      <c r="D983" s="1"/>
      <c r="E983" s="1"/>
      <c r="F983" s="1"/>
      <c r="G983" s="1"/>
    </row>
    <row r="984" spans="1:7" ht="15.75" customHeight="1">
      <c r="A984" s="1"/>
      <c r="B984" s="1"/>
      <c r="C984" s="1"/>
      <c r="D984" s="1"/>
      <c r="E984" s="1"/>
      <c r="F984" s="1"/>
      <c r="G984" s="1"/>
    </row>
    <row r="985" spans="1:7" ht="15.75" customHeight="1">
      <c r="A985" s="1"/>
      <c r="B985" s="1"/>
      <c r="C985" s="1"/>
      <c r="D985" s="1"/>
      <c r="E985" s="1"/>
      <c r="F985" s="1"/>
      <c r="G985" s="1"/>
    </row>
    <row r="986" spans="1:7" ht="15.75" customHeight="1">
      <c r="A986" s="1"/>
      <c r="B986" s="1"/>
      <c r="C986" s="1"/>
      <c r="D986" s="1"/>
      <c r="E986" s="1"/>
      <c r="F986" s="1"/>
      <c r="G986" s="1"/>
    </row>
    <row r="987" spans="1:7" ht="15.75" customHeight="1">
      <c r="A987" s="1"/>
      <c r="B987" s="1"/>
      <c r="C987" s="1"/>
      <c r="D987" s="1"/>
      <c r="E987" s="1"/>
      <c r="F987" s="1"/>
      <c r="G987" s="1"/>
    </row>
    <row r="988" spans="1:7" ht="15.75" customHeight="1">
      <c r="A988" s="1"/>
      <c r="B988" s="1"/>
      <c r="C988" s="1"/>
      <c r="D988" s="1"/>
      <c r="E988" s="1"/>
      <c r="F988" s="1"/>
      <c r="G988" s="1"/>
    </row>
    <row r="989" spans="1:7" ht="15.75" customHeight="1">
      <c r="A989" s="1"/>
      <c r="B989" s="1"/>
      <c r="C989" s="1"/>
      <c r="D989" s="1"/>
      <c r="E989" s="1"/>
      <c r="F989" s="1"/>
      <c r="G989" s="1"/>
    </row>
    <row r="990" spans="1:7" ht="15.75" customHeight="1">
      <c r="A990" s="1"/>
      <c r="B990" s="1"/>
      <c r="C990" s="1"/>
      <c r="D990" s="1"/>
      <c r="E990" s="1"/>
      <c r="F990" s="1"/>
      <c r="G990" s="1"/>
    </row>
    <row r="991" spans="1:7" ht="15.75" customHeight="1">
      <c r="A991" s="1"/>
      <c r="B991" s="1"/>
      <c r="C991" s="1"/>
      <c r="D991" s="1"/>
      <c r="E991" s="1"/>
      <c r="F991" s="1"/>
      <c r="G991" s="1"/>
    </row>
    <row r="992" spans="1:7" ht="15.75" customHeight="1">
      <c r="A992" s="1"/>
      <c r="B992" s="1"/>
      <c r="C992" s="1"/>
      <c r="D992" s="1"/>
      <c r="E992" s="1"/>
      <c r="F992" s="1"/>
      <c r="G992" s="1"/>
    </row>
    <row r="993" spans="1:7" ht="15.75" customHeight="1">
      <c r="A993" s="1"/>
      <c r="B993" s="1"/>
      <c r="C993" s="1"/>
      <c r="D993" s="1"/>
      <c r="E993" s="1"/>
      <c r="F993" s="1"/>
      <c r="G993" s="1"/>
    </row>
    <row r="994" spans="1:7" ht="15.75" customHeight="1">
      <c r="A994" s="1"/>
      <c r="B994" s="1"/>
      <c r="C994" s="1"/>
      <c r="D994" s="1"/>
      <c r="E994" s="1"/>
      <c r="F994" s="1"/>
      <c r="G994" s="1"/>
    </row>
    <row r="995" spans="1:7" ht="15.75" customHeight="1">
      <c r="A995" s="1"/>
      <c r="B995" s="1"/>
      <c r="C995" s="1"/>
      <c r="D995" s="1"/>
      <c r="E995" s="1"/>
      <c r="F995" s="1"/>
      <c r="G995" s="1"/>
    </row>
    <row r="996" spans="1:7" ht="15.75" customHeight="1">
      <c r="A996" s="1"/>
      <c r="B996" s="1"/>
      <c r="C996" s="1"/>
      <c r="D996" s="1"/>
      <c r="E996" s="1"/>
      <c r="F996" s="1"/>
      <c r="G996" s="1"/>
    </row>
    <row r="997" spans="1:7" ht="15.75" customHeight="1">
      <c r="A997" s="1"/>
      <c r="B997" s="1"/>
      <c r="C997" s="1"/>
      <c r="D997" s="1"/>
      <c r="E997" s="1"/>
      <c r="F997" s="1"/>
      <c r="G997" s="1"/>
    </row>
    <row r="998" spans="1:7" ht="15.75" customHeight="1">
      <c r="A998" s="1"/>
      <c r="B998" s="1"/>
      <c r="C998" s="1"/>
      <c r="D998" s="1"/>
      <c r="E998" s="1"/>
      <c r="F998" s="1"/>
      <c r="G998" s="1"/>
    </row>
    <row r="999" spans="1:7" ht="15.75" customHeight="1">
      <c r="A999" s="1"/>
      <c r="B999" s="1"/>
      <c r="C999" s="1"/>
      <c r="D999" s="1"/>
      <c r="E999" s="1"/>
      <c r="F999" s="1"/>
      <c r="G999" s="1"/>
    </row>
    <row r="1000" spans="1:7" ht="15.75" customHeight="1">
      <c r="A1000" s="1"/>
      <c r="B1000" s="1"/>
      <c r="C1000" s="1"/>
      <c r="D1000" s="1"/>
      <c r="E1000" s="1"/>
      <c r="F1000" s="1"/>
      <c r="G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>
      <pane ySplit="13" topLeftCell="A14" activePane="bottomLeft" state="frozen"/>
      <selection pane="bottomLeft" activeCell="B15" sqref="B15"/>
    </sheetView>
  </sheetViews>
  <sheetFormatPr baseColWidth="10" defaultColWidth="14.42578125" defaultRowHeight="15" customHeight="1"/>
  <cols>
    <col min="1" max="1" width="15.85546875" customWidth="1"/>
    <col min="2" max="2" width="27" customWidth="1"/>
    <col min="3" max="4" width="13" customWidth="1"/>
    <col min="5" max="5" width="20.5703125" customWidth="1"/>
    <col min="6" max="6" width="24" customWidth="1"/>
    <col min="7" max="7" width="11.28515625" customWidth="1"/>
    <col min="8" max="26" width="10.7109375" customWidth="1"/>
  </cols>
  <sheetData>
    <row r="1" spans="1:7">
      <c r="A1" s="232"/>
      <c r="B1" s="291" t="s">
        <v>0</v>
      </c>
      <c r="C1" s="292"/>
      <c r="D1" s="293"/>
      <c r="E1" s="233" t="s">
        <v>1</v>
      </c>
      <c r="F1" s="297" t="s">
        <v>223</v>
      </c>
      <c r="G1" s="298"/>
    </row>
    <row r="2" spans="1:7">
      <c r="A2" s="1"/>
      <c r="B2" s="294"/>
      <c r="C2" s="295"/>
      <c r="D2" s="296"/>
      <c r="E2" s="233" t="s">
        <v>224</v>
      </c>
      <c r="F2" s="299">
        <v>43742</v>
      </c>
      <c r="G2" s="298"/>
    </row>
    <row r="3" spans="1:7">
      <c r="A3" s="291" t="s">
        <v>225</v>
      </c>
      <c r="B3" s="292"/>
      <c r="C3" s="292"/>
      <c r="D3" s="293"/>
      <c r="E3" s="233" t="s">
        <v>226</v>
      </c>
      <c r="F3" s="300" t="s">
        <v>227</v>
      </c>
      <c r="G3" s="298"/>
    </row>
    <row r="4" spans="1:7">
      <c r="A4" s="294"/>
      <c r="B4" s="295"/>
      <c r="C4" s="295"/>
      <c r="D4" s="296"/>
      <c r="E4" s="233" t="s">
        <v>228</v>
      </c>
      <c r="F4" s="297" t="s">
        <v>8</v>
      </c>
      <c r="G4" s="298"/>
    </row>
    <row r="5" spans="1:7">
      <c r="A5" s="1"/>
      <c r="B5" s="1"/>
      <c r="C5" s="1"/>
      <c r="D5" s="1"/>
      <c r="E5" s="1"/>
      <c r="F5" s="1"/>
      <c r="G5" s="234"/>
    </row>
    <row r="6" spans="1:7">
      <c r="A6" s="1"/>
      <c r="B6" s="1"/>
      <c r="C6" s="1"/>
      <c r="D6" s="1"/>
      <c r="E6" s="1"/>
      <c r="F6" s="1"/>
      <c r="G6" s="234"/>
    </row>
    <row r="7" spans="1:7">
      <c r="A7" s="235" t="s">
        <v>229</v>
      </c>
      <c r="B7" s="235"/>
      <c r="C7" s="1"/>
      <c r="D7" s="1"/>
      <c r="E7" s="1"/>
      <c r="F7" s="1"/>
      <c r="G7" s="234"/>
    </row>
    <row r="8" spans="1:7">
      <c r="A8" s="235" t="s">
        <v>230</v>
      </c>
      <c r="B8" s="235"/>
      <c r="C8" s="1"/>
      <c r="D8" s="1"/>
      <c r="E8" s="1"/>
      <c r="F8" s="1"/>
      <c r="G8" s="234"/>
    </row>
    <row r="9" spans="1:7">
      <c r="A9" s="1"/>
      <c r="B9" s="1"/>
      <c r="C9" s="1"/>
      <c r="D9" s="1"/>
      <c r="E9" s="1"/>
      <c r="F9" s="1"/>
      <c r="G9" s="234"/>
    </row>
    <row r="10" spans="1:7">
      <c r="A10" s="1"/>
      <c r="B10" s="1"/>
      <c r="C10" s="1"/>
      <c r="D10" s="1"/>
      <c r="E10" s="1"/>
      <c r="F10" s="1"/>
      <c r="G10" s="234"/>
    </row>
    <row r="11" spans="1:7">
      <c r="A11" s="1"/>
      <c r="B11" s="1"/>
      <c r="C11" s="1"/>
      <c r="D11" s="1"/>
      <c r="E11" s="1"/>
      <c r="F11" s="1"/>
      <c r="G11" s="234"/>
    </row>
    <row r="12" spans="1:7" ht="15.75" customHeight="1">
      <c r="A12" s="1"/>
      <c r="B12" s="1"/>
      <c r="C12" s="1"/>
      <c r="D12" s="1"/>
      <c r="E12" s="1"/>
      <c r="F12" s="1"/>
      <c r="G12" s="234"/>
    </row>
    <row r="13" spans="1:7" ht="15.75" customHeight="1">
      <c r="A13" s="236" t="s">
        <v>231</v>
      </c>
      <c r="B13" s="237" t="s">
        <v>232</v>
      </c>
      <c r="C13" s="236" t="s">
        <v>233</v>
      </c>
      <c r="D13" s="238" t="s">
        <v>234</v>
      </c>
      <c r="E13" s="236" t="s">
        <v>235</v>
      </c>
      <c r="F13" s="237" t="s">
        <v>12</v>
      </c>
      <c r="G13" s="237" t="s">
        <v>236</v>
      </c>
    </row>
    <row r="14" spans="1:7">
      <c r="A14" s="239"/>
      <c r="B14" s="240" t="str">
        <f>IF(JUGOS!X4="SI","ARANDANO C/AZU","")</f>
        <v/>
      </c>
      <c r="C14" s="241">
        <f>IF(JUGOS!C4&gt;0,JUGOS!C4,0)</f>
        <v>0</v>
      </c>
      <c r="D14" s="242" t="str">
        <f t="shared" ref="D14:D32" si="0">IF(MOD(C14,12)=0,IF(C14/12=0,"",C14/12),"INCOMPLETO")</f>
        <v/>
      </c>
      <c r="E14" s="239"/>
      <c r="F14" s="211" t="str">
        <f>IF(JUGOS!$X$4="SI",JUGOS!$B$4,"")</f>
        <v/>
      </c>
      <c r="G14" s="243" t="str">
        <f>IF(JUGOS!$X$4="SI",IF(JUGOS!$A$4=0,"",JUGOS!$A$4),"")</f>
        <v/>
      </c>
    </row>
    <row r="15" spans="1:7">
      <c r="A15" s="244"/>
      <c r="B15" s="245" t="str">
        <f>IF(JUGOS!X4="SI","FRUT-FRAMB C/AZU","")</f>
        <v/>
      </c>
      <c r="C15" s="29">
        <f>IF(JUGOS!D4&gt;0,JUGOS!D4,0)</f>
        <v>0</v>
      </c>
      <c r="D15" s="246" t="str">
        <f t="shared" si="0"/>
        <v/>
      </c>
      <c r="E15" s="244"/>
      <c r="F15" s="247" t="str">
        <f>IF(JUGOS!$X$4="SI",JUGOS!$B$4,"")</f>
        <v/>
      </c>
      <c r="G15" s="109" t="str">
        <f>IF(JUGOS!$X$4="SI",IF(JUGOS!$A$4=0,"",JUGOS!$A$4),"")</f>
        <v/>
      </c>
    </row>
    <row r="16" spans="1:7">
      <c r="A16" s="244"/>
      <c r="B16" s="245" t="str">
        <f>IF(JUGOS!X4="SI","MIX C/AZU","")</f>
        <v/>
      </c>
      <c r="C16" s="29">
        <f>IF(JUGOS!E4&gt;0,JUGOS!E4,0)</f>
        <v>0</v>
      </c>
      <c r="D16" s="246" t="str">
        <f t="shared" si="0"/>
        <v/>
      </c>
      <c r="E16" s="244"/>
      <c r="F16" s="247" t="str">
        <f>IF(JUGOS!$X$4="SI",JUGOS!$B$4,"")</f>
        <v/>
      </c>
      <c r="G16" s="109" t="str">
        <f>IF(JUGOS!$X$4="SI",IF(JUGOS!$A$4=0,"",JUGOS!$A$4),"")</f>
        <v/>
      </c>
    </row>
    <row r="17" spans="1:7">
      <c r="A17" s="244"/>
      <c r="B17" s="245" t="str">
        <f>IF(JUGOS!X4="SI","MANZANA-LIM C/AZU","")</f>
        <v/>
      </c>
      <c r="C17" s="29">
        <f>IF(JUGOS!F4&gt;0,JUGOS!F4,0)</f>
        <v>0</v>
      </c>
      <c r="D17" s="246" t="str">
        <f t="shared" si="0"/>
        <v/>
      </c>
      <c r="E17" s="244"/>
      <c r="F17" s="247" t="str">
        <f>IF(JUGOS!$X$4="SI",JUGOS!$B$4,"")</f>
        <v/>
      </c>
      <c r="G17" s="109" t="str">
        <f>IF(JUGOS!$X$4="SI",IF(JUGOS!$A$4=0,"",JUGOS!$A$4),"")</f>
        <v/>
      </c>
    </row>
    <row r="18" spans="1:7">
      <c r="A18" s="244"/>
      <c r="B18" s="245" t="str">
        <f>IF(JUGOS!X4="SI","ZANA-NARANJA C/AZU","")</f>
        <v/>
      </c>
      <c r="C18" s="29">
        <f>IF(JUGOS!G4&gt;0,JUGOS!G4,0)</f>
        <v>0</v>
      </c>
      <c r="D18" s="246" t="str">
        <f t="shared" si="0"/>
        <v/>
      </c>
      <c r="E18" s="244"/>
      <c r="F18" s="247" t="str">
        <f>IF(JUGOS!$X$4="SI",JUGOS!$B$4,"")</f>
        <v/>
      </c>
      <c r="G18" s="109" t="str">
        <f>IF(JUGOS!$X$4="SI",IF(JUGOS!$A$4=0,"",JUGOS!$A$4),"")</f>
        <v/>
      </c>
    </row>
    <row r="19" spans="1:7">
      <c r="A19" s="244"/>
      <c r="B19" s="245" t="str">
        <f>IF(JUGOS!X4="SI","LIMONADA","")</f>
        <v/>
      </c>
      <c r="C19" s="29">
        <f>IF(JUGOS!H4&gt;0,JUGOS!H4,0)</f>
        <v>0</v>
      </c>
      <c r="D19" s="246" t="str">
        <f t="shared" si="0"/>
        <v/>
      </c>
      <c r="E19" s="244"/>
      <c r="F19" s="247" t="str">
        <f>IF(JUGOS!$X$4="SI",JUGOS!$B$4,"")</f>
        <v/>
      </c>
      <c r="G19" s="109" t="str">
        <f>IF(JUGOS!$X$4="SI",IF(JUGOS!$A$4=0,"",JUGOS!$A$4),"")</f>
        <v/>
      </c>
    </row>
    <row r="20" spans="1:7">
      <c r="A20" s="244"/>
      <c r="B20" s="245" t="str">
        <f>IF(JUGOS!X4="SI","ARANDANO S/AZU","")</f>
        <v/>
      </c>
      <c r="C20" s="29">
        <f>IF(JUGOS!I4&gt;0,JUGOS!I4,0)</f>
        <v>0</v>
      </c>
      <c r="D20" s="246" t="str">
        <f t="shared" si="0"/>
        <v/>
      </c>
      <c r="E20" s="244"/>
      <c r="F20" s="247" t="str">
        <f>IF(JUGOS!$X$4="SI",JUGOS!$B$4,"")</f>
        <v/>
      </c>
      <c r="G20" s="109" t="str">
        <f>IF(JUGOS!$X$4="SI",IF(JUGOS!$A$4=0,"",JUGOS!$A$4),"")</f>
        <v/>
      </c>
    </row>
    <row r="21" spans="1:7" ht="15.75" customHeight="1">
      <c r="A21" s="244"/>
      <c r="B21" s="245" t="str">
        <f>IF(JUGOS!X4="SI","HAPPY CARROT","")</f>
        <v/>
      </c>
      <c r="C21" s="29">
        <f>IF(JUGOS!J4&gt;0,JUGOS!J4,0)</f>
        <v>0</v>
      </c>
      <c r="D21" s="246" t="str">
        <f t="shared" si="0"/>
        <v/>
      </c>
      <c r="E21" s="244"/>
      <c r="F21" s="247" t="str">
        <f>IF(JUGOS!$X$4="SI",JUGOS!$B$4,"")</f>
        <v/>
      </c>
      <c r="G21" s="109" t="str">
        <f>IF(JUGOS!$X$4="SI",IF(JUGOS!$A$4=0,"",JUGOS!$A$4),"")</f>
        <v/>
      </c>
    </row>
    <row r="22" spans="1:7" ht="15.75" customHeight="1">
      <c r="A22" s="244"/>
      <c r="B22" s="245" t="str">
        <f>IF(JUGOS!X4="SI","GREEN POWER","")</f>
        <v/>
      </c>
      <c r="C22" s="29">
        <f>IF(JUGOS!K4&gt;0,JUGOS!K4,0)</f>
        <v>0</v>
      </c>
      <c r="D22" s="246" t="str">
        <f t="shared" si="0"/>
        <v/>
      </c>
      <c r="E22" s="244"/>
      <c r="F22" s="247" t="str">
        <f>IF(JUGOS!$X$4="SI",JUGOS!$B$4,"")</f>
        <v/>
      </c>
      <c r="G22" s="109" t="str">
        <f>IF(JUGOS!$X$4="SI",IF(JUGOS!$A$4=0,"",JUGOS!$A$4),"")</f>
        <v/>
      </c>
    </row>
    <row r="23" spans="1:7" ht="15.75" customHeight="1">
      <c r="A23" s="244"/>
      <c r="B23" s="245" t="str">
        <f>IF(JUGOS!X4="SI","BERRIES MIX","")</f>
        <v/>
      </c>
      <c r="C23" s="29">
        <f>IF(JUGOS!L4&gt;0,JUGOS!L4,0)</f>
        <v>0</v>
      </c>
      <c r="D23" s="246" t="str">
        <f t="shared" si="0"/>
        <v/>
      </c>
      <c r="E23" s="244"/>
      <c r="F23" s="247" t="str">
        <f>IF(JUGOS!$X$4="SI",JUGOS!$B$4,"")</f>
        <v/>
      </c>
      <c r="G23" s="109" t="str">
        <f>IF(JUGOS!$X$4="SI",IF(JUGOS!$A$4=0,"",JUGOS!$A$4),"")</f>
        <v/>
      </c>
    </row>
    <row r="24" spans="1:7" ht="15.75" customHeight="1">
      <c r="A24" s="244"/>
      <c r="B24" s="245" t="str">
        <f>IF(JUGOS!X4="SI","MARACUYA PASSION","")</f>
        <v/>
      </c>
      <c r="C24" s="29">
        <f>IF(JUGOS!M4&gt;0,JUGOS!M4,0)</f>
        <v>0</v>
      </c>
      <c r="D24" s="246" t="str">
        <f t="shared" si="0"/>
        <v/>
      </c>
      <c r="E24" s="244"/>
      <c r="F24" s="247" t="str">
        <f>IF(JUGOS!$X$4="SI",JUGOS!$B$4,"")</f>
        <v/>
      </c>
      <c r="G24" s="109" t="str">
        <f>IF(JUGOS!$X$4="SI",IF(JUGOS!$A$4=0,"",JUGOS!$A$4),"")</f>
        <v/>
      </c>
    </row>
    <row r="25" spans="1:7" ht="15.75" customHeight="1">
      <c r="A25" s="244"/>
      <c r="B25" s="245" t="str">
        <f>IF(JUGOS!X4="SI","MOJITO","")</f>
        <v/>
      </c>
      <c r="C25" s="29">
        <f>IF(JUGOS!N4&gt;0,JUGOS!N4,0)</f>
        <v>0</v>
      </c>
      <c r="D25" s="246" t="str">
        <f t="shared" si="0"/>
        <v/>
      </c>
      <c r="E25" s="244"/>
      <c r="F25" s="247" t="str">
        <f>IF(JUGOS!$X$4="SI",JUGOS!$B$4,"")</f>
        <v/>
      </c>
      <c r="G25" s="109" t="str">
        <f>IF(JUGOS!$X$4="SI",IF(JUGOS!$A$4=0,"",JUGOS!$A$4),"")</f>
        <v/>
      </c>
    </row>
    <row r="26" spans="1:7" ht="15.75" customHeight="1">
      <c r="A26" s="244"/>
      <c r="B26" s="245" t="str">
        <f>IF(JUGOS!X4="SI","ARAN-MANZ NMQ","")</f>
        <v/>
      </c>
      <c r="C26" s="29">
        <f>IF(JUGOS!O4&gt;0,JUGOS!O4,0)</f>
        <v>0</v>
      </c>
      <c r="D26" s="246" t="str">
        <f t="shared" si="0"/>
        <v/>
      </c>
      <c r="E26" s="244"/>
      <c r="F26" s="247" t="str">
        <f>IF(JUGOS!$X$4="SI",JUGOS!$B$4,"")</f>
        <v/>
      </c>
      <c r="G26" s="109" t="str">
        <f>IF(JUGOS!$X$4="SI",IF(JUGOS!$A$4=0,"",JUGOS!$A$4),"")</f>
        <v/>
      </c>
    </row>
    <row r="27" spans="1:7" ht="15.75" customHeight="1">
      <c r="A27" s="244"/>
      <c r="B27" s="245" t="str">
        <f>IF(JUGOS!X4="SI","MANZANA NMQ","")</f>
        <v/>
      </c>
      <c r="C27" s="29">
        <f>IF(JUGOS!P4&gt;0,JUGOS!P4,0)</f>
        <v>0</v>
      </c>
      <c r="D27" s="246" t="str">
        <f t="shared" si="0"/>
        <v/>
      </c>
      <c r="E27" s="244"/>
      <c r="F27" s="247" t="str">
        <f>IF(JUGOS!$X$4="SI",JUGOS!$B$4,"")</f>
        <v/>
      </c>
      <c r="G27" s="109" t="str">
        <f>IF(JUGOS!$X$4="SI",IF(JUGOS!$A$4=0,"",JUGOS!$A$4),"")</f>
        <v/>
      </c>
    </row>
    <row r="28" spans="1:7" ht="15.75" customHeight="1">
      <c r="A28" s="244"/>
      <c r="B28" s="245" t="str">
        <f>IF(JUGOS!X4="SI","MANZ-NAR-ANA-TÉ NMQ","")</f>
        <v/>
      </c>
      <c r="C28" s="29">
        <f>IF(JUGOS!Q4&gt;0,JUGOS!Q4,0)</f>
        <v>0</v>
      </c>
      <c r="D28" s="246" t="str">
        <f t="shared" si="0"/>
        <v/>
      </c>
      <c r="E28" s="244"/>
      <c r="F28" s="247" t="str">
        <f>IF(JUGOS!$X$4="SI",JUGOS!$B$4,"")</f>
        <v/>
      </c>
      <c r="G28" s="109" t="str">
        <f>IF(JUGOS!$X$4="SI",IF(JUGOS!$A$4=0,"",JUGOS!$A$4),"")</f>
        <v/>
      </c>
    </row>
    <row r="29" spans="1:7" ht="15.75" customHeight="1">
      <c r="A29" s="244"/>
      <c r="B29" s="245" t="str">
        <f>IF(JUGOS!X4="SI","MANZ-FRUT-LIM NMQ","")</f>
        <v/>
      </c>
      <c r="C29" s="29">
        <f>IF(JUGOS!R4&gt;0,JUGOS!R4,0)</f>
        <v>0</v>
      </c>
      <c r="D29" s="246" t="str">
        <f t="shared" si="0"/>
        <v/>
      </c>
      <c r="E29" s="244"/>
      <c r="F29" s="247" t="str">
        <f>IF(JUGOS!$X$4="SI",JUGOS!$B$4,"")</f>
        <v/>
      </c>
      <c r="G29" s="109" t="str">
        <f>IF(JUGOS!$X$4="SI",IF(JUGOS!$A$4=0,"",JUGOS!$A$4),"")</f>
        <v/>
      </c>
    </row>
    <row r="30" spans="1:7" ht="15.75" customHeight="1">
      <c r="A30" s="244"/>
      <c r="B30" s="245" t="str">
        <f>IF(JUGOS!X4="SI","NAR-MANZ NMQ","")</f>
        <v/>
      </c>
      <c r="C30" s="29">
        <f>IF(JUGOS!S4&gt;0,JUGOS!S4,0)</f>
        <v>0</v>
      </c>
      <c r="D30" s="246" t="str">
        <f t="shared" si="0"/>
        <v/>
      </c>
      <c r="E30" s="244"/>
      <c r="F30" s="247" t="str">
        <f>IF(JUGOS!$X$4="SI",JUGOS!$B$4,"")</f>
        <v/>
      </c>
      <c r="G30" s="109" t="str">
        <f>IF(JUGOS!$X$4="SI",IF(JUGOS!$A$4=0,"",JUGOS!$A$4),"")</f>
        <v/>
      </c>
    </row>
    <row r="31" spans="1:7" ht="15.75" customHeight="1">
      <c r="A31" s="244"/>
      <c r="B31" s="245" t="str">
        <f>IF(JUGOS!X4="SI","NAR-DUR-ZAN-CAL-LIM NMQ","")</f>
        <v/>
      </c>
      <c r="C31" s="29">
        <f>IF(JUGOS!T4&gt;0,JUGOS!T4,0)</f>
        <v>0</v>
      </c>
      <c r="D31" s="246" t="str">
        <f t="shared" si="0"/>
        <v/>
      </c>
      <c r="E31" s="244"/>
      <c r="F31" s="247" t="str">
        <f>IF(JUGOS!$X$4="SI",JUGOS!$B$4,"")</f>
        <v/>
      </c>
      <c r="G31" s="109" t="str">
        <f>IF(JUGOS!$X$4="SI",IF(JUGOS!$A$4=0,"",JUGOS!$A$4),"")</f>
        <v/>
      </c>
    </row>
    <row r="32" spans="1:7" ht="15.75" customHeight="1">
      <c r="A32" s="244"/>
      <c r="B32" s="245" t="str">
        <f>IF(JUGOS!X4="SI","PACK SURTIDO X 9","")</f>
        <v/>
      </c>
      <c r="C32" s="29">
        <f>IF(JUGOS!U4&gt;0,JUGOS!U4,0)</f>
        <v>0</v>
      </c>
      <c r="D32" s="246" t="str">
        <f t="shared" si="0"/>
        <v/>
      </c>
      <c r="E32" s="244"/>
      <c r="F32" s="247" t="str">
        <f>IF(JUGOS!$X$4="SI",JUGOS!$B$4,"")</f>
        <v/>
      </c>
      <c r="G32" s="109" t="str">
        <f>IF(JUGOS!$X$4="SI",IF(JUGOS!$A$4=0,"",JUGOS!$A$4),"")</f>
        <v/>
      </c>
    </row>
    <row r="33" spans="1:7" ht="15.75" customHeight="1">
      <c r="A33" s="244"/>
      <c r="B33" s="245" t="str">
        <f>IF(JUGOS!X4="SI","BIDON NARAN X 5","")</f>
        <v/>
      </c>
      <c r="C33" s="29">
        <f>IF(JUGOS!V4&gt;0,JUGOS!V4,0)</f>
        <v>0</v>
      </c>
      <c r="D33" s="246" t="str">
        <f>IF(C33&gt;0,"BIDÓN/ES","")</f>
        <v/>
      </c>
      <c r="E33" s="244"/>
      <c r="F33" s="247" t="str">
        <f>IF(JUGOS!$X$4="SI",JUGOS!$B$4,"")</f>
        <v/>
      </c>
      <c r="G33" s="109" t="str">
        <f>IF(JUGOS!$X$4="SI",IF(JUGOS!$A$4=0,"",JUGOS!$A$4),"")</f>
        <v/>
      </c>
    </row>
    <row r="34" spans="1:7" ht="15.75" customHeight="1">
      <c r="A34" s="244"/>
      <c r="B34" s="245" t="str">
        <f>IF(JUGOS!X4="SI","BIDON ARAN X 2","")</f>
        <v/>
      </c>
      <c r="C34" s="29">
        <f>IF(JUGOS!W4&gt;0,JUGOS!W4,0)</f>
        <v>0</v>
      </c>
      <c r="D34" s="246" t="str">
        <f>IF(C34&gt;0,"BIDÓN/ES","")</f>
        <v/>
      </c>
      <c r="E34" s="244"/>
      <c r="F34" s="247" t="str">
        <f>IF(JUGOS!$X$4="SI",JUGOS!$B$4,"")</f>
        <v/>
      </c>
      <c r="G34" s="109" t="str">
        <f>IF(JUGOS!$X$4="SI",IF(JUGOS!$A$4=0,"",JUGOS!$A$4),"")</f>
        <v/>
      </c>
    </row>
    <row r="35" spans="1:7" ht="15.75" customHeight="1">
      <c r="A35" s="244"/>
      <c r="B35" s="245" t="str">
        <f>IF(JUGOS!X5="SI","ARANDANO C/AZU","")</f>
        <v/>
      </c>
      <c r="C35" s="29">
        <f>IF(JUGOS!C5&gt;0,JUGOS!C$5,0)</f>
        <v>0</v>
      </c>
      <c r="D35" s="246" t="str">
        <f t="shared" ref="D35:D53" si="1">IF(MOD(C35,12)=0,IF(C35/12=0,"",C35/12),"INCOMPLETO")</f>
        <v/>
      </c>
      <c r="E35" s="244"/>
      <c r="F35" s="247" t="str">
        <f>IF(JUGOS!$X$5="SI",JUGOS!$B$5,"")</f>
        <v/>
      </c>
      <c r="G35" s="109" t="str">
        <f>IF(JUGOS!$X$5="SI",IF(JUGOS!$A$5=0,"",JUGOS!$A$5),"")</f>
        <v/>
      </c>
    </row>
    <row r="36" spans="1:7" ht="15.75" customHeight="1">
      <c r="A36" s="244"/>
      <c r="B36" s="245" t="str">
        <f>IF(JUGOS!X5="SI","FRUT-FRAMB C/AZU","")</f>
        <v/>
      </c>
      <c r="C36" s="29">
        <f>IF(JUGOS!D5&gt;0,JUGOS!D$5,0)</f>
        <v>0</v>
      </c>
      <c r="D36" s="246" t="str">
        <f t="shared" si="1"/>
        <v/>
      </c>
      <c r="E36" s="244"/>
      <c r="F36" s="247" t="str">
        <f>IF(JUGOS!$X$5="SI",JUGOS!$B$5,"")</f>
        <v/>
      </c>
      <c r="G36" s="109" t="str">
        <f>IF(JUGOS!$X$5="SI",IF(JUGOS!$A$5=0,"",JUGOS!$A$5),"")</f>
        <v/>
      </c>
    </row>
    <row r="37" spans="1:7" ht="15.75" customHeight="1">
      <c r="A37" s="244"/>
      <c r="B37" s="245" t="str">
        <f>IF(JUGOS!X5="SI","MIX C/AZU","")</f>
        <v/>
      </c>
      <c r="C37" s="29">
        <f>IF(JUGOS!E5&gt;0,JUGOS!E$5,0)</f>
        <v>0</v>
      </c>
      <c r="D37" s="246" t="str">
        <f t="shared" si="1"/>
        <v/>
      </c>
      <c r="E37" s="244"/>
      <c r="F37" s="247" t="str">
        <f>IF(JUGOS!$X$5="SI",JUGOS!$B$5,"")</f>
        <v/>
      </c>
      <c r="G37" s="109" t="str">
        <f>IF(JUGOS!$X$5="SI",IF(JUGOS!$A$5=0,"",JUGOS!$A$5),"")</f>
        <v/>
      </c>
    </row>
    <row r="38" spans="1:7" ht="15.75" customHeight="1">
      <c r="A38" s="244"/>
      <c r="B38" s="245" t="str">
        <f>IF(JUGOS!X5="SI","MANZANA-LIM C/AZU","")</f>
        <v/>
      </c>
      <c r="C38" s="29">
        <f>IF(JUGOS!F5&gt;0,JUGOS!F$5,0)</f>
        <v>0</v>
      </c>
      <c r="D38" s="246" t="str">
        <f t="shared" si="1"/>
        <v/>
      </c>
      <c r="E38" s="244"/>
      <c r="F38" s="247" t="str">
        <f>IF(JUGOS!$X$5="SI",JUGOS!$B$5,"")</f>
        <v/>
      </c>
      <c r="G38" s="109" t="str">
        <f>IF(JUGOS!$X$5="SI",IF(JUGOS!$A$5=0,"",JUGOS!$A$5),"")</f>
        <v/>
      </c>
    </row>
    <row r="39" spans="1:7" ht="15.75" customHeight="1">
      <c r="A39" s="244"/>
      <c r="B39" s="245" t="str">
        <f>IF(JUGOS!X5="SI","ZANA-NARANJA C/AZU","")</f>
        <v/>
      </c>
      <c r="C39" s="29">
        <f>IF(JUGOS!G5&gt;0,JUGOS!G$5,0)</f>
        <v>0</v>
      </c>
      <c r="D39" s="246" t="str">
        <f t="shared" si="1"/>
        <v/>
      </c>
      <c r="E39" s="244"/>
      <c r="F39" s="247" t="str">
        <f>IF(JUGOS!$X$5="SI",JUGOS!$B$5,"")</f>
        <v/>
      </c>
      <c r="G39" s="109" t="str">
        <f>IF(JUGOS!$X$5="SI",IF(JUGOS!$A$5=0,"",JUGOS!$A$5),"")</f>
        <v/>
      </c>
    </row>
    <row r="40" spans="1:7" ht="15.75" customHeight="1">
      <c r="A40" s="244"/>
      <c r="B40" s="245" t="str">
        <f>IF(JUGOS!X5="SI","LIMONADA","")</f>
        <v/>
      </c>
      <c r="C40" s="29">
        <f>IF(JUGOS!H5&gt;0,JUGOS!H$5,0)</f>
        <v>0</v>
      </c>
      <c r="D40" s="246" t="str">
        <f t="shared" si="1"/>
        <v/>
      </c>
      <c r="E40" s="244"/>
      <c r="F40" s="247" t="str">
        <f>IF(JUGOS!$X$5="SI",JUGOS!$B$5,"")</f>
        <v/>
      </c>
      <c r="G40" s="109" t="str">
        <f>IF(JUGOS!$X$5="SI",IF(JUGOS!$A$5=0,"",JUGOS!$A$5),"")</f>
        <v/>
      </c>
    </row>
    <row r="41" spans="1:7" ht="15.75" customHeight="1">
      <c r="A41" s="244"/>
      <c r="B41" s="245" t="str">
        <f>IF(JUGOS!X5="SI","ARANDANO S/AZU","")</f>
        <v/>
      </c>
      <c r="C41" s="29">
        <f>IF(JUGOS!I5&gt;0,JUGOS!I5,0)</f>
        <v>0</v>
      </c>
      <c r="D41" s="246" t="str">
        <f t="shared" si="1"/>
        <v/>
      </c>
      <c r="E41" s="244"/>
      <c r="F41" s="247" t="str">
        <f>IF(JUGOS!$X$5="SI",JUGOS!$B$5,"")</f>
        <v/>
      </c>
      <c r="G41" s="109" t="str">
        <f>IF(JUGOS!$X$5="SI",IF(JUGOS!$A$5=0,"",JUGOS!$A$5),"")</f>
        <v/>
      </c>
    </row>
    <row r="42" spans="1:7" ht="15.75" customHeight="1">
      <c r="A42" s="244"/>
      <c r="B42" s="245" t="str">
        <f>IF(JUGOS!X5="SI","HAPPY CARROT","")</f>
        <v/>
      </c>
      <c r="C42" s="29">
        <f>IF(JUGOS!J5&gt;0,JUGOS!J$5,0)</f>
        <v>0</v>
      </c>
      <c r="D42" s="246" t="str">
        <f t="shared" si="1"/>
        <v/>
      </c>
      <c r="E42" s="244"/>
      <c r="F42" s="247" t="str">
        <f>IF(JUGOS!$X$5="SI",JUGOS!$B$5,"")</f>
        <v/>
      </c>
      <c r="G42" s="109" t="str">
        <f>IF(JUGOS!$X$5="SI",IF(JUGOS!$A$5=0,"",JUGOS!$A$5),"")</f>
        <v/>
      </c>
    </row>
    <row r="43" spans="1:7" ht="15.75" customHeight="1">
      <c r="A43" s="244"/>
      <c r="B43" s="245" t="str">
        <f>IF(JUGOS!X5="SI","GREEN POWER","")</f>
        <v/>
      </c>
      <c r="C43" s="29">
        <f>IF(JUGOS!K5&gt;0,JUGOS!K$5,0)</f>
        <v>0</v>
      </c>
      <c r="D43" s="246" t="str">
        <f t="shared" si="1"/>
        <v/>
      </c>
      <c r="E43" s="244"/>
      <c r="F43" s="247" t="str">
        <f>IF(JUGOS!$X$5="SI",JUGOS!$B$5,"")</f>
        <v/>
      </c>
      <c r="G43" s="109" t="str">
        <f>IF(JUGOS!$X$5="SI",IF(JUGOS!$A$5=0,"",JUGOS!$A$5),"")</f>
        <v/>
      </c>
    </row>
    <row r="44" spans="1:7" ht="15.75" customHeight="1">
      <c r="A44" s="244"/>
      <c r="B44" s="245" t="str">
        <f>IF(JUGOS!X5="SI","BERRIES MIX","")</f>
        <v/>
      </c>
      <c r="C44" s="29">
        <f>IF(JUGOS!L5&gt;0,JUGOS!L$5,0)</f>
        <v>0</v>
      </c>
      <c r="D44" s="246" t="str">
        <f t="shared" si="1"/>
        <v/>
      </c>
      <c r="E44" s="244"/>
      <c r="F44" s="247" t="str">
        <f>IF(JUGOS!$X$5="SI",JUGOS!$B$5,"")</f>
        <v/>
      </c>
      <c r="G44" s="109" t="str">
        <f>IF(JUGOS!$X$5="SI",IF(JUGOS!$A$5=0,"",JUGOS!$A$5),"")</f>
        <v/>
      </c>
    </row>
    <row r="45" spans="1:7" ht="15.75" customHeight="1">
      <c r="A45" s="244"/>
      <c r="B45" s="245" t="str">
        <f>IF(JUGOS!X5="SI","MARACUYA PASSION","")</f>
        <v/>
      </c>
      <c r="C45" s="29">
        <f>IF(JUGOS!M5&gt;0,JUGOS!M$5,0)</f>
        <v>0</v>
      </c>
      <c r="D45" s="246" t="str">
        <f t="shared" si="1"/>
        <v/>
      </c>
      <c r="E45" s="244"/>
      <c r="F45" s="247" t="str">
        <f>IF(JUGOS!$X$5="SI",JUGOS!$B$5,"")</f>
        <v/>
      </c>
      <c r="G45" s="109" t="str">
        <f>IF(JUGOS!$X$5="SI",IF(JUGOS!$A$5=0,"",JUGOS!$A$5),"")</f>
        <v/>
      </c>
    </row>
    <row r="46" spans="1:7" ht="15.75" customHeight="1">
      <c r="A46" s="244"/>
      <c r="B46" s="245" t="str">
        <f>IF(JUGOS!X5="SI","MOJITO","")</f>
        <v/>
      </c>
      <c r="C46" s="29">
        <f>IF(JUGOS!N5&gt;0,JUGOS!N$5,0)</f>
        <v>0</v>
      </c>
      <c r="D46" s="246" t="str">
        <f t="shared" si="1"/>
        <v/>
      </c>
      <c r="E46" s="244"/>
      <c r="F46" s="247" t="str">
        <f>IF(JUGOS!$X$5="SI",JUGOS!$B$5,"")</f>
        <v/>
      </c>
      <c r="G46" s="109" t="str">
        <f>IF(JUGOS!$X$5="SI",IF(JUGOS!$A$5=0,"",JUGOS!$A$5),"")</f>
        <v/>
      </c>
    </row>
    <row r="47" spans="1:7" ht="15.75" customHeight="1">
      <c r="A47" s="244"/>
      <c r="B47" s="245" t="str">
        <f>IF(JUGOS!X5="SI","ARAN-MANZ NMQ","")</f>
        <v/>
      </c>
      <c r="C47" s="29">
        <f>IF(JUGOS!O5&gt;0,JUGOS!O$5,0)</f>
        <v>0</v>
      </c>
      <c r="D47" s="246" t="str">
        <f t="shared" si="1"/>
        <v/>
      </c>
      <c r="E47" s="244"/>
      <c r="F47" s="247" t="str">
        <f>IF(JUGOS!$X$5="SI",JUGOS!$B$5,"")</f>
        <v/>
      </c>
      <c r="G47" s="109" t="str">
        <f>IF(JUGOS!$X$5="SI",IF(JUGOS!$A$5=0,"",JUGOS!$A$5),"")</f>
        <v/>
      </c>
    </row>
    <row r="48" spans="1:7" ht="15.75" customHeight="1">
      <c r="A48" s="244"/>
      <c r="B48" s="245" t="str">
        <f>IF(JUGOS!X5="SI","MANZANA NMQ","")</f>
        <v/>
      </c>
      <c r="C48" s="29">
        <f>IF(JUGOS!P5&gt;0,JUGOS!P$5,0)</f>
        <v>0</v>
      </c>
      <c r="D48" s="246" t="str">
        <f t="shared" si="1"/>
        <v/>
      </c>
      <c r="E48" s="244"/>
      <c r="F48" s="247" t="str">
        <f>IF(JUGOS!$X$5="SI",JUGOS!$B$5,"")</f>
        <v/>
      </c>
      <c r="G48" s="109" t="str">
        <f>IF(JUGOS!$X$5="SI",IF(JUGOS!$A$5=0,"",JUGOS!$A$5),"")</f>
        <v/>
      </c>
    </row>
    <row r="49" spans="1:7" ht="15.75" customHeight="1">
      <c r="A49" s="244"/>
      <c r="B49" s="245" t="str">
        <f>IF(JUGOS!X5="SI","MANZ-NAR-ANA-TÉ NMQ","")</f>
        <v/>
      </c>
      <c r="C49" s="29">
        <f>IF(JUGOS!Q5&gt;0,JUGOS!Q$5,0)</f>
        <v>0</v>
      </c>
      <c r="D49" s="246" t="str">
        <f t="shared" si="1"/>
        <v/>
      </c>
      <c r="E49" s="244"/>
      <c r="F49" s="247" t="str">
        <f>IF(JUGOS!$X$5="SI",JUGOS!$B$5,"")</f>
        <v/>
      </c>
      <c r="G49" s="109" t="str">
        <f>IF(JUGOS!$X$5="SI",IF(JUGOS!$A$5=0,"",JUGOS!$A$5),"")</f>
        <v/>
      </c>
    </row>
    <row r="50" spans="1:7" ht="15.75" customHeight="1">
      <c r="A50" s="244"/>
      <c r="B50" s="245" t="str">
        <f>IF(JUGOS!X5="SI","MANZ-FRUT-LIM NMQ","")</f>
        <v/>
      </c>
      <c r="C50" s="29">
        <f>IF(JUGOS!R5&gt;0,JUGOS!R$5,0)</f>
        <v>0</v>
      </c>
      <c r="D50" s="246" t="str">
        <f t="shared" si="1"/>
        <v/>
      </c>
      <c r="E50" s="244"/>
      <c r="F50" s="247" t="str">
        <f>IF(JUGOS!$X$5="SI",JUGOS!$B$5,"")</f>
        <v/>
      </c>
      <c r="G50" s="109" t="str">
        <f>IF(JUGOS!$X$5="SI",IF(JUGOS!$A$5=0,"",JUGOS!$A$5),"")</f>
        <v/>
      </c>
    </row>
    <row r="51" spans="1:7" ht="15.75" customHeight="1">
      <c r="A51" s="244"/>
      <c r="B51" s="245" t="str">
        <f>IF(JUGOS!X5="SI","NAR-MANZ NMQ","")</f>
        <v/>
      </c>
      <c r="C51" s="29">
        <f>IF(JUGOS!S5&gt;0,JUGOS!S$5,0)</f>
        <v>0</v>
      </c>
      <c r="D51" s="246" t="str">
        <f t="shared" si="1"/>
        <v/>
      </c>
      <c r="E51" s="244"/>
      <c r="F51" s="247" t="str">
        <f>IF(JUGOS!$X$5="SI",JUGOS!$B$5,"")</f>
        <v/>
      </c>
      <c r="G51" s="109" t="str">
        <f>IF(JUGOS!$X$5="SI",IF(JUGOS!$A$5=0,"",JUGOS!$A$5),"")</f>
        <v/>
      </c>
    </row>
    <row r="52" spans="1:7" ht="15.75" customHeight="1">
      <c r="A52" s="244"/>
      <c r="B52" s="245" t="str">
        <f>IF(JUGOS!X5="SI","NAR-DUR-ZAN-CAL-LIM NMQ","")</f>
        <v/>
      </c>
      <c r="C52" s="29">
        <f>IF(JUGOS!T5&gt;0,JUGOS!T$5,0)</f>
        <v>0</v>
      </c>
      <c r="D52" s="246" t="str">
        <f t="shared" si="1"/>
        <v/>
      </c>
      <c r="E52" s="244"/>
      <c r="F52" s="247" t="str">
        <f>IF(JUGOS!$X$5="SI",JUGOS!$B$5,"")</f>
        <v/>
      </c>
      <c r="G52" s="109" t="str">
        <f>IF(JUGOS!$X$5="SI",IF(JUGOS!$A$5=0,"",JUGOS!$A$5),"")</f>
        <v/>
      </c>
    </row>
    <row r="53" spans="1:7" ht="15.75" customHeight="1">
      <c r="A53" s="244"/>
      <c r="B53" s="245" t="str">
        <f>IF(JUGOS!X5="SI","PACK SURTIDO X 9","")</f>
        <v/>
      </c>
      <c r="C53" s="29">
        <f>IF(JUGOS!U5&gt;0,JUGOS!U$5,0)</f>
        <v>0</v>
      </c>
      <c r="D53" s="246" t="str">
        <f t="shared" si="1"/>
        <v/>
      </c>
      <c r="E53" s="244"/>
      <c r="F53" s="247" t="str">
        <f>IF(JUGOS!$X$5="SI",JUGOS!$B$5,"")</f>
        <v/>
      </c>
      <c r="G53" s="109" t="str">
        <f>IF(JUGOS!$X$5="SI",IF(JUGOS!$A$5=0,"",JUGOS!$A$5),"")</f>
        <v/>
      </c>
    </row>
    <row r="54" spans="1:7" ht="15.75" customHeight="1">
      <c r="A54" s="244"/>
      <c r="B54" s="245" t="str">
        <f>IF(JUGOS!X5="SI","BIDON NARAN X 5","")</f>
        <v/>
      </c>
      <c r="C54" s="29">
        <f>IF(JUGOS!V5&gt;0,JUGOS!V$5,0)</f>
        <v>0</v>
      </c>
      <c r="D54" s="246" t="str">
        <f>IF(C54&gt;0,"BIDÓN/ES","")</f>
        <v/>
      </c>
      <c r="E54" s="244"/>
      <c r="F54" s="247" t="str">
        <f>IF(JUGOS!$X$5="SI",JUGOS!$B$5,"")</f>
        <v/>
      </c>
      <c r="G54" s="109" t="str">
        <f>IF(JUGOS!$X$5="SI",IF(JUGOS!$A$5=0,"",JUGOS!$A$5),"")</f>
        <v/>
      </c>
    </row>
    <row r="55" spans="1:7" ht="15.75" customHeight="1">
      <c r="A55" s="244"/>
      <c r="B55" s="245" t="str">
        <f>IF(JUGOS!X5="SI","BIDON ARAN X 2","")</f>
        <v/>
      </c>
      <c r="C55" s="29">
        <f>IF(JUGOS!W5&gt;0,JUGOS!W$5,0)</f>
        <v>0</v>
      </c>
      <c r="D55" s="246" t="str">
        <f>IF(C55&gt;0,"BIDÓN/ES","")</f>
        <v/>
      </c>
      <c r="E55" s="244"/>
      <c r="F55" s="247" t="str">
        <f>IF(JUGOS!$X$5="SI",JUGOS!$B$5,"")</f>
        <v/>
      </c>
      <c r="G55" s="109" t="str">
        <f>IF(JUGOS!$X$5="SI",IF(JUGOS!$A$5=0,"",JUGOS!$A$5),"")</f>
        <v/>
      </c>
    </row>
    <row r="56" spans="1:7" ht="15.75" customHeight="1">
      <c r="A56" s="244"/>
      <c r="B56" s="245" t="str">
        <f>IF(JUGOS!X6="SI","ARANDANO C/AZU","")</f>
        <v/>
      </c>
      <c r="C56" s="29">
        <f>IF(JUGOS!C$6&gt;0,JUGOS!C$6,0)</f>
        <v>0</v>
      </c>
      <c r="D56" s="246" t="str">
        <f t="shared" ref="D56:D74" si="2">IF(MOD(C56,12)=0,IF(C56/12=0,"",C56/12),"INCOMPLETO")</f>
        <v/>
      </c>
      <c r="E56" s="244"/>
      <c r="F56" s="247" t="str">
        <f>IF(JUGOS!$X$6="SI",JUGOS!$B$6,"")</f>
        <v/>
      </c>
      <c r="G56" s="109" t="str">
        <f>IF(JUGOS!$X$6="SI",IF(JUGOS!$A$6=0,"",JUGOS!$A$6),"")</f>
        <v/>
      </c>
    </row>
    <row r="57" spans="1:7" ht="15.75" customHeight="1">
      <c r="A57" s="244"/>
      <c r="B57" s="245" t="str">
        <f>IF(JUGOS!X6="SI","FRUT-FRAMB C/AZU","")</f>
        <v/>
      </c>
      <c r="C57" s="29">
        <f>IF(JUGOS!D$6&gt;0,JUGOS!D$6,0)</f>
        <v>0</v>
      </c>
      <c r="D57" s="246" t="str">
        <f t="shared" si="2"/>
        <v/>
      </c>
      <c r="E57" s="244"/>
      <c r="F57" s="247" t="str">
        <f>IF(JUGOS!$X$6="SI",JUGOS!$B$6,"")</f>
        <v/>
      </c>
      <c r="G57" s="109" t="str">
        <f>IF(JUGOS!$X$6="SI",IF(JUGOS!$A$6=0,"",JUGOS!$A$6),"")</f>
        <v/>
      </c>
    </row>
    <row r="58" spans="1:7" ht="15.75" customHeight="1">
      <c r="A58" s="244"/>
      <c r="B58" s="245" t="str">
        <f>IF(JUGOS!X6="SI","MIX C/AZU","")</f>
        <v/>
      </c>
      <c r="C58" s="29">
        <f>IF(JUGOS!E$6&gt;0,JUGOS!E$6,0)</f>
        <v>0</v>
      </c>
      <c r="D58" s="246" t="str">
        <f t="shared" si="2"/>
        <v/>
      </c>
      <c r="E58" s="244"/>
      <c r="F58" s="247" t="str">
        <f>IF(JUGOS!$X$6="SI",JUGOS!$B$6,"")</f>
        <v/>
      </c>
      <c r="G58" s="109" t="str">
        <f>IF(JUGOS!$X$6="SI",IF(JUGOS!$A$6=0,"",JUGOS!$A$6),"")</f>
        <v/>
      </c>
    </row>
    <row r="59" spans="1:7" ht="15.75" customHeight="1">
      <c r="A59" s="244"/>
      <c r="B59" s="245" t="str">
        <f>IF(JUGOS!X6="SI","MANZANA-LIM C/AZU","")</f>
        <v/>
      </c>
      <c r="C59" s="29">
        <f>IF(JUGOS!F$6&gt;0,JUGOS!F$6,0)</f>
        <v>0</v>
      </c>
      <c r="D59" s="246" t="str">
        <f t="shared" si="2"/>
        <v/>
      </c>
      <c r="E59" s="244"/>
      <c r="F59" s="247" t="str">
        <f>IF(JUGOS!$X$6="SI",JUGOS!$B$6,"")</f>
        <v/>
      </c>
      <c r="G59" s="109" t="str">
        <f>IF(JUGOS!$X$6="SI",IF(JUGOS!$A$6=0,"",JUGOS!$A$6),"")</f>
        <v/>
      </c>
    </row>
    <row r="60" spans="1:7" ht="15.75" customHeight="1">
      <c r="A60" s="244"/>
      <c r="B60" s="245" t="str">
        <f>IF(JUGOS!X6="SI","ZANA-NARANJA C/AZU","")</f>
        <v/>
      </c>
      <c r="C60" s="29">
        <f>IF(JUGOS!G$6&gt;0,JUGOS!G$6,0)</f>
        <v>0</v>
      </c>
      <c r="D60" s="246" t="str">
        <f t="shared" si="2"/>
        <v/>
      </c>
      <c r="E60" s="244"/>
      <c r="F60" s="247" t="str">
        <f>IF(JUGOS!$X$6="SI",JUGOS!$B$6,"")</f>
        <v/>
      </c>
      <c r="G60" s="109" t="str">
        <f>IF(JUGOS!$X$6="SI",IF(JUGOS!$A$6=0,"",JUGOS!$A$6),"")</f>
        <v/>
      </c>
    </row>
    <row r="61" spans="1:7" ht="15.75" customHeight="1">
      <c r="A61" s="244"/>
      <c r="B61" s="245" t="str">
        <f>IF(JUGOS!X6="SI","LIMONADA","")</f>
        <v/>
      </c>
      <c r="C61" s="29">
        <f>IF(JUGOS!H$6&gt;0,JUGOS!H$6,0)</f>
        <v>0</v>
      </c>
      <c r="D61" s="246" t="str">
        <f t="shared" si="2"/>
        <v/>
      </c>
      <c r="E61" s="244"/>
      <c r="F61" s="247" t="str">
        <f>IF(JUGOS!$X$6="SI",JUGOS!$B$6,"")</f>
        <v/>
      </c>
      <c r="G61" s="109" t="str">
        <f>IF(JUGOS!$X$6="SI",IF(JUGOS!$A$6=0,"",JUGOS!$A$6),"")</f>
        <v/>
      </c>
    </row>
    <row r="62" spans="1:7" ht="15.75" customHeight="1">
      <c r="A62" s="244"/>
      <c r="B62" s="245" t="str">
        <f>IF(JUGOS!X6="SI","ARANDANO S/AZU","")</f>
        <v/>
      </c>
      <c r="C62" s="29">
        <f>IF(JUGOS!I$6&gt;0,JUGOS!I$6,0)</f>
        <v>0</v>
      </c>
      <c r="D62" s="246" t="str">
        <f t="shared" si="2"/>
        <v/>
      </c>
      <c r="E62" s="244"/>
      <c r="F62" s="247" t="str">
        <f>IF(JUGOS!$X$6="SI",JUGOS!$B$6,"")</f>
        <v/>
      </c>
      <c r="G62" s="109" t="str">
        <f>IF(JUGOS!$X$6="SI",IF(JUGOS!$A$6=0,"",JUGOS!$A$6),"")</f>
        <v/>
      </c>
    </row>
    <row r="63" spans="1:7" ht="15.75" customHeight="1">
      <c r="A63" s="244"/>
      <c r="B63" s="245" t="str">
        <f>IF(JUGOS!X6="SI","HAPPY CARROT","")</f>
        <v/>
      </c>
      <c r="C63" s="29">
        <f>IF(JUGOS!J$6&gt;0,JUGOS!J$6,0)</f>
        <v>0</v>
      </c>
      <c r="D63" s="246" t="str">
        <f t="shared" si="2"/>
        <v/>
      </c>
      <c r="E63" s="244"/>
      <c r="F63" s="247" t="str">
        <f>IF(JUGOS!$X$6="SI",JUGOS!$B$6,"")</f>
        <v/>
      </c>
      <c r="G63" s="109" t="str">
        <f>IF(JUGOS!$X$6="SI",IF(JUGOS!$A$6=0,"",JUGOS!$A$6),"")</f>
        <v/>
      </c>
    </row>
    <row r="64" spans="1:7" ht="15.75" customHeight="1">
      <c r="A64" s="244"/>
      <c r="B64" s="245" t="str">
        <f>IF(JUGOS!X6="SI","GREEN POWER","")</f>
        <v/>
      </c>
      <c r="C64" s="29">
        <f>IF(JUGOS!K$6&gt;0,JUGOS!K$6,0)</f>
        <v>0</v>
      </c>
      <c r="D64" s="246" t="str">
        <f t="shared" si="2"/>
        <v/>
      </c>
      <c r="E64" s="244"/>
      <c r="F64" s="247" t="str">
        <f>IF(JUGOS!$X$6="SI",JUGOS!$B$6,"")</f>
        <v/>
      </c>
      <c r="G64" s="109" t="str">
        <f>IF(JUGOS!$X$6="SI",IF(JUGOS!$A$6=0,"",JUGOS!$A$6),"")</f>
        <v/>
      </c>
    </row>
    <row r="65" spans="1:7" ht="15.75" customHeight="1">
      <c r="A65" s="244"/>
      <c r="B65" s="245" t="str">
        <f>IF(JUGOS!X6="SI","BERRIES MIX","")</f>
        <v/>
      </c>
      <c r="C65" s="29">
        <f>IF(JUGOS!L$6&gt;0,JUGOS!L$6,0)</f>
        <v>0</v>
      </c>
      <c r="D65" s="246" t="str">
        <f t="shared" si="2"/>
        <v/>
      </c>
      <c r="E65" s="244"/>
      <c r="F65" s="247" t="str">
        <f>IF(JUGOS!$X$6="SI",JUGOS!$B$6,"")</f>
        <v/>
      </c>
      <c r="G65" s="109" t="str">
        <f>IF(JUGOS!$X$6="SI",IF(JUGOS!$A$6=0,"",JUGOS!$A$6),"")</f>
        <v/>
      </c>
    </row>
    <row r="66" spans="1:7" ht="15.75" customHeight="1">
      <c r="A66" s="244"/>
      <c r="B66" s="245" t="str">
        <f>IF(JUGOS!X6="SI","MARACUYA PASSION","")</f>
        <v/>
      </c>
      <c r="C66" s="29">
        <f>IF(JUGOS!M$6&gt;0,JUGOS!M$6,0)</f>
        <v>0</v>
      </c>
      <c r="D66" s="246" t="str">
        <f t="shared" si="2"/>
        <v/>
      </c>
      <c r="E66" s="244"/>
      <c r="F66" s="247" t="str">
        <f>IF(JUGOS!$X$6="SI",JUGOS!$B$6,"")</f>
        <v/>
      </c>
      <c r="G66" s="109" t="str">
        <f>IF(JUGOS!$X$6="SI",IF(JUGOS!$A$6=0,"",JUGOS!$A$6),"")</f>
        <v/>
      </c>
    </row>
    <row r="67" spans="1:7" ht="15.75" customHeight="1">
      <c r="A67" s="244"/>
      <c r="B67" s="245" t="str">
        <f>IF(JUGOS!X6="SI","MOJITO","")</f>
        <v/>
      </c>
      <c r="C67" s="29">
        <f>IF(JUGOS!N$6&gt;0,JUGOS!N$6,0)</f>
        <v>0</v>
      </c>
      <c r="D67" s="246" t="str">
        <f t="shared" si="2"/>
        <v/>
      </c>
      <c r="E67" s="244"/>
      <c r="F67" s="247" t="str">
        <f>IF(JUGOS!$X$6="SI",JUGOS!$B$6,"")</f>
        <v/>
      </c>
      <c r="G67" s="109" t="str">
        <f>IF(JUGOS!$X$6="SI",IF(JUGOS!$A$6=0,"",JUGOS!$A$6),"")</f>
        <v/>
      </c>
    </row>
    <row r="68" spans="1:7" ht="15.75" customHeight="1">
      <c r="A68" s="244"/>
      <c r="B68" s="245" t="str">
        <f>IF(JUGOS!X6="SI","ARAN-MANZ NMQ","")</f>
        <v/>
      </c>
      <c r="C68" s="29">
        <f>IF(JUGOS!O$6&gt;0,JUGOS!O$6,0)</f>
        <v>0</v>
      </c>
      <c r="D68" s="246" t="str">
        <f t="shared" si="2"/>
        <v/>
      </c>
      <c r="E68" s="244"/>
      <c r="F68" s="247" t="str">
        <f>IF(JUGOS!$X$6="SI",JUGOS!$B$6,"")</f>
        <v/>
      </c>
      <c r="G68" s="109" t="str">
        <f>IF(JUGOS!$X$6="SI",IF(JUGOS!$A$6=0,"",JUGOS!$A$6),"")</f>
        <v/>
      </c>
    </row>
    <row r="69" spans="1:7" ht="15.75" customHeight="1">
      <c r="A69" s="244"/>
      <c r="B69" s="245" t="str">
        <f>IF(JUGOS!X6="SI","MANZANA NMQ","")</f>
        <v/>
      </c>
      <c r="C69" s="29">
        <f>IF(JUGOS!P$6&gt;0,JUGOS!P$6,0)</f>
        <v>0</v>
      </c>
      <c r="D69" s="246" t="str">
        <f t="shared" si="2"/>
        <v/>
      </c>
      <c r="E69" s="244"/>
      <c r="F69" s="247" t="str">
        <f>IF(JUGOS!$X$6="SI",JUGOS!$B$6,"")</f>
        <v/>
      </c>
      <c r="G69" s="109" t="str">
        <f>IF(JUGOS!$X$6="SI",IF(JUGOS!$A$6=0,"",JUGOS!$A$6),"")</f>
        <v/>
      </c>
    </row>
    <row r="70" spans="1:7" ht="15.75" customHeight="1">
      <c r="A70" s="244"/>
      <c r="B70" s="245" t="str">
        <f>IF(JUGOS!X6="SI","MANZ-NAR-ANA-TÉ NMQ","")</f>
        <v/>
      </c>
      <c r="C70" s="29">
        <f>IF(JUGOS!Q$6&gt;0,JUGOS!Q$6,0)</f>
        <v>0</v>
      </c>
      <c r="D70" s="246" t="str">
        <f t="shared" si="2"/>
        <v/>
      </c>
      <c r="E70" s="244"/>
      <c r="F70" s="247" t="str">
        <f>IF(JUGOS!$X$6="SI",JUGOS!$B$6,"")</f>
        <v/>
      </c>
      <c r="G70" s="109" t="str">
        <f>IF(JUGOS!$X$6="SI",IF(JUGOS!$A$6=0,"",JUGOS!$A$6),"")</f>
        <v/>
      </c>
    </row>
    <row r="71" spans="1:7" ht="15.75" customHeight="1">
      <c r="A71" s="244"/>
      <c r="B71" s="245" t="str">
        <f>IF(JUGOS!X6="SI","MANZ-FRUT-LIM NMQ","")</f>
        <v/>
      </c>
      <c r="C71" s="29">
        <f>IF(JUGOS!R$6&gt;0,JUGOS!R$6,0)</f>
        <v>0</v>
      </c>
      <c r="D71" s="246" t="str">
        <f t="shared" si="2"/>
        <v/>
      </c>
      <c r="E71" s="244"/>
      <c r="F71" s="247" t="str">
        <f>IF(JUGOS!$X$6="SI",JUGOS!$B$6,"")</f>
        <v/>
      </c>
      <c r="G71" s="109" t="str">
        <f>IF(JUGOS!$X$6="SI",IF(JUGOS!$A$6=0,"",JUGOS!$A$6),"")</f>
        <v/>
      </c>
    </row>
    <row r="72" spans="1:7" ht="15.75" customHeight="1">
      <c r="A72" s="244"/>
      <c r="B72" s="245" t="str">
        <f>IF(JUGOS!X6="SI","NAR-MANZ NMQ","")</f>
        <v/>
      </c>
      <c r="C72" s="29">
        <f>IF(JUGOS!S$6&gt;0,JUGOS!S$6,0)</f>
        <v>0</v>
      </c>
      <c r="D72" s="246" t="str">
        <f t="shared" si="2"/>
        <v/>
      </c>
      <c r="E72" s="244"/>
      <c r="F72" s="247" t="str">
        <f>IF(JUGOS!$X$6="SI",JUGOS!$B$6,"")</f>
        <v/>
      </c>
      <c r="G72" s="109" t="str">
        <f>IF(JUGOS!$X$6="SI",IF(JUGOS!$A$6=0,"",JUGOS!$A$6),"")</f>
        <v/>
      </c>
    </row>
    <row r="73" spans="1:7" ht="15.75" customHeight="1">
      <c r="A73" s="244"/>
      <c r="B73" s="245" t="str">
        <f>IF(JUGOS!X6="SI","NAR-DUR-ZAN-CAL-LIM NMQ","")</f>
        <v/>
      </c>
      <c r="C73" s="29">
        <f>IF(JUGOS!T$6&gt;0,JUGOS!T$6,0)</f>
        <v>0</v>
      </c>
      <c r="D73" s="246" t="str">
        <f t="shared" si="2"/>
        <v/>
      </c>
      <c r="E73" s="244"/>
      <c r="F73" s="247" t="str">
        <f>IF(JUGOS!$X$6="SI",JUGOS!$B$6,"")</f>
        <v/>
      </c>
      <c r="G73" s="109" t="str">
        <f>IF(JUGOS!$X$6="SI",IF(JUGOS!$A$6=0,"",JUGOS!$A$6),"")</f>
        <v/>
      </c>
    </row>
    <row r="74" spans="1:7" ht="15.75" customHeight="1">
      <c r="A74" s="244"/>
      <c r="B74" s="245" t="str">
        <f>IF(JUGOS!X6="SI","PACK SURTIDO X 9","")</f>
        <v/>
      </c>
      <c r="C74" s="29">
        <f>IF(JUGOS!U$6&gt;0,JUGOS!U$6,0)</f>
        <v>0</v>
      </c>
      <c r="D74" s="246" t="str">
        <f t="shared" si="2"/>
        <v/>
      </c>
      <c r="E74" s="244"/>
      <c r="F74" s="247" t="str">
        <f>IF(JUGOS!$X$6="SI",JUGOS!$B$6,"")</f>
        <v/>
      </c>
      <c r="G74" s="109" t="str">
        <f>IF(JUGOS!$X$6="SI",IF(JUGOS!$A$6=0,"",JUGOS!$A$6),"")</f>
        <v/>
      </c>
    </row>
    <row r="75" spans="1:7" ht="15.75" customHeight="1">
      <c r="A75" s="244"/>
      <c r="B75" s="245" t="str">
        <f>IF(JUGOS!X6="SI","BIDON NARAN X 5","")</f>
        <v/>
      </c>
      <c r="C75" s="29">
        <f>IF(JUGOS!V$6&gt;0,JUGOS!V$6,0)</f>
        <v>0</v>
      </c>
      <c r="D75" s="246" t="str">
        <f>IF(C75&gt;0,"BIDÓN/ES","")</f>
        <v/>
      </c>
      <c r="E75" s="244"/>
      <c r="F75" s="247" t="str">
        <f>IF(JUGOS!$X$6="SI",JUGOS!$B$6,"")</f>
        <v/>
      </c>
      <c r="G75" s="109" t="str">
        <f>IF(JUGOS!$X$6="SI",IF(JUGOS!$A$6=0,"",JUGOS!$A$6),"")</f>
        <v/>
      </c>
    </row>
    <row r="76" spans="1:7" ht="15.75" customHeight="1">
      <c r="A76" s="244"/>
      <c r="B76" s="245" t="str">
        <f>IF(JUGOS!X6="SI","BIDON ARAN X 2","")</f>
        <v/>
      </c>
      <c r="C76" s="29">
        <f>IF(JUGOS!W$6&gt;0,JUGOS!W$6,0)</f>
        <v>0</v>
      </c>
      <c r="D76" s="246" t="str">
        <f>IF(C76&gt;0,"BIDÓN/ES","")</f>
        <v/>
      </c>
      <c r="E76" s="244"/>
      <c r="F76" s="247" t="str">
        <f>IF(JUGOS!$X$6="SI",JUGOS!$B$6,"")</f>
        <v/>
      </c>
      <c r="G76" s="109" t="str">
        <f>IF(JUGOS!$X$6="SI",IF(JUGOS!$A$6=0,"",JUGOS!$A$6),"")</f>
        <v/>
      </c>
    </row>
    <row r="77" spans="1:7" ht="15.75" customHeight="1">
      <c r="A77" s="244"/>
      <c r="B77" s="245" t="str">
        <f>IF(JUGOS!X7="SI","ARANDANO C/AZU","")</f>
        <v/>
      </c>
      <c r="C77" s="29">
        <f>IF(JUGOS!C$7&gt;0,JUGOS!C$7,0)</f>
        <v>0</v>
      </c>
      <c r="D77" s="246" t="str">
        <f t="shared" ref="D77:D95" si="3">IF(MOD(C77,12)=0,IF(C77/12=0,"",C77/12),"INCOMPLETO")</f>
        <v/>
      </c>
      <c r="E77" s="244"/>
      <c r="F77" s="247" t="str">
        <f>IF(JUGOS!$X$7="SI",JUGOS!$B$7,"")</f>
        <v/>
      </c>
      <c r="G77" s="109" t="str">
        <f>IF(JUGOS!$X$7="SI",IF(JUGOS!$A$7=0,"",JUGOS!$A$7),"")</f>
        <v/>
      </c>
    </row>
    <row r="78" spans="1:7" ht="15.75" customHeight="1">
      <c r="A78" s="244"/>
      <c r="B78" s="245" t="str">
        <f>IF(JUGOS!X7="SI","FRUT-FRAMB C/AZU","")</f>
        <v/>
      </c>
      <c r="C78" s="29">
        <f>IF(JUGOS!D$7&gt;0,JUGOS!D$7,0)</f>
        <v>0</v>
      </c>
      <c r="D78" s="246" t="str">
        <f t="shared" si="3"/>
        <v/>
      </c>
      <c r="E78" s="244"/>
      <c r="F78" s="247" t="str">
        <f>IF(JUGOS!$X$7="SI",JUGOS!$B$7,"")</f>
        <v/>
      </c>
      <c r="G78" s="109" t="str">
        <f>IF(JUGOS!$X$7="SI",IF(JUGOS!$A$7=0,"",JUGOS!$A$7),"")</f>
        <v/>
      </c>
    </row>
    <row r="79" spans="1:7" ht="15.75" customHeight="1">
      <c r="A79" s="244"/>
      <c r="B79" s="245" t="str">
        <f>IF(JUGOS!X7="SI","MIX C/AZU","")</f>
        <v/>
      </c>
      <c r="C79" s="29">
        <f>IF(JUGOS!E$7&gt;0,JUGOS!E$7,0)</f>
        <v>0</v>
      </c>
      <c r="D79" s="246" t="str">
        <f t="shared" si="3"/>
        <v/>
      </c>
      <c r="E79" s="244"/>
      <c r="F79" s="247" t="str">
        <f>IF(JUGOS!$X$7="SI",JUGOS!$B$7,"")</f>
        <v/>
      </c>
      <c r="G79" s="109" t="str">
        <f>IF(JUGOS!$X$7="SI",IF(JUGOS!$A$7=0,"",JUGOS!$A$7),"")</f>
        <v/>
      </c>
    </row>
    <row r="80" spans="1:7" ht="15.75" customHeight="1">
      <c r="A80" s="244"/>
      <c r="B80" s="245" t="str">
        <f>IF(JUGOS!X7="SI","MANZANA-LIM C/AZU","")</f>
        <v/>
      </c>
      <c r="C80" s="29">
        <f>IF(JUGOS!F$7&gt;0,JUGOS!F$7,0)</f>
        <v>0</v>
      </c>
      <c r="D80" s="246" t="str">
        <f t="shared" si="3"/>
        <v/>
      </c>
      <c r="E80" s="244"/>
      <c r="F80" s="247" t="str">
        <f>IF(JUGOS!$X$7="SI",JUGOS!$B$7,"")</f>
        <v/>
      </c>
      <c r="G80" s="109" t="str">
        <f>IF(JUGOS!$X$7="SI",IF(JUGOS!$A$7=0,"",JUGOS!$A$7),"")</f>
        <v/>
      </c>
    </row>
    <row r="81" spans="1:7" ht="15.75" customHeight="1">
      <c r="A81" s="244"/>
      <c r="B81" s="245" t="str">
        <f>IF(JUGOS!X7="SI","ZANA-NARANJA C/AZU","")</f>
        <v/>
      </c>
      <c r="C81" s="29">
        <f>IF(JUGOS!G$7&gt;0,JUGOS!G$7,0)</f>
        <v>0</v>
      </c>
      <c r="D81" s="246" t="str">
        <f t="shared" si="3"/>
        <v/>
      </c>
      <c r="E81" s="244"/>
      <c r="F81" s="247" t="str">
        <f>IF(JUGOS!$X$7="SI",JUGOS!$B$7,"")</f>
        <v/>
      </c>
      <c r="G81" s="109" t="str">
        <f>IF(JUGOS!$X$7="SI",IF(JUGOS!$A$7=0,"",JUGOS!$A$7),"")</f>
        <v/>
      </c>
    </row>
    <row r="82" spans="1:7" ht="15.75" customHeight="1">
      <c r="A82" s="244"/>
      <c r="B82" s="245" t="str">
        <f>IF(JUGOS!X7="SI","LIMONADA","")</f>
        <v/>
      </c>
      <c r="C82" s="29">
        <f>IF(JUGOS!H$7&gt;0,JUGOS!H$7,0)</f>
        <v>0</v>
      </c>
      <c r="D82" s="246" t="str">
        <f t="shared" si="3"/>
        <v/>
      </c>
      <c r="E82" s="244"/>
      <c r="F82" s="247" t="str">
        <f>IF(JUGOS!$X$7="SI",JUGOS!$B$7,"")</f>
        <v/>
      </c>
      <c r="G82" s="109" t="str">
        <f>IF(JUGOS!$X$7="SI",IF(JUGOS!$A$7=0,"",JUGOS!$A$7),"")</f>
        <v/>
      </c>
    </row>
    <row r="83" spans="1:7" ht="15.75" customHeight="1">
      <c r="A83" s="244"/>
      <c r="B83" s="245" t="str">
        <f>IF(JUGOS!X7="SI","ARANDANO S/AZU","")</f>
        <v/>
      </c>
      <c r="C83" s="29">
        <f>IF(JUGOS!I$7&gt;0,JUGOS!I$7,0)</f>
        <v>0</v>
      </c>
      <c r="D83" s="246" t="str">
        <f t="shared" si="3"/>
        <v/>
      </c>
      <c r="E83" s="244"/>
      <c r="F83" s="247" t="str">
        <f>IF(JUGOS!$X$7="SI",JUGOS!$B$7,"")</f>
        <v/>
      </c>
      <c r="G83" s="109" t="str">
        <f>IF(JUGOS!$X$7="SI",IF(JUGOS!$A$7=0,"",JUGOS!$A$7),"")</f>
        <v/>
      </c>
    </row>
    <row r="84" spans="1:7" ht="15.75" customHeight="1">
      <c r="A84" s="244"/>
      <c r="B84" s="245" t="str">
        <f>IF(JUGOS!X7="SI","HAPPY CARROT","")</f>
        <v/>
      </c>
      <c r="C84" s="29">
        <f>IF(JUGOS!J$7&gt;0,JUGOS!J$7,0)</f>
        <v>0</v>
      </c>
      <c r="D84" s="246" t="str">
        <f t="shared" si="3"/>
        <v/>
      </c>
      <c r="E84" s="244"/>
      <c r="F84" s="247" t="str">
        <f>IF(JUGOS!$X$7="SI",JUGOS!$B$7,"")</f>
        <v/>
      </c>
      <c r="G84" s="109" t="str">
        <f>IF(JUGOS!$X$7="SI",IF(JUGOS!$A$7=0,"",JUGOS!$A$7),"")</f>
        <v/>
      </c>
    </row>
    <row r="85" spans="1:7" ht="15.75" customHeight="1">
      <c r="A85" s="244"/>
      <c r="B85" s="245" t="str">
        <f>IF(JUGOS!X7="SI","GREEN POWER","")</f>
        <v/>
      </c>
      <c r="C85" s="29">
        <f>IF(JUGOS!K$7&gt;0,JUGOS!K$7,0)</f>
        <v>0</v>
      </c>
      <c r="D85" s="246" t="str">
        <f t="shared" si="3"/>
        <v/>
      </c>
      <c r="E85" s="244"/>
      <c r="F85" s="247" t="str">
        <f>IF(JUGOS!$X$7="SI",JUGOS!$B$7,"")</f>
        <v/>
      </c>
      <c r="G85" s="109" t="str">
        <f>IF(JUGOS!$X$7="SI",IF(JUGOS!$A$7=0,"",JUGOS!$A$7),"")</f>
        <v/>
      </c>
    </row>
    <row r="86" spans="1:7" ht="15.75" customHeight="1">
      <c r="A86" s="244"/>
      <c r="B86" s="245" t="str">
        <f>IF(JUGOS!X7="SI","BERRIES MIX","")</f>
        <v/>
      </c>
      <c r="C86" s="29">
        <f>IF(JUGOS!L$7&gt;0,JUGOS!L$7,0)</f>
        <v>0</v>
      </c>
      <c r="D86" s="246" t="str">
        <f t="shared" si="3"/>
        <v/>
      </c>
      <c r="E86" s="244"/>
      <c r="F86" s="247" t="str">
        <f>IF(JUGOS!$X$7="SI",JUGOS!$B$7,"")</f>
        <v/>
      </c>
      <c r="G86" s="109" t="str">
        <f>IF(JUGOS!$X$7="SI",IF(JUGOS!$A$7=0,"",JUGOS!$A$7),"")</f>
        <v/>
      </c>
    </row>
    <row r="87" spans="1:7" ht="15.75" customHeight="1">
      <c r="A87" s="244"/>
      <c r="B87" s="245" t="str">
        <f>IF(JUGOS!X7="SI","MARACUYA PASSION","")</f>
        <v/>
      </c>
      <c r="C87" s="29">
        <f>IF(JUGOS!M$7&gt;0,JUGOS!M$7,0)</f>
        <v>0</v>
      </c>
      <c r="D87" s="246" t="str">
        <f t="shared" si="3"/>
        <v/>
      </c>
      <c r="E87" s="244"/>
      <c r="F87" s="247" t="str">
        <f>IF(JUGOS!$X$7="SI",JUGOS!$B$7,"")</f>
        <v/>
      </c>
      <c r="G87" s="109" t="str">
        <f>IF(JUGOS!$X$7="SI",IF(JUGOS!$A$7=0,"",JUGOS!$A$7),"")</f>
        <v/>
      </c>
    </row>
    <row r="88" spans="1:7" ht="15.75" customHeight="1">
      <c r="A88" s="244"/>
      <c r="B88" s="245" t="str">
        <f>IF(JUGOS!X7="SI","MOJITO","")</f>
        <v/>
      </c>
      <c r="C88" s="29">
        <f>IF(JUGOS!N$7&gt;0,JUGOS!N$7,0)</f>
        <v>0</v>
      </c>
      <c r="D88" s="246" t="str">
        <f t="shared" si="3"/>
        <v/>
      </c>
      <c r="E88" s="244"/>
      <c r="F88" s="247" t="str">
        <f>IF(JUGOS!$X$7="SI",JUGOS!$B$7,"")</f>
        <v/>
      </c>
      <c r="G88" s="109" t="str">
        <f>IF(JUGOS!$X$7="SI",IF(JUGOS!$A$7=0,"",JUGOS!$A$7),"")</f>
        <v/>
      </c>
    </row>
    <row r="89" spans="1:7" ht="15.75" customHeight="1">
      <c r="A89" s="244"/>
      <c r="B89" s="245" t="str">
        <f>IF(JUGOS!X7="SI","ARAN-MANZ NMQ","")</f>
        <v/>
      </c>
      <c r="C89" s="29">
        <f>IF(JUGOS!O$7&gt;0,JUGOS!O$7,0)</f>
        <v>0</v>
      </c>
      <c r="D89" s="246" t="str">
        <f t="shared" si="3"/>
        <v/>
      </c>
      <c r="E89" s="244"/>
      <c r="F89" s="247" t="str">
        <f>IF(JUGOS!$X$7="SI",JUGOS!$B$7,"")</f>
        <v/>
      </c>
      <c r="G89" s="109" t="str">
        <f>IF(JUGOS!$X$7="SI",IF(JUGOS!$A$7=0,"",JUGOS!$A$7),"")</f>
        <v/>
      </c>
    </row>
    <row r="90" spans="1:7" ht="15.75" customHeight="1">
      <c r="A90" s="244"/>
      <c r="B90" s="245" t="str">
        <f>IF(JUGOS!X7="SI","MANZANA NMQ","")</f>
        <v/>
      </c>
      <c r="C90" s="29">
        <f>IF(JUGOS!P$7&gt;0,JUGOS!P$7,0)</f>
        <v>0</v>
      </c>
      <c r="D90" s="246" t="str">
        <f t="shared" si="3"/>
        <v/>
      </c>
      <c r="E90" s="244"/>
      <c r="F90" s="247" t="str">
        <f>IF(JUGOS!$X$7="SI",JUGOS!$B$7,"")</f>
        <v/>
      </c>
      <c r="G90" s="109" t="str">
        <f>IF(JUGOS!$X$7="SI",IF(JUGOS!$A$7=0,"",JUGOS!$A$7),"")</f>
        <v/>
      </c>
    </row>
    <row r="91" spans="1:7" ht="15.75" customHeight="1">
      <c r="A91" s="244"/>
      <c r="B91" s="245" t="str">
        <f>IF(JUGOS!X7="SI","MANZ-NAR-ANA-TÉ NMQ","")</f>
        <v/>
      </c>
      <c r="C91" s="29">
        <f>IF(JUGOS!Q$7&gt;0,JUGOS!Q$7,0)</f>
        <v>0</v>
      </c>
      <c r="D91" s="246" t="str">
        <f t="shared" si="3"/>
        <v/>
      </c>
      <c r="E91" s="244"/>
      <c r="F91" s="247" t="str">
        <f>IF(JUGOS!$X$7="SI",JUGOS!$B$7,"")</f>
        <v/>
      </c>
      <c r="G91" s="109" t="str">
        <f>IF(JUGOS!$X$7="SI",IF(JUGOS!$A$7=0,"",JUGOS!$A$7),"")</f>
        <v/>
      </c>
    </row>
    <row r="92" spans="1:7" ht="15.75" customHeight="1">
      <c r="A92" s="244"/>
      <c r="B92" s="245" t="str">
        <f>IF(JUGOS!X7="SI","MANZ-FRUT-LIM NMQ","")</f>
        <v/>
      </c>
      <c r="C92" s="29">
        <f>IF(JUGOS!R$7&gt;0,JUGOS!R$7,0)</f>
        <v>0</v>
      </c>
      <c r="D92" s="246" t="str">
        <f t="shared" si="3"/>
        <v/>
      </c>
      <c r="E92" s="244"/>
      <c r="F92" s="247" t="str">
        <f>IF(JUGOS!$X$7="SI",JUGOS!$B$7,"")</f>
        <v/>
      </c>
      <c r="G92" s="109" t="str">
        <f>IF(JUGOS!$X$7="SI",IF(JUGOS!$A$7=0,"",JUGOS!$A$7),"")</f>
        <v/>
      </c>
    </row>
    <row r="93" spans="1:7" ht="15.75" customHeight="1">
      <c r="A93" s="244"/>
      <c r="B93" s="245" t="str">
        <f>IF(JUGOS!X7="SI","NAR-MANZ NMQ","")</f>
        <v/>
      </c>
      <c r="C93" s="29">
        <f>IF(JUGOS!S$7&gt;0,JUGOS!S$7,0)</f>
        <v>0</v>
      </c>
      <c r="D93" s="246" t="str">
        <f t="shared" si="3"/>
        <v/>
      </c>
      <c r="E93" s="244"/>
      <c r="F93" s="247" t="str">
        <f>IF(JUGOS!$X$7="SI",JUGOS!$B$7,"")</f>
        <v/>
      </c>
      <c r="G93" s="109" t="str">
        <f>IF(JUGOS!$X$7="SI",IF(JUGOS!$A$7=0,"",JUGOS!$A$7),"")</f>
        <v/>
      </c>
    </row>
    <row r="94" spans="1:7" ht="15.75" customHeight="1">
      <c r="A94" s="244"/>
      <c r="B94" s="245" t="str">
        <f>IF(JUGOS!X7="SI","NAR-DUR-ZAN-CAL-LIM NMQ","")</f>
        <v/>
      </c>
      <c r="C94" s="29">
        <f>IF(JUGOS!T$7&gt;0,JUGOS!T$7,0)</f>
        <v>0</v>
      </c>
      <c r="D94" s="246" t="str">
        <f t="shared" si="3"/>
        <v/>
      </c>
      <c r="E94" s="244"/>
      <c r="F94" s="247" t="str">
        <f>IF(JUGOS!$X$7="SI",JUGOS!$B$7,"")</f>
        <v/>
      </c>
      <c r="G94" s="109" t="str">
        <f>IF(JUGOS!$X$7="SI",IF(JUGOS!$A$7=0,"",JUGOS!$A$7),"")</f>
        <v/>
      </c>
    </row>
    <row r="95" spans="1:7" ht="15.75" customHeight="1">
      <c r="A95" s="244"/>
      <c r="B95" s="245" t="str">
        <f>IF(JUGOS!X7="SI","PACK SURTIDO X 9","")</f>
        <v/>
      </c>
      <c r="C95" s="29">
        <f>IF(JUGOS!U$7&gt;0,JUGOS!U$7,0)</f>
        <v>0</v>
      </c>
      <c r="D95" s="246" t="str">
        <f t="shared" si="3"/>
        <v/>
      </c>
      <c r="E95" s="244"/>
      <c r="F95" s="247" t="str">
        <f>IF(JUGOS!$X$7="SI",JUGOS!$B$7,"")</f>
        <v/>
      </c>
      <c r="G95" s="109" t="str">
        <f>IF(JUGOS!$X$7="SI",IF(JUGOS!$A$7=0,"",JUGOS!$A$7),"")</f>
        <v/>
      </c>
    </row>
    <row r="96" spans="1:7" ht="15.75" customHeight="1">
      <c r="A96" s="244"/>
      <c r="B96" s="245" t="str">
        <f>IF(JUGOS!X7="SI","BIDON NARAN X 5","")</f>
        <v/>
      </c>
      <c r="C96" s="29">
        <f>IF(JUGOS!V$7&gt;0,JUGOS!V$7,0)</f>
        <v>0</v>
      </c>
      <c r="D96" s="246" t="str">
        <f>IF(C96&gt;0,"BIDÓN/ES","")</f>
        <v/>
      </c>
      <c r="E96" s="244"/>
      <c r="F96" s="247" t="str">
        <f>IF(JUGOS!$X$7="SI",JUGOS!$B$7,"")</f>
        <v/>
      </c>
      <c r="G96" s="109" t="str">
        <f>IF(JUGOS!$X$7="SI",IF(JUGOS!$A$7=0,"",JUGOS!$A$7),"")</f>
        <v/>
      </c>
    </row>
    <row r="97" spans="1:7" ht="15.75" customHeight="1">
      <c r="A97" s="244"/>
      <c r="B97" s="245" t="str">
        <f>IF(JUGOS!X7="SI","BIDON ARAN X 2","")</f>
        <v/>
      </c>
      <c r="C97" s="29">
        <f>IF(JUGOS!W$7&gt;0,JUGOS!W$7,0)</f>
        <v>0</v>
      </c>
      <c r="D97" s="246" t="str">
        <f>IF(C97&gt;0,"BIDÓN/ES","")</f>
        <v/>
      </c>
      <c r="E97" s="244"/>
      <c r="F97" s="247" t="str">
        <f>IF(JUGOS!$X$7="SI",JUGOS!$B$7,"")</f>
        <v/>
      </c>
      <c r="G97" s="109" t="str">
        <f>IF(JUGOS!$X$7="SI",IF(JUGOS!$A$7=0,"",JUGOS!$A$7),"")</f>
        <v/>
      </c>
    </row>
    <row r="98" spans="1:7" ht="15.75" customHeight="1">
      <c r="A98" s="244"/>
      <c r="B98" s="245" t="str">
        <f>IF(JUGOS!X8="SI","ARANDANO C/AZU","")</f>
        <v/>
      </c>
      <c r="C98" s="29">
        <f>IF(JUGOS!C$8&gt;0,JUGOS!C$8,0)</f>
        <v>0</v>
      </c>
      <c r="D98" s="246" t="str">
        <f t="shared" ref="D98:D116" si="4">IF(MOD(C98,12)=0,IF(C98/12=0,"",C98/12),"INCOMPLETO")</f>
        <v/>
      </c>
      <c r="E98" s="244"/>
      <c r="F98" s="247" t="str">
        <f>IF(JUGOS!$X$8="SI",JUGOS!$B$8,"")</f>
        <v/>
      </c>
      <c r="G98" s="109" t="str">
        <f>IF(JUGOS!$X$8="SI",IF(JUGOS!$A$8=0,"",JUGOS!$A$8),"")</f>
        <v/>
      </c>
    </row>
    <row r="99" spans="1:7" ht="15.75" customHeight="1">
      <c r="A99" s="244"/>
      <c r="B99" s="245" t="str">
        <f>IF(JUGOS!X8="SI","FRUT-FRAMB C/AZU","")</f>
        <v/>
      </c>
      <c r="C99" s="29">
        <f>IF(JUGOS!D$8&gt;0,JUGOS!D$8,0)</f>
        <v>0</v>
      </c>
      <c r="D99" s="246" t="str">
        <f t="shared" si="4"/>
        <v/>
      </c>
      <c r="E99" s="244"/>
      <c r="F99" s="247" t="str">
        <f>IF(JUGOS!$X$8="SI",JUGOS!$B$8,"")</f>
        <v/>
      </c>
      <c r="G99" s="109" t="str">
        <f>IF(JUGOS!$X$8="SI",IF(JUGOS!$A$8=0,"",JUGOS!$A$8),"")</f>
        <v/>
      </c>
    </row>
    <row r="100" spans="1:7" ht="15.75" customHeight="1">
      <c r="A100" s="244"/>
      <c r="B100" s="245" t="str">
        <f>IF(JUGOS!X8="SI","MIX C/AZU","")</f>
        <v/>
      </c>
      <c r="C100" s="29">
        <f>IF(JUGOS!E$8&gt;0,JUGOS!E$8,0)</f>
        <v>0</v>
      </c>
      <c r="D100" s="246" t="str">
        <f t="shared" si="4"/>
        <v/>
      </c>
      <c r="E100" s="244"/>
      <c r="F100" s="247" t="str">
        <f>IF(JUGOS!$X$8="SI",JUGOS!$B$8,"")</f>
        <v/>
      </c>
      <c r="G100" s="109" t="str">
        <f>IF(JUGOS!$X$8="SI",IF(JUGOS!$A$8=0,"",JUGOS!$A$8),"")</f>
        <v/>
      </c>
    </row>
    <row r="101" spans="1:7" ht="15.75" customHeight="1">
      <c r="A101" s="244"/>
      <c r="B101" s="245" t="str">
        <f>IF(JUGOS!X8="SI","MANZANA-LIM C/AZU","")</f>
        <v/>
      </c>
      <c r="C101" s="29">
        <f>IF(JUGOS!F$8&gt;0,JUGOS!F$8,0)</f>
        <v>0</v>
      </c>
      <c r="D101" s="246" t="str">
        <f t="shared" si="4"/>
        <v/>
      </c>
      <c r="E101" s="244"/>
      <c r="F101" s="247" t="str">
        <f>IF(JUGOS!$X$8="SI",JUGOS!$B$8,"")</f>
        <v/>
      </c>
      <c r="G101" s="109" t="str">
        <f>IF(JUGOS!$X$8="SI",IF(JUGOS!$A$8=0,"",JUGOS!$A$8),"")</f>
        <v/>
      </c>
    </row>
    <row r="102" spans="1:7" ht="15.75" customHeight="1">
      <c r="A102" s="244"/>
      <c r="B102" s="245" t="str">
        <f>IF(JUGOS!X8="SI","ZANA-NARANJA C/AZU","")</f>
        <v/>
      </c>
      <c r="C102" s="29">
        <f>IF(JUGOS!G$8&gt;0,JUGOS!G$8,0)</f>
        <v>0</v>
      </c>
      <c r="D102" s="246" t="str">
        <f t="shared" si="4"/>
        <v/>
      </c>
      <c r="E102" s="244"/>
      <c r="F102" s="247" t="str">
        <f>IF(JUGOS!$X$8="SI",JUGOS!$B$8,"")</f>
        <v/>
      </c>
      <c r="G102" s="109" t="str">
        <f>IF(JUGOS!$X$8="SI",IF(JUGOS!$A$8=0,"",JUGOS!$A$8),"")</f>
        <v/>
      </c>
    </row>
    <row r="103" spans="1:7" ht="15.75" customHeight="1">
      <c r="A103" s="244"/>
      <c r="B103" s="245" t="str">
        <f>IF(JUGOS!X8="SI","LIMONADA","")</f>
        <v/>
      </c>
      <c r="C103" s="29">
        <f>IF(JUGOS!H$8&gt;0,JUGOS!H$8,0)</f>
        <v>0</v>
      </c>
      <c r="D103" s="246" t="str">
        <f t="shared" si="4"/>
        <v/>
      </c>
      <c r="E103" s="244"/>
      <c r="F103" s="247" t="str">
        <f>IF(JUGOS!$X$8="SI",JUGOS!$B$8,"")</f>
        <v/>
      </c>
      <c r="G103" s="109" t="str">
        <f>IF(JUGOS!$X$8="SI",IF(JUGOS!$A$8=0,"",JUGOS!$A$8),"")</f>
        <v/>
      </c>
    </row>
    <row r="104" spans="1:7" ht="15.75" customHeight="1">
      <c r="A104" s="244"/>
      <c r="B104" s="245" t="str">
        <f>IF(JUGOS!X8="SI","ARANDANO S/AZU","")</f>
        <v/>
      </c>
      <c r="C104" s="29">
        <f>IF(JUGOS!I$8&gt;0,JUGOS!I$8,0)</f>
        <v>0</v>
      </c>
      <c r="D104" s="246" t="str">
        <f t="shared" si="4"/>
        <v/>
      </c>
      <c r="E104" s="244"/>
      <c r="F104" s="247" t="str">
        <f>IF(JUGOS!$X$8="SI",JUGOS!$B$8,"")</f>
        <v/>
      </c>
      <c r="G104" s="109" t="str">
        <f>IF(JUGOS!$X$8="SI",IF(JUGOS!$A$8=0,"",JUGOS!$A$8),"")</f>
        <v/>
      </c>
    </row>
    <row r="105" spans="1:7" ht="15.75" customHeight="1">
      <c r="A105" s="244"/>
      <c r="B105" s="245" t="str">
        <f>IF(JUGOS!X8="SI","HAPPY CARROT","")</f>
        <v/>
      </c>
      <c r="C105" s="29">
        <f>IF(JUGOS!J$8&gt;0,JUGOS!J$8,0)</f>
        <v>0</v>
      </c>
      <c r="D105" s="246" t="str">
        <f t="shared" si="4"/>
        <v/>
      </c>
      <c r="E105" s="244"/>
      <c r="F105" s="247" t="str">
        <f>IF(JUGOS!$X$8="SI",JUGOS!$B$8,"")</f>
        <v/>
      </c>
      <c r="G105" s="109" t="str">
        <f>IF(JUGOS!$X$8="SI",IF(JUGOS!$A$8=0,"",JUGOS!$A$8),"")</f>
        <v/>
      </c>
    </row>
    <row r="106" spans="1:7" ht="15.75" customHeight="1">
      <c r="A106" s="244"/>
      <c r="B106" s="245" t="str">
        <f>IF(JUGOS!X8="SI","GREEN POWER","")</f>
        <v/>
      </c>
      <c r="C106" s="29">
        <f>IF(JUGOS!K$8&gt;0,JUGOS!K$8,0)</f>
        <v>0</v>
      </c>
      <c r="D106" s="246" t="str">
        <f t="shared" si="4"/>
        <v/>
      </c>
      <c r="E106" s="244"/>
      <c r="F106" s="247" t="str">
        <f>IF(JUGOS!$X$8="SI",JUGOS!$B$8,"")</f>
        <v/>
      </c>
      <c r="G106" s="109" t="str">
        <f>IF(JUGOS!$X$8="SI",IF(JUGOS!$A$8=0,"",JUGOS!$A$8),"")</f>
        <v/>
      </c>
    </row>
    <row r="107" spans="1:7" ht="15.75" customHeight="1">
      <c r="A107" s="244"/>
      <c r="B107" s="245" t="str">
        <f>IF(JUGOS!X8="SI","BERRIES MIX","")</f>
        <v/>
      </c>
      <c r="C107" s="29">
        <f>IF(JUGOS!L$8&gt;0,JUGOS!L$8,0)</f>
        <v>0</v>
      </c>
      <c r="D107" s="246" t="str">
        <f t="shared" si="4"/>
        <v/>
      </c>
      <c r="E107" s="244"/>
      <c r="F107" s="247" t="str">
        <f>IF(JUGOS!$X$8="SI",JUGOS!$B$8,"")</f>
        <v/>
      </c>
      <c r="G107" s="109" t="str">
        <f>IF(JUGOS!$X$8="SI",IF(JUGOS!$A$8=0,"",JUGOS!$A$8),"")</f>
        <v/>
      </c>
    </row>
    <row r="108" spans="1:7" ht="15.75" customHeight="1">
      <c r="A108" s="244"/>
      <c r="B108" s="245" t="str">
        <f>IF(JUGOS!X8="SI","MARACUYA PASSION","")</f>
        <v/>
      </c>
      <c r="C108" s="29">
        <f>IF(JUGOS!M$8&gt;0,JUGOS!M$8,0)</f>
        <v>0</v>
      </c>
      <c r="D108" s="246" t="str">
        <f t="shared" si="4"/>
        <v/>
      </c>
      <c r="E108" s="244"/>
      <c r="F108" s="247" t="str">
        <f>IF(JUGOS!$X$8="SI",JUGOS!$B$8,"")</f>
        <v/>
      </c>
      <c r="G108" s="109" t="str">
        <f>IF(JUGOS!$X$8="SI",IF(JUGOS!$A$8=0,"",JUGOS!$A$8),"")</f>
        <v/>
      </c>
    </row>
    <row r="109" spans="1:7" ht="15.75" customHeight="1">
      <c r="A109" s="244"/>
      <c r="B109" s="245" t="str">
        <f>IF(JUGOS!X8="SI","MOJITO","")</f>
        <v/>
      </c>
      <c r="C109" s="29">
        <f>IF(JUGOS!N$8&gt;0,JUGOS!N$8,0)</f>
        <v>0</v>
      </c>
      <c r="D109" s="246" t="str">
        <f t="shared" si="4"/>
        <v/>
      </c>
      <c r="E109" s="244"/>
      <c r="F109" s="247" t="str">
        <f>IF(JUGOS!$X$8="SI",JUGOS!$B$8,"")</f>
        <v/>
      </c>
      <c r="G109" s="109" t="str">
        <f>IF(JUGOS!$X$8="SI",IF(JUGOS!$A$8=0,"",JUGOS!$A$8),"")</f>
        <v/>
      </c>
    </row>
    <row r="110" spans="1:7" ht="15.75" customHeight="1">
      <c r="A110" s="244"/>
      <c r="B110" s="245" t="str">
        <f>IF(JUGOS!X8="SI","ARAN-MANZ NMQ","")</f>
        <v/>
      </c>
      <c r="C110" s="29">
        <f>IF(JUGOS!O$8&gt;0,JUGOS!O$8,0)</f>
        <v>0</v>
      </c>
      <c r="D110" s="246" t="str">
        <f t="shared" si="4"/>
        <v/>
      </c>
      <c r="E110" s="244"/>
      <c r="F110" s="247" t="str">
        <f>IF(JUGOS!$X$8="SI",JUGOS!$B$8,"")</f>
        <v/>
      </c>
      <c r="G110" s="109" t="str">
        <f>IF(JUGOS!$X$8="SI",IF(JUGOS!$A$8=0,"",JUGOS!$A$8),"")</f>
        <v/>
      </c>
    </row>
    <row r="111" spans="1:7" ht="15.75" customHeight="1">
      <c r="A111" s="244"/>
      <c r="B111" s="245" t="str">
        <f>IF(JUGOS!X8="SI","MANZANA NMQ","")</f>
        <v/>
      </c>
      <c r="C111" s="29">
        <f>IF(JUGOS!P$8&gt;0,JUGOS!P$8,0)</f>
        <v>0</v>
      </c>
      <c r="D111" s="246" t="str">
        <f t="shared" si="4"/>
        <v/>
      </c>
      <c r="E111" s="244"/>
      <c r="F111" s="247" t="str">
        <f>IF(JUGOS!$X$8="SI",JUGOS!$B$8,"")</f>
        <v/>
      </c>
      <c r="G111" s="109" t="str">
        <f>IF(JUGOS!$X$8="SI",IF(JUGOS!$A$8=0,"",JUGOS!$A$8),"")</f>
        <v/>
      </c>
    </row>
    <row r="112" spans="1:7" ht="15.75" customHeight="1">
      <c r="A112" s="244"/>
      <c r="B112" s="245" t="str">
        <f>IF(JUGOS!X8="SI","MANZ-NAR-ANA-TÉ NMQ","")</f>
        <v/>
      </c>
      <c r="C112" s="29">
        <f>IF(JUGOS!Q$8&gt;0,JUGOS!Q$8,0)</f>
        <v>0</v>
      </c>
      <c r="D112" s="246" t="str">
        <f t="shared" si="4"/>
        <v/>
      </c>
      <c r="E112" s="244"/>
      <c r="F112" s="247" t="str">
        <f>IF(JUGOS!$X$8="SI",JUGOS!$B$8,"")</f>
        <v/>
      </c>
      <c r="G112" s="109" t="str">
        <f>IF(JUGOS!$X$8="SI",IF(JUGOS!$A$8=0,"",JUGOS!$A$8),"")</f>
        <v/>
      </c>
    </row>
    <row r="113" spans="1:7" ht="15.75" customHeight="1">
      <c r="A113" s="244"/>
      <c r="B113" s="245" t="str">
        <f>IF(JUGOS!X8="SI","MANZ-FRUT-LIM NMQ","")</f>
        <v/>
      </c>
      <c r="C113" s="29">
        <f>IF(JUGOS!R$8&gt;0,JUGOS!R$8,0)</f>
        <v>0</v>
      </c>
      <c r="D113" s="246" t="str">
        <f t="shared" si="4"/>
        <v/>
      </c>
      <c r="E113" s="244"/>
      <c r="F113" s="247" t="str">
        <f>IF(JUGOS!$X$8="SI",JUGOS!$B$8,"")</f>
        <v/>
      </c>
      <c r="G113" s="109" t="str">
        <f>IF(JUGOS!$X$8="SI",IF(JUGOS!$A$8=0,"",JUGOS!$A$8),"")</f>
        <v/>
      </c>
    </row>
    <row r="114" spans="1:7" ht="15.75" customHeight="1">
      <c r="A114" s="244"/>
      <c r="B114" s="245" t="str">
        <f>IF(JUGOS!X8="SI","NAR-MANZ NMQ","")</f>
        <v/>
      </c>
      <c r="C114" s="29">
        <f>IF(JUGOS!S$8&gt;0,JUGOS!S$8,0)</f>
        <v>0</v>
      </c>
      <c r="D114" s="246" t="str">
        <f t="shared" si="4"/>
        <v/>
      </c>
      <c r="E114" s="244"/>
      <c r="F114" s="247" t="str">
        <f>IF(JUGOS!$X$8="SI",JUGOS!$B$8,"")</f>
        <v/>
      </c>
      <c r="G114" s="109" t="str">
        <f>IF(JUGOS!$X$8="SI",IF(JUGOS!$A$8=0,"",JUGOS!$A$8),"")</f>
        <v/>
      </c>
    </row>
    <row r="115" spans="1:7" ht="15.75" customHeight="1">
      <c r="A115" s="244"/>
      <c r="B115" s="245" t="str">
        <f>IF(JUGOS!X8="SI","NAR-DUR-ZAN-CAL-LIM NMQ","")</f>
        <v/>
      </c>
      <c r="C115" s="29">
        <f>IF(JUGOS!T$8&gt;0,JUGOS!T$8,0)</f>
        <v>0</v>
      </c>
      <c r="D115" s="246" t="str">
        <f t="shared" si="4"/>
        <v/>
      </c>
      <c r="E115" s="244"/>
      <c r="F115" s="247" t="str">
        <f>IF(JUGOS!$X$8="SI",JUGOS!$B$8,"")</f>
        <v/>
      </c>
      <c r="G115" s="109" t="str">
        <f>IF(JUGOS!$X$8="SI",IF(JUGOS!$A$8=0,"",JUGOS!$A$8),"")</f>
        <v/>
      </c>
    </row>
    <row r="116" spans="1:7" ht="15.75" customHeight="1">
      <c r="A116" s="244"/>
      <c r="B116" s="245" t="str">
        <f>IF(JUGOS!X8="SI","PACK SURTIDO X 9","")</f>
        <v/>
      </c>
      <c r="C116" s="29">
        <f>IF(JUGOS!U$8&gt;0,JUGOS!U$8,0)</f>
        <v>0</v>
      </c>
      <c r="D116" s="246" t="str">
        <f t="shared" si="4"/>
        <v/>
      </c>
      <c r="E116" s="244"/>
      <c r="F116" s="247" t="str">
        <f>IF(JUGOS!$X$8="SI",JUGOS!$B$8,"")</f>
        <v/>
      </c>
      <c r="G116" s="109" t="str">
        <f>IF(JUGOS!$X$8="SI",IF(JUGOS!$A$8=0,"",JUGOS!$A$8),"")</f>
        <v/>
      </c>
    </row>
    <row r="117" spans="1:7" ht="15.75" customHeight="1">
      <c r="A117" s="244"/>
      <c r="B117" s="245" t="str">
        <f>IF(JUGOS!X8="SI","BIDON NARAN X 5","")</f>
        <v/>
      </c>
      <c r="C117" s="29">
        <f>IF(JUGOS!V$8&gt;0,JUGOS!V$8,0)</f>
        <v>0</v>
      </c>
      <c r="D117" s="246" t="str">
        <f>IF(C117&gt;0,"BIDÓN/ES","")</f>
        <v/>
      </c>
      <c r="E117" s="244"/>
      <c r="F117" s="247" t="str">
        <f>IF(JUGOS!$X$8="SI",JUGOS!$B$8,"")</f>
        <v/>
      </c>
      <c r="G117" s="109" t="str">
        <f>IF(JUGOS!$X$8="SI",IF(JUGOS!$A$8=0,"",JUGOS!$A$8),"")</f>
        <v/>
      </c>
    </row>
    <row r="118" spans="1:7" ht="15.75" customHeight="1">
      <c r="A118" s="244"/>
      <c r="B118" s="245" t="str">
        <f>IF(JUGOS!X8="SI","BIDON ARAN X 2","")</f>
        <v/>
      </c>
      <c r="C118" s="29">
        <f>IF(JUGOS!W$8&gt;0,JUGOS!W$8,0)</f>
        <v>0</v>
      </c>
      <c r="D118" s="246" t="str">
        <f>IF(C118&gt;0,"BIDÓN/ES","")</f>
        <v/>
      </c>
      <c r="E118" s="244"/>
      <c r="F118" s="247" t="str">
        <f>IF(JUGOS!$X$8="SI",JUGOS!$B$8,"")</f>
        <v/>
      </c>
      <c r="G118" s="109" t="str">
        <f>IF(JUGOS!$X$8="SI",IF(JUGOS!$A$8=0,"",JUGOS!$A$8),"")</f>
        <v/>
      </c>
    </row>
    <row r="119" spans="1:7" ht="15.75" customHeight="1">
      <c r="A119" s="244"/>
      <c r="B119" s="245" t="str">
        <f>IF(JUGOS!X9="SI","ARANDANO C/AZU","")</f>
        <v/>
      </c>
      <c r="C119" s="29">
        <f>IF(JUGOS!C$9&gt;0,JUGOS!C$9,0)</f>
        <v>0</v>
      </c>
      <c r="D119" s="246" t="str">
        <f t="shared" ref="D119:D137" si="5">IF(MOD(C119,12)=0,IF(C119/12=0,"",C119/12),"INCOMPLETO")</f>
        <v/>
      </c>
      <c r="E119" s="244"/>
      <c r="F119" s="247" t="str">
        <f>IF(JUGOS!$X$9="SI",JUGOS!$B$9,"")</f>
        <v/>
      </c>
      <c r="G119" s="109" t="str">
        <f>IF(JUGOS!$X$9="SI",IF(JUGOS!$A$9=0,"",JUGOS!$A$9),"")</f>
        <v/>
      </c>
    </row>
    <row r="120" spans="1:7" ht="15.75" customHeight="1">
      <c r="A120" s="244"/>
      <c r="B120" s="245" t="str">
        <f>IF(JUGOS!X9="SI","FRUT-FRAMB C/AZU","")</f>
        <v/>
      </c>
      <c r="C120" s="29">
        <f>IF(JUGOS!D$9&gt;0,JUGOS!D$9,0)</f>
        <v>0</v>
      </c>
      <c r="D120" s="246" t="str">
        <f t="shared" si="5"/>
        <v/>
      </c>
      <c r="E120" s="244"/>
      <c r="F120" s="247" t="str">
        <f>IF(JUGOS!$X$9="SI",JUGOS!$B$9,"")</f>
        <v/>
      </c>
      <c r="G120" s="109" t="str">
        <f>IF(JUGOS!$X$9="SI",IF(JUGOS!$A$9=0,"",JUGOS!$A$9),"")</f>
        <v/>
      </c>
    </row>
    <row r="121" spans="1:7" ht="15.75" customHeight="1">
      <c r="A121" s="244"/>
      <c r="B121" s="245" t="str">
        <f>IF(JUGOS!X9="SI","MIX C/AZU","")</f>
        <v/>
      </c>
      <c r="C121" s="29">
        <f>IF(JUGOS!E$9&gt;0,JUGOS!E$9,0)</f>
        <v>0</v>
      </c>
      <c r="D121" s="246" t="str">
        <f t="shared" si="5"/>
        <v/>
      </c>
      <c r="E121" s="244"/>
      <c r="F121" s="247" t="str">
        <f>IF(JUGOS!$X$9="SI",JUGOS!$B$9,"")</f>
        <v/>
      </c>
      <c r="G121" s="109" t="str">
        <f>IF(JUGOS!$X$9="SI",IF(JUGOS!$A$9=0,"",JUGOS!$A$9),"")</f>
        <v/>
      </c>
    </row>
    <row r="122" spans="1:7" ht="15.75" customHeight="1">
      <c r="A122" s="244"/>
      <c r="B122" s="245" t="str">
        <f>IF(JUGOS!X9="SI","MANZANA-LIM C/AZU","")</f>
        <v/>
      </c>
      <c r="C122" s="29">
        <f>IF(JUGOS!F$9&gt;0,JUGOS!F$9,0)</f>
        <v>0</v>
      </c>
      <c r="D122" s="246" t="str">
        <f t="shared" si="5"/>
        <v/>
      </c>
      <c r="E122" s="244"/>
      <c r="F122" s="247" t="str">
        <f>IF(JUGOS!$X$9="SI",JUGOS!$B$9,"")</f>
        <v/>
      </c>
      <c r="G122" s="109" t="str">
        <f>IF(JUGOS!$X$9="SI",IF(JUGOS!$A$9=0,"",JUGOS!$A$9),"")</f>
        <v/>
      </c>
    </row>
    <row r="123" spans="1:7" ht="15.75" customHeight="1">
      <c r="A123" s="244"/>
      <c r="B123" s="245" t="str">
        <f>IF(JUGOS!X9="SI","ZANA-NARANJA C/AZU","")</f>
        <v/>
      </c>
      <c r="C123" s="29">
        <f>IF(JUGOS!G$9&gt;0,JUGOS!G$9,0)</f>
        <v>0</v>
      </c>
      <c r="D123" s="246" t="str">
        <f t="shared" si="5"/>
        <v/>
      </c>
      <c r="E123" s="244"/>
      <c r="F123" s="247" t="str">
        <f>IF(JUGOS!$X$9="SI",JUGOS!$B$9,"")</f>
        <v/>
      </c>
      <c r="G123" s="109" t="str">
        <f>IF(JUGOS!$X$9="SI",IF(JUGOS!$A$9=0,"",JUGOS!$A$9),"")</f>
        <v/>
      </c>
    </row>
    <row r="124" spans="1:7" ht="15.75" customHeight="1">
      <c r="A124" s="244"/>
      <c r="B124" s="245" t="str">
        <f>IF(JUGOS!X9="SI","LIMONADA","")</f>
        <v/>
      </c>
      <c r="C124" s="29">
        <f>IF(JUGOS!H$9&gt;0,JUGOS!H$9,0)</f>
        <v>0</v>
      </c>
      <c r="D124" s="246" t="str">
        <f t="shared" si="5"/>
        <v/>
      </c>
      <c r="E124" s="244"/>
      <c r="F124" s="247" t="str">
        <f>IF(JUGOS!$X$9="SI",JUGOS!$B$9,"")</f>
        <v/>
      </c>
      <c r="G124" s="109" t="str">
        <f>IF(JUGOS!$X$9="SI",IF(JUGOS!$A$9=0,"",JUGOS!$A$9),"")</f>
        <v/>
      </c>
    </row>
    <row r="125" spans="1:7" ht="15.75" customHeight="1">
      <c r="A125" s="244"/>
      <c r="B125" s="245" t="str">
        <f>IF(JUGOS!X9="SI","ARANDANO S/AZU","")</f>
        <v/>
      </c>
      <c r="C125" s="29">
        <f>IF(JUGOS!I$9&gt;0,JUGOS!I$9,0)</f>
        <v>0</v>
      </c>
      <c r="D125" s="246" t="str">
        <f t="shared" si="5"/>
        <v/>
      </c>
      <c r="E125" s="244"/>
      <c r="F125" s="247" t="str">
        <f>IF(JUGOS!$X$9="SI",JUGOS!$B$9,"")</f>
        <v/>
      </c>
      <c r="G125" s="109" t="str">
        <f>IF(JUGOS!$X$9="SI",IF(JUGOS!$A$9=0,"",JUGOS!$A$9),"")</f>
        <v/>
      </c>
    </row>
    <row r="126" spans="1:7" ht="15.75" customHeight="1">
      <c r="A126" s="244"/>
      <c r="B126" s="245" t="str">
        <f>IF(JUGOS!X9="SI","HAPPY CARROT","")</f>
        <v/>
      </c>
      <c r="C126" s="29">
        <f>IF(JUGOS!J$9&gt;0,JUGOS!J$9,0)</f>
        <v>0</v>
      </c>
      <c r="D126" s="246" t="str">
        <f t="shared" si="5"/>
        <v/>
      </c>
      <c r="E126" s="244"/>
      <c r="F126" s="247" t="str">
        <f>IF(JUGOS!$X$9="SI",JUGOS!$B$9,"")</f>
        <v/>
      </c>
      <c r="G126" s="109" t="str">
        <f>IF(JUGOS!$X$9="SI",IF(JUGOS!$A$9=0,"",JUGOS!$A$9),"")</f>
        <v/>
      </c>
    </row>
    <row r="127" spans="1:7" ht="15.75" customHeight="1">
      <c r="A127" s="244"/>
      <c r="B127" s="245" t="str">
        <f>IF(JUGOS!X9="SI","GREEN POWER","")</f>
        <v/>
      </c>
      <c r="C127" s="29">
        <f>IF(JUGOS!K$9&gt;0,JUGOS!K$9,0)</f>
        <v>0</v>
      </c>
      <c r="D127" s="246" t="str">
        <f t="shared" si="5"/>
        <v/>
      </c>
      <c r="E127" s="244"/>
      <c r="F127" s="247" t="str">
        <f>IF(JUGOS!$X$9="SI",JUGOS!$B$9,"")</f>
        <v/>
      </c>
      <c r="G127" s="109" t="str">
        <f>IF(JUGOS!$X$9="SI",IF(JUGOS!$A$9=0,"",JUGOS!$A$9),"")</f>
        <v/>
      </c>
    </row>
    <row r="128" spans="1:7" ht="15.75" customHeight="1">
      <c r="A128" s="244"/>
      <c r="B128" s="245" t="str">
        <f>IF(JUGOS!X9="SI","BERRIES MIX","")</f>
        <v/>
      </c>
      <c r="C128" s="29">
        <f>IF(JUGOS!L$9&gt;0,JUGOS!L$9,0)</f>
        <v>0</v>
      </c>
      <c r="D128" s="246" t="str">
        <f t="shared" si="5"/>
        <v/>
      </c>
      <c r="E128" s="244"/>
      <c r="F128" s="247" t="str">
        <f>IF(JUGOS!$X$9="SI",JUGOS!$B$9,"")</f>
        <v/>
      </c>
      <c r="G128" s="109" t="str">
        <f>IF(JUGOS!$X$9="SI",IF(JUGOS!$A$9=0,"",JUGOS!$A$9),"")</f>
        <v/>
      </c>
    </row>
    <row r="129" spans="1:7" ht="15.75" customHeight="1">
      <c r="A129" s="244"/>
      <c r="B129" s="245" t="str">
        <f>IF(JUGOS!X9="SI","MARACUYA PASSION","")</f>
        <v/>
      </c>
      <c r="C129" s="29">
        <f>IF(JUGOS!M$9&gt;0,JUGOS!M$9,0)</f>
        <v>0</v>
      </c>
      <c r="D129" s="246" t="str">
        <f t="shared" si="5"/>
        <v/>
      </c>
      <c r="E129" s="244"/>
      <c r="F129" s="247" t="str">
        <f>IF(JUGOS!$X$9="SI",JUGOS!$B$9,"")</f>
        <v/>
      </c>
      <c r="G129" s="109" t="str">
        <f>IF(JUGOS!$X$9="SI",IF(JUGOS!$A$9=0,"",JUGOS!$A$9),"")</f>
        <v/>
      </c>
    </row>
    <row r="130" spans="1:7" ht="15.75" customHeight="1">
      <c r="A130" s="244"/>
      <c r="B130" s="245" t="str">
        <f>IF(JUGOS!X9="SI","MOJITO","")</f>
        <v/>
      </c>
      <c r="C130" s="29">
        <f>IF(JUGOS!N$9&gt;0,JUGOS!N$9,0)</f>
        <v>0</v>
      </c>
      <c r="D130" s="246" t="str">
        <f t="shared" si="5"/>
        <v/>
      </c>
      <c r="E130" s="244"/>
      <c r="F130" s="247" t="str">
        <f>IF(JUGOS!$X$9="SI",JUGOS!$B$9,"")</f>
        <v/>
      </c>
      <c r="G130" s="109" t="str">
        <f>IF(JUGOS!$X$9="SI",IF(JUGOS!$A$9=0,"",JUGOS!$A$9),"")</f>
        <v/>
      </c>
    </row>
    <row r="131" spans="1:7" ht="15.75" customHeight="1">
      <c r="A131" s="244"/>
      <c r="B131" s="245" t="str">
        <f>IF(JUGOS!X9="SI","ARAN-MANZ NMQ","")</f>
        <v/>
      </c>
      <c r="C131" s="29">
        <f>IF(JUGOS!O$9&gt;0,JUGOS!O$9,0)</f>
        <v>0</v>
      </c>
      <c r="D131" s="246" t="str">
        <f t="shared" si="5"/>
        <v/>
      </c>
      <c r="E131" s="244"/>
      <c r="F131" s="247" t="str">
        <f>IF(JUGOS!$X$9="SI",JUGOS!$B$9,"")</f>
        <v/>
      </c>
      <c r="G131" s="109" t="str">
        <f>IF(JUGOS!$X$9="SI",IF(JUGOS!$A$9=0,"",JUGOS!$A$9),"")</f>
        <v/>
      </c>
    </row>
    <row r="132" spans="1:7" ht="15.75" customHeight="1">
      <c r="A132" s="244"/>
      <c r="B132" s="245" t="str">
        <f>IF(JUGOS!X9="SI","MANZANA NMQ","")</f>
        <v/>
      </c>
      <c r="C132" s="29">
        <f>IF(JUGOS!P$9&gt;0,JUGOS!P$9,0)</f>
        <v>0</v>
      </c>
      <c r="D132" s="246" t="str">
        <f t="shared" si="5"/>
        <v/>
      </c>
      <c r="E132" s="244"/>
      <c r="F132" s="247" t="str">
        <f>IF(JUGOS!$X$9="SI",JUGOS!$B$9,"")</f>
        <v/>
      </c>
      <c r="G132" s="109" t="str">
        <f>IF(JUGOS!$X$9="SI",IF(JUGOS!$A$9=0,"",JUGOS!$A$9),"")</f>
        <v/>
      </c>
    </row>
    <row r="133" spans="1:7" ht="15.75" customHeight="1">
      <c r="A133" s="244"/>
      <c r="B133" s="245" t="str">
        <f>IF(JUGOS!X9="SI","MANZ-NAR-ANA-TÉ NMQ","")</f>
        <v/>
      </c>
      <c r="C133" s="29">
        <f>IF(JUGOS!Q$9&gt;0,JUGOS!Q$9,0)</f>
        <v>0</v>
      </c>
      <c r="D133" s="246" t="str">
        <f t="shared" si="5"/>
        <v/>
      </c>
      <c r="E133" s="244"/>
      <c r="F133" s="247" t="str">
        <f>IF(JUGOS!$X$9="SI",JUGOS!$B$9,"")</f>
        <v/>
      </c>
      <c r="G133" s="109" t="str">
        <f>IF(JUGOS!$X$9="SI",IF(JUGOS!$A$9=0,"",JUGOS!$A$9),"")</f>
        <v/>
      </c>
    </row>
    <row r="134" spans="1:7" ht="15.75" customHeight="1">
      <c r="A134" s="244"/>
      <c r="B134" s="245" t="str">
        <f>IF(JUGOS!X9="SI","MANZ-FRUT-LIM NMQ","")</f>
        <v/>
      </c>
      <c r="C134" s="29">
        <f>IF(JUGOS!R$9&gt;0,JUGOS!R$9,0)</f>
        <v>0</v>
      </c>
      <c r="D134" s="246" t="str">
        <f t="shared" si="5"/>
        <v/>
      </c>
      <c r="E134" s="244"/>
      <c r="F134" s="247" t="str">
        <f>IF(JUGOS!$X$9="SI",JUGOS!$B$9,"")</f>
        <v/>
      </c>
      <c r="G134" s="109" t="str">
        <f>IF(JUGOS!$X$9="SI",IF(JUGOS!$A$9=0,"",JUGOS!$A$9),"")</f>
        <v/>
      </c>
    </row>
    <row r="135" spans="1:7" ht="15.75" customHeight="1">
      <c r="A135" s="244"/>
      <c r="B135" s="245" t="str">
        <f>IF(JUGOS!X9="SI","NAR-MANZ NMQ","")</f>
        <v/>
      </c>
      <c r="C135" s="29">
        <f>IF(JUGOS!S$9&gt;0,JUGOS!S$9,0)</f>
        <v>0</v>
      </c>
      <c r="D135" s="246" t="str">
        <f t="shared" si="5"/>
        <v/>
      </c>
      <c r="E135" s="244"/>
      <c r="F135" s="247" t="str">
        <f>IF(JUGOS!$X$9="SI",JUGOS!$B$9,"")</f>
        <v/>
      </c>
      <c r="G135" s="109" t="str">
        <f>IF(JUGOS!$X$9="SI",IF(JUGOS!$A$9=0,"",JUGOS!$A$9),"")</f>
        <v/>
      </c>
    </row>
    <row r="136" spans="1:7" ht="15.75" customHeight="1">
      <c r="A136" s="244"/>
      <c r="B136" s="245" t="str">
        <f>IF(JUGOS!X9="SI","NAR-DUR-ZAN-CAL-LIM NMQ","")</f>
        <v/>
      </c>
      <c r="C136" s="29">
        <f>IF(JUGOS!T$9&gt;0,JUGOS!T$9,0)</f>
        <v>0</v>
      </c>
      <c r="D136" s="246" t="str">
        <f t="shared" si="5"/>
        <v/>
      </c>
      <c r="E136" s="244"/>
      <c r="F136" s="247" t="str">
        <f>IF(JUGOS!$X$9="SI",JUGOS!$B$9,"")</f>
        <v/>
      </c>
      <c r="G136" s="109" t="str">
        <f>IF(JUGOS!$X$9="SI",IF(JUGOS!$A$9=0,"",JUGOS!$A$9),"")</f>
        <v/>
      </c>
    </row>
    <row r="137" spans="1:7" ht="15.75" customHeight="1">
      <c r="A137" s="244"/>
      <c r="B137" s="245" t="str">
        <f>IF(JUGOS!X9="SI","PACK SURTIDO X 9","")</f>
        <v/>
      </c>
      <c r="C137" s="29">
        <f>IF(JUGOS!U$9&gt;0,JUGOS!U$9,0)</f>
        <v>0</v>
      </c>
      <c r="D137" s="246" t="str">
        <f t="shared" si="5"/>
        <v/>
      </c>
      <c r="E137" s="244"/>
      <c r="F137" s="247" t="str">
        <f>IF(JUGOS!$X$9="SI",JUGOS!$B$9,"")</f>
        <v/>
      </c>
      <c r="G137" s="109" t="str">
        <f>IF(JUGOS!$X$9="SI",IF(JUGOS!$A$9=0,"",JUGOS!$A$9),"")</f>
        <v/>
      </c>
    </row>
    <row r="138" spans="1:7" ht="15.75" customHeight="1">
      <c r="A138" s="244"/>
      <c r="B138" s="245" t="str">
        <f>IF(JUGOS!X9="SI","BIDON NARAN X 5","")</f>
        <v/>
      </c>
      <c r="C138" s="29">
        <f>IF(JUGOS!V$9&gt;0,JUGOS!V$9,0)</f>
        <v>0</v>
      </c>
      <c r="D138" s="246" t="str">
        <f>IF(C138&gt;0,"BIDÓN/ES","")</f>
        <v/>
      </c>
      <c r="E138" s="244"/>
      <c r="F138" s="247" t="str">
        <f>IF(JUGOS!$X$9="SI",JUGOS!$B$9,"")</f>
        <v/>
      </c>
      <c r="G138" s="109" t="str">
        <f>IF(JUGOS!$X$9="SI",IF(JUGOS!$A$9=0,"",JUGOS!$A$9),"")</f>
        <v/>
      </c>
    </row>
    <row r="139" spans="1:7" ht="15.75" customHeight="1">
      <c r="A139" s="244"/>
      <c r="B139" s="245" t="str">
        <f>IF(JUGOS!X9="SI","BIDON ARAN X 2","")</f>
        <v/>
      </c>
      <c r="C139" s="29">
        <f>IF(JUGOS!W$9&gt;0,JUGOS!W$9,0)</f>
        <v>0</v>
      </c>
      <c r="D139" s="246" t="str">
        <f>IF(C139&gt;0,"BIDÓN/ES","")</f>
        <v/>
      </c>
      <c r="E139" s="244"/>
      <c r="F139" s="247" t="str">
        <f>IF(JUGOS!$X$9="SI",JUGOS!$B$9,"")</f>
        <v/>
      </c>
      <c r="G139" s="109" t="str">
        <f>IF(JUGOS!$X$9="SI",IF(JUGOS!$A$9=0,"",JUGOS!$A$9),"")</f>
        <v/>
      </c>
    </row>
    <row r="140" spans="1:7" ht="15.75" customHeight="1">
      <c r="A140" s="244"/>
      <c r="B140" s="245" t="str">
        <f>IF(JUGOS!X10="SI","ARANDANO C/AZU","")</f>
        <v/>
      </c>
      <c r="C140" s="29">
        <f>IF(JUGOS!C$10&gt;0,JUGOS!C$10,0)</f>
        <v>0</v>
      </c>
      <c r="D140" s="246" t="str">
        <f t="shared" ref="D140:D158" si="6">IF(MOD(C140,12)=0,IF(C140/12=0,"",C140/12),"INCOMPLETO")</f>
        <v/>
      </c>
      <c r="E140" s="244"/>
      <c r="F140" s="247" t="str">
        <f>IF(JUGOS!$X$10="SI",JUGOS!$B$10,"")</f>
        <v/>
      </c>
      <c r="G140" s="109" t="str">
        <f>IF(JUGOS!$X$10="SI",IF(JUGOS!$A$10=0,"",JUGOS!$A$10),"")</f>
        <v/>
      </c>
    </row>
    <row r="141" spans="1:7" ht="15.75" customHeight="1">
      <c r="A141" s="244"/>
      <c r="B141" s="245" t="str">
        <f>IF(JUGOS!X10="SI","FRUT-FRAMB C/AZU","")</f>
        <v/>
      </c>
      <c r="C141" s="29">
        <f>IF(JUGOS!D$10&gt;0,JUGOS!D$10,0)</f>
        <v>0</v>
      </c>
      <c r="D141" s="246" t="str">
        <f t="shared" si="6"/>
        <v/>
      </c>
      <c r="E141" s="244"/>
      <c r="F141" s="247" t="str">
        <f>IF(JUGOS!$X$10="SI",JUGOS!$B$10,"")</f>
        <v/>
      </c>
      <c r="G141" s="109" t="str">
        <f>IF(JUGOS!$X$10="SI",IF(JUGOS!$A$10=0,"",JUGOS!$A$10),"")</f>
        <v/>
      </c>
    </row>
    <row r="142" spans="1:7" ht="15.75" customHeight="1">
      <c r="A142" s="244"/>
      <c r="B142" s="245" t="str">
        <f>IF(JUGOS!X10="SI","MIX C/AZU","")</f>
        <v/>
      </c>
      <c r="C142" s="29">
        <f>IF(JUGOS!E$10&gt;0,JUGOS!E$10,0)</f>
        <v>0</v>
      </c>
      <c r="D142" s="246" t="str">
        <f t="shared" si="6"/>
        <v/>
      </c>
      <c r="E142" s="244"/>
      <c r="F142" s="247" t="str">
        <f>IF(JUGOS!$X$10="SI",JUGOS!$B$10,"")</f>
        <v/>
      </c>
      <c r="G142" s="109" t="str">
        <f>IF(JUGOS!$X$10="SI",IF(JUGOS!$A$10=0,"",JUGOS!$A$10),"")</f>
        <v/>
      </c>
    </row>
    <row r="143" spans="1:7" ht="15.75" customHeight="1">
      <c r="A143" s="244"/>
      <c r="B143" s="245" t="str">
        <f>IF(JUGOS!X10="SI","MANZANA-LIM C/AZU","")</f>
        <v/>
      </c>
      <c r="C143" s="29">
        <f>IF(JUGOS!F$10&gt;0,JUGOS!F$10,0)</f>
        <v>0</v>
      </c>
      <c r="D143" s="246" t="str">
        <f t="shared" si="6"/>
        <v/>
      </c>
      <c r="E143" s="244"/>
      <c r="F143" s="247" t="str">
        <f>IF(JUGOS!$X$10="SI",JUGOS!$B$10,"")</f>
        <v/>
      </c>
      <c r="G143" s="109" t="str">
        <f>IF(JUGOS!$X$10="SI",IF(JUGOS!$A$10=0,"",JUGOS!$A$10),"")</f>
        <v/>
      </c>
    </row>
    <row r="144" spans="1:7" ht="15.75" customHeight="1">
      <c r="A144" s="244"/>
      <c r="B144" s="245" t="str">
        <f>IF(JUGOS!X10="SI","ZANA-NARANJA C/AZU","")</f>
        <v/>
      </c>
      <c r="C144" s="29">
        <f>IF(JUGOS!G$10&gt;0,JUGOS!G$10,0)</f>
        <v>0</v>
      </c>
      <c r="D144" s="246" t="str">
        <f t="shared" si="6"/>
        <v/>
      </c>
      <c r="E144" s="244"/>
      <c r="F144" s="247" t="str">
        <f>IF(JUGOS!$X$10="SI",JUGOS!$B$10,"")</f>
        <v/>
      </c>
      <c r="G144" s="109" t="str">
        <f>IF(JUGOS!$X$10="SI",IF(JUGOS!$A$10=0,"",JUGOS!$A$10),"")</f>
        <v/>
      </c>
    </row>
    <row r="145" spans="1:7" ht="15.75" customHeight="1">
      <c r="A145" s="244"/>
      <c r="B145" s="245" t="str">
        <f>IF(JUGOS!X10="SI","LIMONADA","")</f>
        <v/>
      </c>
      <c r="C145" s="29">
        <f>IF(JUGOS!H$10&gt;0,JUGOS!H$10,0)</f>
        <v>0</v>
      </c>
      <c r="D145" s="246" t="str">
        <f t="shared" si="6"/>
        <v/>
      </c>
      <c r="E145" s="244"/>
      <c r="F145" s="247" t="str">
        <f>IF(JUGOS!$X$10="SI",JUGOS!$B$10,"")</f>
        <v/>
      </c>
      <c r="G145" s="109" t="str">
        <f>IF(JUGOS!$X$10="SI",IF(JUGOS!$A$10=0,"",JUGOS!$A$10),"")</f>
        <v/>
      </c>
    </row>
    <row r="146" spans="1:7" ht="15.75" customHeight="1">
      <c r="A146" s="244"/>
      <c r="B146" s="245" t="str">
        <f>IF(JUGOS!X10="SI","ARANDANO S/AZU","")</f>
        <v/>
      </c>
      <c r="C146" s="29">
        <f>IF(JUGOS!I$10&gt;0,JUGOS!I$10,0)</f>
        <v>0</v>
      </c>
      <c r="D146" s="246" t="str">
        <f t="shared" si="6"/>
        <v/>
      </c>
      <c r="E146" s="244"/>
      <c r="F146" s="247" t="str">
        <f>IF(JUGOS!$X$10="SI",JUGOS!$B$10,"")</f>
        <v/>
      </c>
      <c r="G146" s="109" t="str">
        <f>IF(JUGOS!$X$10="SI",IF(JUGOS!$A$10=0,"",JUGOS!$A$10),"")</f>
        <v/>
      </c>
    </row>
    <row r="147" spans="1:7" ht="15.75" customHeight="1">
      <c r="A147" s="244"/>
      <c r="B147" s="245" t="str">
        <f>IF(JUGOS!X10="SI","HAPPY CARROT","")</f>
        <v/>
      </c>
      <c r="C147" s="29">
        <f>IF(JUGOS!J$10&gt;0,JUGOS!J$10,0)</f>
        <v>0</v>
      </c>
      <c r="D147" s="246" t="str">
        <f t="shared" si="6"/>
        <v/>
      </c>
      <c r="E147" s="244"/>
      <c r="F147" s="247" t="str">
        <f>IF(JUGOS!$X$10="SI",JUGOS!$B$10,"")</f>
        <v/>
      </c>
      <c r="G147" s="109" t="str">
        <f>IF(JUGOS!$X$10="SI",IF(JUGOS!$A$10=0,"",JUGOS!$A$10),"")</f>
        <v/>
      </c>
    </row>
    <row r="148" spans="1:7" ht="15.75" customHeight="1">
      <c r="A148" s="244"/>
      <c r="B148" s="245" t="str">
        <f>IF(JUGOS!X10="SI","GREEN POWER","")</f>
        <v/>
      </c>
      <c r="C148" s="29">
        <f>IF(JUGOS!K$10&gt;0,JUGOS!K$10,0)</f>
        <v>0</v>
      </c>
      <c r="D148" s="246" t="str">
        <f t="shared" si="6"/>
        <v/>
      </c>
      <c r="E148" s="244"/>
      <c r="F148" s="247" t="str">
        <f>IF(JUGOS!$X$10="SI",JUGOS!$B$10,"")</f>
        <v/>
      </c>
      <c r="G148" s="109" t="str">
        <f>IF(JUGOS!$X$10="SI",IF(JUGOS!$A$10=0,"",JUGOS!$A$10),"")</f>
        <v/>
      </c>
    </row>
    <row r="149" spans="1:7" ht="15.75" customHeight="1">
      <c r="A149" s="244"/>
      <c r="B149" s="245" t="str">
        <f>IF(JUGOS!X10="SI","BERRIES MIX","")</f>
        <v/>
      </c>
      <c r="C149" s="29">
        <f>IF(JUGOS!L$10&gt;0,JUGOS!L$10,0)</f>
        <v>0</v>
      </c>
      <c r="D149" s="246" t="str">
        <f t="shared" si="6"/>
        <v/>
      </c>
      <c r="E149" s="244"/>
      <c r="F149" s="247" t="str">
        <f>IF(JUGOS!$X$10="SI",JUGOS!$B$10,"")</f>
        <v/>
      </c>
      <c r="G149" s="109" t="str">
        <f>IF(JUGOS!$X$10="SI",IF(JUGOS!$A$10=0,"",JUGOS!$A$10),"")</f>
        <v/>
      </c>
    </row>
    <row r="150" spans="1:7" ht="15.75" customHeight="1">
      <c r="A150" s="244"/>
      <c r="B150" s="245" t="str">
        <f>IF(JUGOS!X10="SI","MARACUYA PASSION","")</f>
        <v/>
      </c>
      <c r="C150" s="29">
        <f>IF(JUGOS!M$10&gt;0,JUGOS!M$10,0)</f>
        <v>0</v>
      </c>
      <c r="D150" s="246" t="str">
        <f t="shared" si="6"/>
        <v/>
      </c>
      <c r="E150" s="244"/>
      <c r="F150" s="247" t="str">
        <f>IF(JUGOS!$X$10="SI",JUGOS!$B$10,"")</f>
        <v/>
      </c>
      <c r="G150" s="109" t="str">
        <f>IF(JUGOS!$X$10="SI",IF(JUGOS!$A$10=0,"",JUGOS!$A$10),"")</f>
        <v/>
      </c>
    </row>
    <row r="151" spans="1:7" ht="15.75" customHeight="1">
      <c r="A151" s="244"/>
      <c r="B151" s="245" t="str">
        <f>IF(JUGOS!X10="SI","MOJITO","")</f>
        <v/>
      </c>
      <c r="C151" s="29">
        <f>IF(JUGOS!N$10&gt;0,JUGOS!N$10,0)</f>
        <v>0</v>
      </c>
      <c r="D151" s="246" t="str">
        <f t="shared" si="6"/>
        <v/>
      </c>
      <c r="E151" s="244"/>
      <c r="F151" s="247" t="str">
        <f>IF(JUGOS!$X$10="SI",JUGOS!$B$10,"")</f>
        <v/>
      </c>
      <c r="G151" s="109" t="str">
        <f>IF(JUGOS!$X$10="SI",IF(JUGOS!$A$10=0,"",JUGOS!$A$10),"")</f>
        <v/>
      </c>
    </row>
    <row r="152" spans="1:7" ht="15.75" customHeight="1">
      <c r="A152" s="244"/>
      <c r="B152" s="245" t="str">
        <f>IF(JUGOS!X10="SI","ARAN-MANZ NMQ","")</f>
        <v/>
      </c>
      <c r="C152" s="29">
        <f>IF(JUGOS!O$10&gt;0,JUGOS!O$10,0)</f>
        <v>0</v>
      </c>
      <c r="D152" s="246" t="str">
        <f t="shared" si="6"/>
        <v/>
      </c>
      <c r="E152" s="244"/>
      <c r="F152" s="247" t="str">
        <f>IF(JUGOS!$X$10="SI",JUGOS!$B$10,"")</f>
        <v/>
      </c>
      <c r="G152" s="109" t="str">
        <f>IF(JUGOS!$X$10="SI",IF(JUGOS!$A$10=0,"",JUGOS!$A$10),"")</f>
        <v/>
      </c>
    </row>
    <row r="153" spans="1:7" ht="15.75" customHeight="1">
      <c r="A153" s="244"/>
      <c r="B153" s="245" t="str">
        <f>IF(JUGOS!X10="SI","MANZANA NMQ","")</f>
        <v/>
      </c>
      <c r="C153" s="29">
        <f>IF(JUGOS!P$10&gt;0,JUGOS!P$10,0)</f>
        <v>0</v>
      </c>
      <c r="D153" s="246" t="str">
        <f t="shared" si="6"/>
        <v/>
      </c>
      <c r="E153" s="244"/>
      <c r="F153" s="247" t="str">
        <f>IF(JUGOS!$X$10="SI",JUGOS!$B$10,"")</f>
        <v/>
      </c>
      <c r="G153" s="109" t="str">
        <f>IF(JUGOS!$X$10="SI",IF(JUGOS!$A$10=0,"",JUGOS!$A$10),"")</f>
        <v/>
      </c>
    </row>
    <row r="154" spans="1:7" ht="15.75" customHeight="1">
      <c r="A154" s="244"/>
      <c r="B154" s="245" t="str">
        <f>IF(JUGOS!X10="SI","MANZ-NAR-ANA-TÉ NMQ","")</f>
        <v/>
      </c>
      <c r="C154" s="29">
        <f>IF(JUGOS!Q$10&gt;0,JUGOS!Q$10,0)</f>
        <v>0</v>
      </c>
      <c r="D154" s="246" t="str">
        <f t="shared" si="6"/>
        <v/>
      </c>
      <c r="E154" s="244"/>
      <c r="F154" s="247" t="str">
        <f>IF(JUGOS!$X$10="SI",JUGOS!$B$10,"")</f>
        <v/>
      </c>
      <c r="G154" s="109" t="str">
        <f>IF(JUGOS!$X$10="SI",IF(JUGOS!$A$10=0,"",JUGOS!$A$10),"")</f>
        <v/>
      </c>
    </row>
    <row r="155" spans="1:7" ht="15.75" customHeight="1">
      <c r="A155" s="244"/>
      <c r="B155" s="245" t="str">
        <f>IF(JUGOS!X10="SI","MANZ-FRUT-LIM NMQ","")</f>
        <v/>
      </c>
      <c r="C155" s="29">
        <f>IF(JUGOS!R$10&gt;0,JUGOS!R$10,0)</f>
        <v>0</v>
      </c>
      <c r="D155" s="246" t="str">
        <f t="shared" si="6"/>
        <v/>
      </c>
      <c r="E155" s="244"/>
      <c r="F155" s="247" t="str">
        <f>IF(JUGOS!$X$10="SI",JUGOS!$B$10,"")</f>
        <v/>
      </c>
      <c r="G155" s="109" t="str">
        <f>IF(JUGOS!$X$10="SI",IF(JUGOS!$A$10=0,"",JUGOS!$A$10),"")</f>
        <v/>
      </c>
    </row>
    <row r="156" spans="1:7" ht="15.75" customHeight="1">
      <c r="A156" s="244"/>
      <c r="B156" s="245" t="str">
        <f>IF(JUGOS!X10="SI","NAR-MANZ NMQ","")</f>
        <v/>
      </c>
      <c r="C156" s="29">
        <f>IF(JUGOS!S$10&gt;0,JUGOS!S$10,0)</f>
        <v>0</v>
      </c>
      <c r="D156" s="246" t="str">
        <f t="shared" si="6"/>
        <v/>
      </c>
      <c r="E156" s="244"/>
      <c r="F156" s="247" t="str">
        <f>IF(JUGOS!$X$10="SI",JUGOS!$B$10,"")</f>
        <v/>
      </c>
      <c r="G156" s="109" t="str">
        <f>IF(JUGOS!$X$10="SI",IF(JUGOS!$A$10=0,"",JUGOS!$A$10),"")</f>
        <v/>
      </c>
    </row>
    <row r="157" spans="1:7" ht="15.75" customHeight="1">
      <c r="A157" s="244"/>
      <c r="B157" s="245" t="str">
        <f>IF(JUGOS!X10="SI","NAR-DUR-ZAN-CAL-LIM NMQ","")</f>
        <v/>
      </c>
      <c r="C157" s="29">
        <f>IF(JUGOS!T$10&gt;0,JUGOS!T$10,0)</f>
        <v>0</v>
      </c>
      <c r="D157" s="246" t="str">
        <f t="shared" si="6"/>
        <v/>
      </c>
      <c r="E157" s="244"/>
      <c r="F157" s="247" t="str">
        <f>IF(JUGOS!$X$10="SI",JUGOS!$B$10,"")</f>
        <v/>
      </c>
      <c r="G157" s="109" t="str">
        <f>IF(JUGOS!$X$10="SI",IF(JUGOS!$A$10=0,"",JUGOS!$A$10),"")</f>
        <v/>
      </c>
    </row>
    <row r="158" spans="1:7" ht="15.75" customHeight="1">
      <c r="A158" s="244"/>
      <c r="B158" s="245" t="str">
        <f>IF(JUGOS!X10="SI","PACK SURTIDO X 9","")</f>
        <v/>
      </c>
      <c r="C158" s="29">
        <f>IF(JUGOS!U$10&gt;0,JUGOS!U$10,0)</f>
        <v>0</v>
      </c>
      <c r="D158" s="246" t="str">
        <f t="shared" si="6"/>
        <v/>
      </c>
      <c r="E158" s="244"/>
      <c r="F158" s="247" t="str">
        <f>IF(JUGOS!$X$10="SI",JUGOS!$B$10,"")</f>
        <v/>
      </c>
      <c r="G158" s="109" t="str">
        <f>IF(JUGOS!$X$10="SI",IF(JUGOS!$A$10=0,"",JUGOS!$A$10),"")</f>
        <v/>
      </c>
    </row>
    <row r="159" spans="1:7" ht="15.75" customHeight="1">
      <c r="A159" s="244"/>
      <c r="B159" s="245" t="str">
        <f>IF(JUGOS!X10="SI","BIDON NARAN X 5","")</f>
        <v/>
      </c>
      <c r="C159" s="29">
        <f>IF(JUGOS!V$10&gt;0,JUGOS!V$10,0)</f>
        <v>0</v>
      </c>
      <c r="D159" s="246" t="str">
        <f>IF(C159&gt;0,"BIDÓN/ES","")</f>
        <v/>
      </c>
      <c r="E159" s="244"/>
      <c r="F159" s="247" t="str">
        <f>IF(JUGOS!$X$10="SI",JUGOS!$B$10,"")</f>
        <v/>
      </c>
      <c r="G159" s="109" t="str">
        <f>IF(JUGOS!$X$10="SI",IF(JUGOS!$A$10=0,"",JUGOS!$A$10),"")</f>
        <v/>
      </c>
    </row>
    <row r="160" spans="1:7" ht="15.75" customHeight="1">
      <c r="A160" s="244"/>
      <c r="B160" s="245" t="str">
        <f>IF(JUGOS!X10="SI","BIDON ARAN X 2","")</f>
        <v/>
      </c>
      <c r="C160" s="29">
        <f>IF(JUGOS!W$10&gt;0,JUGOS!W$10,0)</f>
        <v>0</v>
      </c>
      <c r="D160" s="246" t="str">
        <f>IF(C160&gt;0,"BIDÓN/ES","")</f>
        <v/>
      </c>
      <c r="E160" s="244"/>
      <c r="F160" s="247" t="str">
        <f>IF(JUGOS!$X$10="SI",JUGOS!$B$10,"")</f>
        <v/>
      </c>
      <c r="G160" s="109" t="str">
        <f>IF(JUGOS!$X$10="SI",IF(JUGOS!$A$10=0,"",JUGOS!$A$10),"")</f>
        <v/>
      </c>
    </row>
    <row r="161" spans="1:7" ht="15.75" customHeight="1">
      <c r="A161" s="244"/>
      <c r="B161" s="245" t="str">
        <f>IF(JUGOS!X11="SI","ARANDANO C/AZU","")</f>
        <v/>
      </c>
      <c r="C161" s="29">
        <f>IF(JUGOS!C$11&gt;0,JUGOS!C$11,0)</f>
        <v>0</v>
      </c>
      <c r="D161" s="246" t="str">
        <f t="shared" ref="D161:D179" si="7">IF(MOD(C161,12)=0,IF(C161/12=0,"",C161/12),"INCOMPLETO")</f>
        <v/>
      </c>
      <c r="E161" s="244"/>
      <c r="F161" s="247" t="str">
        <f>IF(JUGOS!$X$11="SI",JUGOS!$B$11,"")</f>
        <v/>
      </c>
      <c r="G161" s="109" t="str">
        <f>IF(JUGOS!$X$11="SI",IF(JUGOS!$A$11=0,"",JUGOS!$A$11),"")</f>
        <v/>
      </c>
    </row>
    <row r="162" spans="1:7" ht="15.75" customHeight="1">
      <c r="A162" s="244"/>
      <c r="B162" s="245" t="str">
        <f>IF(JUGOS!X11="SI","FRUT-FRAMB C/AZU","")</f>
        <v/>
      </c>
      <c r="C162" s="29">
        <f>IF(JUGOS!D$11&gt;0,JUGOS!D$11,0)</f>
        <v>0</v>
      </c>
      <c r="D162" s="246" t="str">
        <f t="shared" si="7"/>
        <v/>
      </c>
      <c r="E162" s="244"/>
      <c r="F162" s="247" t="str">
        <f>IF(JUGOS!$X$11="SI",JUGOS!$B$11,"")</f>
        <v/>
      </c>
      <c r="G162" s="109" t="str">
        <f>IF(JUGOS!$X$11="SI",IF(JUGOS!$A$11=0,"",JUGOS!$A$11),"")</f>
        <v/>
      </c>
    </row>
    <row r="163" spans="1:7" ht="15.75" customHeight="1">
      <c r="A163" s="244"/>
      <c r="B163" s="245" t="str">
        <f>IF(JUGOS!X11="SI","MIX C/AZU","")</f>
        <v/>
      </c>
      <c r="C163" s="29">
        <f>IF(JUGOS!E$11&gt;0,JUGOS!E$11,0)</f>
        <v>0</v>
      </c>
      <c r="D163" s="246" t="str">
        <f t="shared" si="7"/>
        <v/>
      </c>
      <c r="E163" s="244"/>
      <c r="F163" s="247" t="str">
        <f>IF(JUGOS!$X$11="SI",JUGOS!$B$11,"")</f>
        <v/>
      </c>
      <c r="G163" s="109" t="str">
        <f>IF(JUGOS!$X$11="SI",IF(JUGOS!$A$11=0,"",JUGOS!$A$11),"")</f>
        <v/>
      </c>
    </row>
    <row r="164" spans="1:7" ht="15.75" customHeight="1">
      <c r="A164" s="244"/>
      <c r="B164" s="245" t="str">
        <f>IF(JUGOS!X11="SI","MANZANA-LIM C/AZU","")</f>
        <v/>
      </c>
      <c r="C164" s="29">
        <f>IF(JUGOS!F$11&gt;0,JUGOS!F$11,0)</f>
        <v>0</v>
      </c>
      <c r="D164" s="246" t="str">
        <f t="shared" si="7"/>
        <v/>
      </c>
      <c r="E164" s="244"/>
      <c r="F164" s="247" t="str">
        <f>IF(JUGOS!$X$11="SI",JUGOS!$B$11,"")</f>
        <v/>
      </c>
      <c r="G164" s="109" t="str">
        <f>IF(JUGOS!$X$11="SI",IF(JUGOS!$A$11=0,"",JUGOS!$A$11),"")</f>
        <v/>
      </c>
    </row>
    <row r="165" spans="1:7" ht="15.75" customHeight="1">
      <c r="A165" s="244"/>
      <c r="B165" s="245" t="str">
        <f>IF(JUGOS!X11="SI","ZANA-NARANJA C/AZU","")</f>
        <v/>
      </c>
      <c r="C165" s="29">
        <f>IF(JUGOS!G$11&gt;0,JUGOS!G$11,0)</f>
        <v>0</v>
      </c>
      <c r="D165" s="246" t="str">
        <f t="shared" si="7"/>
        <v/>
      </c>
      <c r="E165" s="244"/>
      <c r="F165" s="247" t="str">
        <f>IF(JUGOS!$X$11="SI",JUGOS!$B$11,"")</f>
        <v/>
      </c>
      <c r="G165" s="109" t="str">
        <f>IF(JUGOS!$X$11="SI",IF(JUGOS!$A$11=0,"",JUGOS!$A$11),"")</f>
        <v/>
      </c>
    </row>
    <row r="166" spans="1:7" ht="15.75" customHeight="1">
      <c r="A166" s="244"/>
      <c r="B166" s="245" t="str">
        <f>IF(JUGOS!X11="SI","LIMONADA","")</f>
        <v/>
      </c>
      <c r="C166" s="29">
        <f>IF(JUGOS!H$11&gt;0,JUGOS!H$11,0)</f>
        <v>0</v>
      </c>
      <c r="D166" s="246" t="str">
        <f t="shared" si="7"/>
        <v/>
      </c>
      <c r="E166" s="244"/>
      <c r="F166" s="247" t="str">
        <f>IF(JUGOS!$X$11="SI",JUGOS!$B$11,"")</f>
        <v/>
      </c>
      <c r="G166" s="109" t="str">
        <f>IF(JUGOS!$X$11="SI",IF(JUGOS!$A$11=0,"",JUGOS!$A$11),"")</f>
        <v/>
      </c>
    </row>
    <row r="167" spans="1:7" ht="15.75" customHeight="1">
      <c r="A167" s="244"/>
      <c r="B167" s="245" t="str">
        <f>IF(JUGOS!X11="SI","ARANDANO S/AZU","")</f>
        <v/>
      </c>
      <c r="C167" s="29">
        <f>IF(JUGOS!I$11&gt;0,JUGOS!I$11,0)</f>
        <v>0</v>
      </c>
      <c r="D167" s="246" t="str">
        <f t="shared" si="7"/>
        <v/>
      </c>
      <c r="E167" s="244"/>
      <c r="F167" s="247" t="str">
        <f>IF(JUGOS!$X$11="SI",JUGOS!$B$11,"")</f>
        <v/>
      </c>
      <c r="G167" s="109" t="str">
        <f>IF(JUGOS!$X$11="SI",IF(JUGOS!$A$11=0,"",JUGOS!$A$11),"")</f>
        <v/>
      </c>
    </row>
    <row r="168" spans="1:7" ht="15.75" customHeight="1">
      <c r="A168" s="244"/>
      <c r="B168" s="245" t="str">
        <f>IF(JUGOS!X11="SI","HAPPY CARROT","")</f>
        <v/>
      </c>
      <c r="C168" s="29">
        <f>IF(JUGOS!J$11&gt;0,JUGOS!J$11,0)</f>
        <v>0</v>
      </c>
      <c r="D168" s="246" t="str">
        <f t="shared" si="7"/>
        <v/>
      </c>
      <c r="E168" s="244"/>
      <c r="F168" s="247" t="str">
        <f>IF(JUGOS!$X$11="SI",JUGOS!$B$11,"")</f>
        <v/>
      </c>
      <c r="G168" s="109" t="str">
        <f>IF(JUGOS!$X$11="SI",IF(JUGOS!$A$11=0,"",JUGOS!$A$11),"")</f>
        <v/>
      </c>
    </row>
    <row r="169" spans="1:7" ht="15.75" customHeight="1">
      <c r="A169" s="244"/>
      <c r="B169" s="245" t="str">
        <f>IF(JUGOS!X11="SI","GREEN POWER","")</f>
        <v/>
      </c>
      <c r="C169" s="29">
        <f>IF(JUGOS!K$11&gt;0,JUGOS!K$11,0)</f>
        <v>0</v>
      </c>
      <c r="D169" s="246" t="str">
        <f t="shared" si="7"/>
        <v/>
      </c>
      <c r="E169" s="244"/>
      <c r="F169" s="247" t="str">
        <f>IF(JUGOS!$X$11="SI",JUGOS!$B$11,"")</f>
        <v/>
      </c>
      <c r="G169" s="109" t="str">
        <f>IF(JUGOS!$X$11="SI",IF(JUGOS!$A$11=0,"",JUGOS!$A$11),"")</f>
        <v/>
      </c>
    </row>
    <row r="170" spans="1:7" ht="15.75" customHeight="1">
      <c r="A170" s="244"/>
      <c r="B170" s="245" t="str">
        <f>IF(JUGOS!X11="SI","BERRIES MIX","")</f>
        <v/>
      </c>
      <c r="C170" s="29">
        <f>IF(JUGOS!L$11&gt;0,JUGOS!L$11,0)</f>
        <v>0</v>
      </c>
      <c r="D170" s="246" t="str">
        <f t="shared" si="7"/>
        <v/>
      </c>
      <c r="E170" s="244"/>
      <c r="F170" s="247" t="str">
        <f>IF(JUGOS!$X$11="SI",JUGOS!$B$11,"")</f>
        <v/>
      </c>
      <c r="G170" s="109" t="str">
        <f>IF(JUGOS!$X$11="SI",IF(JUGOS!$A$11=0,"",JUGOS!$A$11),"")</f>
        <v/>
      </c>
    </row>
    <row r="171" spans="1:7" ht="15.75" customHeight="1">
      <c r="A171" s="244"/>
      <c r="B171" s="245" t="str">
        <f>IF(JUGOS!X11="SI","MARACUYA PASSION","")</f>
        <v/>
      </c>
      <c r="C171" s="29">
        <f>IF(JUGOS!M$11&gt;0,JUGOS!M$11,0)</f>
        <v>0</v>
      </c>
      <c r="D171" s="246" t="str">
        <f t="shared" si="7"/>
        <v/>
      </c>
      <c r="E171" s="244"/>
      <c r="F171" s="247" t="str">
        <f>IF(JUGOS!$X$11="SI",JUGOS!$B$11,"")</f>
        <v/>
      </c>
      <c r="G171" s="109" t="str">
        <f>IF(JUGOS!$X$11="SI",IF(JUGOS!$A$11=0,"",JUGOS!$A$11),"")</f>
        <v/>
      </c>
    </row>
    <row r="172" spans="1:7" ht="15.75" customHeight="1">
      <c r="A172" s="244"/>
      <c r="B172" s="245" t="str">
        <f>IF(JUGOS!X11="SI","MOJITO","")</f>
        <v/>
      </c>
      <c r="C172" s="29">
        <f>IF(JUGOS!N$11&gt;0,JUGOS!N$11,0)</f>
        <v>0</v>
      </c>
      <c r="D172" s="246" t="str">
        <f t="shared" si="7"/>
        <v/>
      </c>
      <c r="E172" s="244"/>
      <c r="F172" s="247" t="str">
        <f>IF(JUGOS!$X$11="SI",JUGOS!$B$11,"")</f>
        <v/>
      </c>
      <c r="G172" s="109" t="str">
        <f>IF(JUGOS!$X$11="SI",IF(JUGOS!$A$11=0,"",JUGOS!$A$11),"")</f>
        <v/>
      </c>
    </row>
    <row r="173" spans="1:7" ht="15.75" customHeight="1">
      <c r="A173" s="244"/>
      <c r="B173" s="245" t="str">
        <f>IF(JUGOS!X11="SI","ARAN-MANZ NMQ","")</f>
        <v/>
      </c>
      <c r="C173" s="29">
        <f>IF(JUGOS!O$11&gt;0,JUGOS!O$11,0)</f>
        <v>0</v>
      </c>
      <c r="D173" s="246" t="str">
        <f t="shared" si="7"/>
        <v/>
      </c>
      <c r="E173" s="244"/>
      <c r="F173" s="247" t="str">
        <f>IF(JUGOS!$X$11="SI",JUGOS!$B$11,"")</f>
        <v/>
      </c>
      <c r="G173" s="109" t="str">
        <f>IF(JUGOS!$X$11="SI",IF(JUGOS!$A$11=0,"",JUGOS!$A$11),"")</f>
        <v/>
      </c>
    </row>
    <row r="174" spans="1:7" ht="15.75" customHeight="1">
      <c r="A174" s="244"/>
      <c r="B174" s="245" t="str">
        <f>IF(JUGOS!X11="SI","MANZANA NMQ","")</f>
        <v/>
      </c>
      <c r="C174" s="29">
        <f>IF(JUGOS!P$11&gt;0,JUGOS!P$11,0)</f>
        <v>0</v>
      </c>
      <c r="D174" s="246" t="str">
        <f t="shared" si="7"/>
        <v/>
      </c>
      <c r="E174" s="244"/>
      <c r="F174" s="247" t="str">
        <f>IF(JUGOS!$X$11="SI",JUGOS!$B$11,"")</f>
        <v/>
      </c>
      <c r="G174" s="109" t="str">
        <f>IF(JUGOS!$X$11="SI",IF(JUGOS!$A$11=0,"",JUGOS!$A$11),"")</f>
        <v/>
      </c>
    </row>
    <row r="175" spans="1:7" ht="15.75" customHeight="1">
      <c r="A175" s="244"/>
      <c r="B175" s="245" t="str">
        <f>IF(JUGOS!X11="SI","MANZ-NAR-ANA-TÉ NMQ","")</f>
        <v/>
      </c>
      <c r="C175" s="29">
        <f>IF(JUGOS!Q$11&gt;0,JUGOS!Q$11,0)</f>
        <v>0</v>
      </c>
      <c r="D175" s="246" t="str">
        <f t="shared" si="7"/>
        <v/>
      </c>
      <c r="E175" s="244"/>
      <c r="F175" s="247" t="str">
        <f>IF(JUGOS!$X$11="SI",JUGOS!$B$11,"")</f>
        <v/>
      </c>
      <c r="G175" s="109" t="str">
        <f>IF(JUGOS!$X$11="SI",IF(JUGOS!$A$11=0,"",JUGOS!$A$11),"")</f>
        <v/>
      </c>
    </row>
    <row r="176" spans="1:7" ht="15.75" customHeight="1">
      <c r="A176" s="244"/>
      <c r="B176" s="245" t="str">
        <f>IF(JUGOS!X11="SI","MANZ-FRUT-LIM NMQ","")</f>
        <v/>
      </c>
      <c r="C176" s="29">
        <f>IF(JUGOS!R$11&gt;0,JUGOS!R$11,0)</f>
        <v>0</v>
      </c>
      <c r="D176" s="246" t="str">
        <f t="shared" si="7"/>
        <v/>
      </c>
      <c r="E176" s="244"/>
      <c r="F176" s="247" t="str">
        <f>IF(JUGOS!$X$11="SI",JUGOS!$B$11,"")</f>
        <v/>
      </c>
      <c r="G176" s="109" t="str">
        <f>IF(JUGOS!$X$11="SI",IF(JUGOS!$A$11=0,"",JUGOS!$A$11),"")</f>
        <v/>
      </c>
    </row>
    <row r="177" spans="1:7" ht="15.75" customHeight="1">
      <c r="A177" s="244"/>
      <c r="B177" s="245" t="str">
        <f>IF(JUGOS!X11="SI","NAR-MANZ NMQ","")</f>
        <v/>
      </c>
      <c r="C177" s="29">
        <f>IF(JUGOS!S$11&gt;0,JUGOS!S$11,0)</f>
        <v>0</v>
      </c>
      <c r="D177" s="246" t="str">
        <f t="shared" si="7"/>
        <v/>
      </c>
      <c r="E177" s="244"/>
      <c r="F177" s="247" t="str">
        <f>IF(JUGOS!$X$11="SI",JUGOS!$B$11,"")</f>
        <v/>
      </c>
      <c r="G177" s="109" t="str">
        <f>IF(JUGOS!$X$11="SI",IF(JUGOS!$A$11=0,"",JUGOS!$A$11),"")</f>
        <v/>
      </c>
    </row>
    <row r="178" spans="1:7" ht="15.75" customHeight="1">
      <c r="A178" s="244"/>
      <c r="B178" s="245" t="str">
        <f>IF(JUGOS!X11="SI","NAR-DUR-ZAN-CAL-LIM NMQ","")</f>
        <v/>
      </c>
      <c r="C178" s="29">
        <f>IF(JUGOS!T$11&gt;0,JUGOS!T$11,0)</f>
        <v>0</v>
      </c>
      <c r="D178" s="246" t="str">
        <f t="shared" si="7"/>
        <v/>
      </c>
      <c r="E178" s="244"/>
      <c r="F178" s="247" t="str">
        <f>IF(JUGOS!$X$11="SI",JUGOS!$B$11,"")</f>
        <v/>
      </c>
      <c r="G178" s="109" t="str">
        <f>IF(JUGOS!$X$11="SI",IF(JUGOS!$A$11=0,"",JUGOS!$A$11),"")</f>
        <v/>
      </c>
    </row>
    <row r="179" spans="1:7" ht="15.75" customHeight="1">
      <c r="A179" s="244"/>
      <c r="B179" s="245" t="str">
        <f>IF(JUGOS!X11="SI","PACK SURTIDO X 9","")</f>
        <v/>
      </c>
      <c r="C179" s="29">
        <f>IF(JUGOS!U$11&gt;0,JUGOS!U$11,0)</f>
        <v>0</v>
      </c>
      <c r="D179" s="246" t="str">
        <f t="shared" si="7"/>
        <v/>
      </c>
      <c r="E179" s="244"/>
      <c r="F179" s="247" t="str">
        <f>IF(JUGOS!$X$11="SI",JUGOS!$B$11,"")</f>
        <v/>
      </c>
      <c r="G179" s="109" t="str">
        <f>IF(JUGOS!$X$11="SI",IF(JUGOS!$A$11=0,"",JUGOS!$A$11),"")</f>
        <v/>
      </c>
    </row>
    <row r="180" spans="1:7" ht="15.75" customHeight="1">
      <c r="A180" s="244"/>
      <c r="B180" s="245" t="str">
        <f>IF(JUGOS!X11="SI","BIDON NARAN X 5","")</f>
        <v/>
      </c>
      <c r="C180" s="29">
        <f>IF(JUGOS!V$11&gt;0,JUGOS!V$11,0)</f>
        <v>0</v>
      </c>
      <c r="D180" s="246" t="str">
        <f>IF(C180&gt;0,"BIDÓN/ES","")</f>
        <v/>
      </c>
      <c r="E180" s="244"/>
      <c r="F180" s="247" t="str">
        <f>IF(JUGOS!$X$11="SI",JUGOS!$B$11,"")</f>
        <v/>
      </c>
      <c r="G180" s="109" t="str">
        <f>IF(JUGOS!$X$11="SI",IF(JUGOS!$A$11=0,"",JUGOS!$A$11),"")</f>
        <v/>
      </c>
    </row>
    <row r="181" spans="1:7" ht="15.75" customHeight="1">
      <c r="A181" s="244"/>
      <c r="B181" s="245" t="str">
        <f>IF(JUGOS!X11="SI","BIDON ARAN X 2","")</f>
        <v/>
      </c>
      <c r="C181" s="29">
        <f>IF(JUGOS!W$11&gt;0,JUGOS!W$11,0)</f>
        <v>0</v>
      </c>
      <c r="D181" s="246" t="str">
        <f>IF(C181&gt;0,"BIDÓN/ES","")</f>
        <v/>
      </c>
      <c r="E181" s="244"/>
      <c r="F181" s="247" t="str">
        <f>IF(JUGOS!$X$11="SI",JUGOS!$B$11,"")</f>
        <v/>
      </c>
      <c r="G181" s="109" t="str">
        <f>IF(JUGOS!$X$11="SI",IF(JUGOS!$A$11=0,"",JUGOS!$A$11),"")</f>
        <v/>
      </c>
    </row>
    <row r="182" spans="1:7" ht="15.75" customHeight="1">
      <c r="A182" s="244"/>
      <c r="B182" s="245" t="str">
        <f>IF(JUGOS!X12="SI","ARANDANO C/AZU","")</f>
        <v/>
      </c>
      <c r="C182" s="29">
        <f>IF(JUGOS!C$12&gt;0,JUGOS!C$12,0)</f>
        <v>0</v>
      </c>
      <c r="D182" s="246" t="str">
        <f t="shared" ref="D182:D200" si="8">IF(MOD(C182,12)=0,IF(C182/12=0,"",C182/12),"INCOMPLETO")</f>
        <v/>
      </c>
      <c r="E182" s="244"/>
      <c r="F182" s="247" t="str">
        <f>IF(JUGOS!$X$12="SI",JUGOS!$B$12,"")</f>
        <v/>
      </c>
      <c r="G182" s="109" t="str">
        <f>IF(JUGOS!$X$12="SI",IF(JUGOS!$A$12=0,"",JUGOS!$A$12),"")</f>
        <v/>
      </c>
    </row>
    <row r="183" spans="1:7" ht="15.75" customHeight="1">
      <c r="A183" s="244"/>
      <c r="B183" s="245" t="str">
        <f>IF(JUGOS!X12="SI","FRUT-FRAMB C/AZU","")</f>
        <v/>
      </c>
      <c r="C183" s="29">
        <f>IF(JUGOS!D$12&gt;0,JUGOS!D$12,0)</f>
        <v>0</v>
      </c>
      <c r="D183" s="246" t="str">
        <f t="shared" si="8"/>
        <v/>
      </c>
      <c r="E183" s="244"/>
      <c r="F183" s="247" t="str">
        <f>IF(JUGOS!$X$12="SI",JUGOS!$B$12,"")</f>
        <v/>
      </c>
      <c r="G183" s="109" t="str">
        <f>IF(JUGOS!$X$12="SI",IF(JUGOS!$A$12=0,"",JUGOS!$A$12),"")</f>
        <v/>
      </c>
    </row>
    <row r="184" spans="1:7" ht="15.75" customHeight="1">
      <c r="A184" s="244"/>
      <c r="B184" s="245" t="str">
        <f>IF(JUGOS!X12="SI","MIX C/AZU","")</f>
        <v/>
      </c>
      <c r="C184" s="29">
        <f>IF(JUGOS!E$12&gt;0,JUGOS!E$12,0)</f>
        <v>0</v>
      </c>
      <c r="D184" s="246" t="str">
        <f t="shared" si="8"/>
        <v/>
      </c>
      <c r="E184" s="244"/>
      <c r="F184" s="247" t="str">
        <f>IF(JUGOS!$X$12="SI",JUGOS!$B$12,"")</f>
        <v/>
      </c>
      <c r="G184" s="109" t="str">
        <f>IF(JUGOS!$X$12="SI",IF(JUGOS!$A$12=0,"",JUGOS!$A$12),"")</f>
        <v/>
      </c>
    </row>
    <row r="185" spans="1:7" ht="15.75" customHeight="1">
      <c r="A185" s="244"/>
      <c r="B185" s="245" t="str">
        <f>IF(JUGOS!X12="SI","MANZANA-LIM C/AZU","")</f>
        <v/>
      </c>
      <c r="C185" s="29">
        <f>IF(JUGOS!F$12&gt;0,JUGOS!F$12,0)</f>
        <v>0</v>
      </c>
      <c r="D185" s="246" t="str">
        <f t="shared" si="8"/>
        <v/>
      </c>
      <c r="E185" s="244"/>
      <c r="F185" s="247" t="str">
        <f>IF(JUGOS!$X$12="SI",JUGOS!$B$12,"")</f>
        <v/>
      </c>
      <c r="G185" s="109" t="str">
        <f>IF(JUGOS!$X$12="SI",IF(JUGOS!$A$12=0,"",JUGOS!$A$12),"")</f>
        <v/>
      </c>
    </row>
    <row r="186" spans="1:7" ht="15.75" customHeight="1">
      <c r="A186" s="244"/>
      <c r="B186" s="245" t="str">
        <f>IF(JUGOS!X12="SI","ZANA-NARANJA C/AZU","")</f>
        <v/>
      </c>
      <c r="C186" s="29">
        <f>IF(JUGOS!G$12&gt;0,JUGOS!G$12,0)</f>
        <v>0</v>
      </c>
      <c r="D186" s="246" t="str">
        <f t="shared" si="8"/>
        <v/>
      </c>
      <c r="E186" s="244"/>
      <c r="F186" s="247" t="str">
        <f>IF(JUGOS!$X$12="SI",JUGOS!$B$12,"")</f>
        <v/>
      </c>
      <c r="G186" s="109" t="str">
        <f>IF(JUGOS!$X$12="SI",IF(JUGOS!$A$12=0,"",JUGOS!$A$12),"")</f>
        <v/>
      </c>
    </row>
    <row r="187" spans="1:7" ht="15.75" customHeight="1">
      <c r="A187" s="244"/>
      <c r="B187" s="245" t="str">
        <f>IF(JUGOS!X12="SI","LIMONADA","")</f>
        <v/>
      </c>
      <c r="C187" s="29">
        <f>IF(JUGOS!H$12&gt;0,JUGOS!H$12,0)</f>
        <v>0</v>
      </c>
      <c r="D187" s="246" t="str">
        <f t="shared" si="8"/>
        <v/>
      </c>
      <c r="E187" s="244"/>
      <c r="F187" s="247" t="str">
        <f>IF(JUGOS!$X$12="SI",JUGOS!$B$12,"")</f>
        <v/>
      </c>
      <c r="G187" s="109" t="str">
        <f>IF(JUGOS!$X$12="SI",IF(JUGOS!$A$12=0,"",JUGOS!$A$12),"")</f>
        <v/>
      </c>
    </row>
    <row r="188" spans="1:7" ht="15.75" customHeight="1">
      <c r="A188" s="244"/>
      <c r="B188" s="245" t="str">
        <f>IF(JUGOS!X12="SI","ARANDANO S/AZU","")</f>
        <v/>
      </c>
      <c r="C188" s="29">
        <f>IF(JUGOS!I$12&gt;0,JUGOS!I$12,0)</f>
        <v>0</v>
      </c>
      <c r="D188" s="246" t="str">
        <f t="shared" si="8"/>
        <v/>
      </c>
      <c r="E188" s="244"/>
      <c r="F188" s="247" t="str">
        <f>IF(JUGOS!$X$12="SI",JUGOS!$B$12,"")</f>
        <v/>
      </c>
      <c r="G188" s="109" t="str">
        <f>IF(JUGOS!$X$12="SI",IF(JUGOS!$A$12=0,"",JUGOS!$A$12),"")</f>
        <v/>
      </c>
    </row>
    <row r="189" spans="1:7" ht="15.75" customHeight="1">
      <c r="A189" s="244"/>
      <c r="B189" s="245" t="str">
        <f>IF(JUGOS!X12="SI","HAPPY CARROT","")</f>
        <v/>
      </c>
      <c r="C189" s="29">
        <f>IF(JUGOS!J$12&gt;0,JUGOS!J$12,0)</f>
        <v>0</v>
      </c>
      <c r="D189" s="246" t="str">
        <f t="shared" si="8"/>
        <v/>
      </c>
      <c r="E189" s="244"/>
      <c r="F189" s="247" t="str">
        <f>IF(JUGOS!$X$12="SI",JUGOS!$B$12,"")</f>
        <v/>
      </c>
      <c r="G189" s="109" t="str">
        <f>IF(JUGOS!$X$12="SI",IF(JUGOS!$A$12=0,"",JUGOS!$A$12),"")</f>
        <v/>
      </c>
    </row>
    <row r="190" spans="1:7" ht="15.75" customHeight="1">
      <c r="A190" s="244"/>
      <c r="B190" s="245" t="str">
        <f>IF(JUGOS!X12="SI","GREEN POWER","")</f>
        <v/>
      </c>
      <c r="C190" s="29">
        <f>IF(JUGOS!K$12&gt;0,JUGOS!K$12,0)</f>
        <v>0</v>
      </c>
      <c r="D190" s="246" t="str">
        <f t="shared" si="8"/>
        <v/>
      </c>
      <c r="E190" s="244"/>
      <c r="F190" s="247" t="str">
        <f>IF(JUGOS!$X$12="SI",JUGOS!$B$12,"")</f>
        <v/>
      </c>
      <c r="G190" s="109" t="str">
        <f>IF(JUGOS!$X$12="SI",IF(JUGOS!$A$12=0,"",JUGOS!$A$12),"")</f>
        <v/>
      </c>
    </row>
    <row r="191" spans="1:7" ht="15.75" customHeight="1">
      <c r="A191" s="244"/>
      <c r="B191" s="245" t="str">
        <f>IF(JUGOS!X12="SI","BERRIES MIX","")</f>
        <v/>
      </c>
      <c r="C191" s="29">
        <f>IF(JUGOS!L$12&gt;0,JUGOS!L$12,0)</f>
        <v>0</v>
      </c>
      <c r="D191" s="246" t="str">
        <f t="shared" si="8"/>
        <v/>
      </c>
      <c r="E191" s="244"/>
      <c r="F191" s="247" t="str">
        <f>IF(JUGOS!$X$12="SI",JUGOS!$B$12,"")</f>
        <v/>
      </c>
      <c r="G191" s="109" t="str">
        <f>IF(JUGOS!$X$12="SI",IF(JUGOS!$A$12=0,"",JUGOS!$A$12),"")</f>
        <v/>
      </c>
    </row>
    <row r="192" spans="1:7" ht="15.75" customHeight="1">
      <c r="A192" s="244"/>
      <c r="B192" s="245" t="str">
        <f>IF(JUGOS!X12="SI","MARACUYA PASSION","")</f>
        <v/>
      </c>
      <c r="C192" s="29">
        <f>IF(JUGOS!M$12&gt;0,JUGOS!M$12,0)</f>
        <v>0</v>
      </c>
      <c r="D192" s="246" t="str">
        <f t="shared" si="8"/>
        <v/>
      </c>
      <c r="E192" s="244"/>
      <c r="F192" s="247" t="str">
        <f>IF(JUGOS!$X$12="SI",JUGOS!$B$12,"")</f>
        <v/>
      </c>
      <c r="G192" s="109" t="str">
        <f>IF(JUGOS!$X$12="SI",IF(JUGOS!$A$12=0,"",JUGOS!$A$12),"")</f>
        <v/>
      </c>
    </row>
    <row r="193" spans="1:7" ht="15.75" customHeight="1">
      <c r="A193" s="244"/>
      <c r="B193" s="245" t="str">
        <f>IF(JUGOS!X12="SI","MOJITO","")</f>
        <v/>
      </c>
      <c r="C193" s="29">
        <f>IF(JUGOS!N$12&gt;0,JUGOS!N$12,0)</f>
        <v>0</v>
      </c>
      <c r="D193" s="246" t="str">
        <f t="shared" si="8"/>
        <v/>
      </c>
      <c r="E193" s="244"/>
      <c r="F193" s="247" t="str">
        <f>IF(JUGOS!$X$12="SI",JUGOS!$B$12,"")</f>
        <v/>
      </c>
      <c r="G193" s="109" t="str">
        <f>IF(JUGOS!$X$12="SI",IF(JUGOS!$A$12=0,"",JUGOS!$A$12),"")</f>
        <v/>
      </c>
    </row>
    <row r="194" spans="1:7" ht="15.75" customHeight="1">
      <c r="A194" s="244"/>
      <c r="B194" s="245" t="str">
        <f>IF(JUGOS!X12="SI","ARAN-MANZ NMQ","")</f>
        <v/>
      </c>
      <c r="C194" s="29">
        <f>IF(JUGOS!O$12&gt;0,JUGOS!O$12,0)</f>
        <v>0</v>
      </c>
      <c r="D194" s="246" t="str">
        <f t="shared" si="8"/>
        <v/>
      </c>
      <c r="E194" s="244"/>
      <c r="F194" s="247" t="str">
        <f>IF(JUGOS!$X$12="SI",JUGOS!$B$12,"")</f>
        <v/>
      </c>
      <c r="G194" s="109" t="str">
        <f>IF(JUGOS!$X$12="SI",IF(JUGOS!$A$12=0,"",JUGOS!$A$12),"")</f>
        <v/>
      </c>
    </row>
    <row r="195" spans="1:7" ht="15.75" customHeight="1">
      <c r="A195" s="244"/>
      <c r="B195" s="245" t="str">
        <f>IF(JUGOS!X12="SI","MANZANA NMQ","")</f>
        <v/>
      </c>
      <c r="C195" s="29">
        <f>IF(JUGOS!P$12&gt;0,JUGOS!P$12,0)</f>
        <v>0</v>
      </c>
      <c r="D195" s="246" t="str">
        <f t="shared" si="8"/>
        <v/>
      </c>
      <c r="E195" s="244"/>
      <c r="F195" s="247" t="str">
        <f>IF(JUGOS!$X$12="SI",JUGOS!$B$12,"")</f>
        <v/>
      </c>
      <c r="G195" s="109" t="str">
        <f>IF(JUGOS!$X$12="SI",IF(JUGOS!$A$12=0,"",JUGOS!$A$12),"")</f>
        <v/>
      </c>
    </row>
    <row r="196" spans="1:7" ht="15.75" customHeight="1">
      <c r="A196" s="244"/>
      <c r="B196" s="245" t="str">
        <f>IF(JUGOS!X12="SI","MANZ-NAR-ANA-TÉ NMQ","")</f>
        <v/>
      </c>
      <c r="C196" s="29">
        <f>IF(JUGOS!Q$12&gt;0,JUGOS!Q$12,0)</f>
        <v>0</v>
      </c>
      <c r="D196" s="246" t="str">
        <f t="shared" si="8"/>
        <v/>
      </c>
      <c r="E196" s="244"/>
      <c r="F196" s="247" t="str">
        <f>IF(JUGOS!$X$12="SI",JUGOS!$B$12,"")</f>
        <v/>
      </c>
      <c r="G196" s="109" t="str">
        <f>IF(JUGOS!$X$12="SI",IF(JUGOS!$A$12=0,"",JUGOS!$A$12),"")</f>
        <v/>
      </c>
    </row>
    <row r="197" spans="1:7" ht="15.75" customHeight="1">
      <c r="A197" s="244"/>
      <c r="B197" s="245" t="str">
        <f>IF(JUGOS!X12="SI","MANZ-FRUT-LIM NMQ","")</f>
        <v/>
      </c>
      <c r="C197" s="29">
        <f>IF(JUGOS!R$12&gt;0,JUGOS!R$12,0)</f>
        <v>0</v>
      </c>
      <c r="D197" s="246" t="str">
        <f t="shared" si="8"/>
        <v/>
      </c>
      <c r="E197" s="244"/>
      <c r="F197" s="247" t="str">
        <f>IF(JUGOS!$X$12="SI",JUGOS!$B$12,"")</f>
        <v/>
      </c>
      <c r="G197" s="109" t="str">
        <f>IF(JUGOS!$X$12="SI",IF(JUGOS!$A$12=0,"",JUGOS!$A$12),"")</f>
        <v/>
      </c>
    </row>
    <row r="198" spans="1:7" ht="15.75" customHeight="1">
      <c r="A198" s="244"/>
      <c r="B198" s="245" t="str">
        <f>IF(JUGOS!X12="SI","NAR-MANZ NMQ","")</f>
        <v/>
      </c>
      <c r="C198" s="29">
        <f>IF(JUGOS!S$12&gt;0,JUGOS!S$12,0)</f>
        <v>0</v>
      </c>
      <c r="D198" s="246" t="str">
        <f t="shared" si="8"/>
        <v/>
      </c>
      <c r="E198" s="244"/>
      <c r="F198" s="247" t="str">
        <f>IF(JUGOS!$X$12="SI",JUGOS!$B$12,"")</f>
        <v/>
      </c>
      <c r="G198" s="109" t="str">
        <f>IF(JUGOS!$X$12="SI",IF(JUGOS!$A$12=0,"",JUGOS!$A$12),"")</f>
        <v/>
      </c>
    </row>
    <row r="199" spans="1:7" ht="15.75" customHeight="1">
      <c r="A199" s="244"/>
      <c r="B199" s="245" t="str">
        <f>IF(JUGOS!X12="SI","NAR-DUR-ZAN-CAL-LIM NMQ","")</f>
        <v/>
      </c>
      <c r="C199" s="29">
        <f>IF(JUGOS!T$12&gt;0,JUGOS!T$12,0)</f>
        <v>0</v>
      </c>
      <c r="D199" s="246" t="str">
        <f t="shared" si="8"/>
        <v/>
      </c>
      <c r="E199" s="244"/>
      <c r="F199" s="247" t="str">
        <f>IF(JUGOS!$X$12="SI",JUGOS!$B$12,"")</f>
        <v/>
      </c>
      <c r="G199" s="109" t="str">
        <f>IF(JUGOS!$X$12="SI",IF(JUGOS!$A$12=0,"",JUGOS!$A$12),"")</f>
        <v/>
      </c>
    </row>
    <row r="200" spans="1:7" ht="15.75" customHeight="1">
      <c r="A200" s="244"/>
      <c r="B200" s="245" t="str">
        <f>IF(JUGOS!X12="SI","PACK SURTIDO X 9","")</f>
        <v/>
      </c>
      <c r="C200" s="29">
        <f>IF(JUGOS!U$12&gt;0,JUGOS!U$12,0)</f>
        <v>0</v>
      </c>
      <c r="D200" s="246" t="str">
        <f t="shared" si="8"/>
        <v/>
      </c>
      <c r="E200" s="244"/>
      <c r="F200" s="247" t="str">
        <f>IF(JUGOS!$X$12="SI",JUGOS!$B$12,"")</f>
        <v/>
      </c>
      <c r="G200" s="109" t="str">
        <f>IF(JUGOS!$X$12="SI",IF(JUGOS!$A$12=0,"",JUGOS!$A$12),"")</f>
        <v/>
      </c>
    </row>
    <row r="201" spans="1:7" ht="15.75" customHeight="1">
      <c r="A201" s="244"/>
      <c r="B201" s="245" t="str">
        <f>IF(JUGOS!X12="SI","BIDON NARAN X 5","")</f>
        <v/>
      </c>
      <c r="C201" s="29">
        <f>IF(JUGOS!V$12&gt;0,JUGOS!V$12,0)</f>
        <v>0</v>
      </c>
      <c r="D201" s="246" t="str">
        <f>IF(C201&gt;0,"BIDÓN/ES","")</f>
        <v/>
      </c>
      <c r="E201" s="244"/>
      <c r="F201" s="247" t="str">
        <f>IF(JUGOS!$X$12="SI",JUGOS!$B$12,"")</f>
        <v/>
      </c>
      <c r="G201" s="109" t="str">
        <f>IF(JUGOS!$X$12="SI",IF(JUGOS!$A$12=0,"",JUGOS!$A$12),"")</f>
        <v/>
      </c>
    </row>
    <row r="202" spans="1:7" ht="15.75" customHeight="1">
      <c r="A202" s="244"/>
      <c r="B202" s="245" t="str">
        <f>IF(JUGOS!X12="SI","BIDON ARAN X 2","")</f>
        <v/>
      </c>
      <c r="C202" s="29">
        <f>IF(JUGOS!W$12&gt;0,JUGOS!W$12,0)</f>
        <v>0</v>
      </c>
      <c r="D202" s="246" t="str">
        <f>IF(C202&gt;0,"BIDÓN/ES","")</f>
        <v/>
      </c>
      <c r="E202" s="244"/>
      <c r="F202" s="247" t="str">
        <f>IF(JUGOS!$X$12="SI",JUGOS!$B$12,"")</f>
        <v/>
      </c>
      <c r="G202" s="109" t="str">
        <f>IF(JUGOS!$X$12="SI",IF(JUGOS!$A$12=0,"",JUGOS!$A$12),"")</f>
        <v/>
      </c>
    </row>
    <row r="203" spans="1:7" ht="15.75" customHeight="1">
      <c r="A203" s="244"/>
      <c r="B203" s="245" t="str">
        <f>IF(JUGOS!X13="SI","ARANDANO C/AZU","")</f>
        <v/>
      </c>
      <c r="C203" s="29">
        <f>IF(JUGOS!C$13&gt;0,JUGOS!C$13,0)</f>
        <v>0</v>
      </c>
      <c r="D203" s="246" t="str">
        <f t="shared" ref="D203:D221" si="9">IF(MOD(C203,12)=0,IF(C203/12=0,"",C203/12),"INCOMPLETO")</f>
        <v/>
      </c>
      <c r="E203" s="244"/>
      <c r="F203" s="247" t="str">
        <f>IF(JUGOS!$X$13="SI",JUGOS!$B$13,"")</f>
        <v/>
      </c>
      <c r="G203" s="109" t="str">
        <f>IF(JUGOS!$X$13="SI",IF(JUGOS!$A$13=0,"",JUGOS!$A$13),"")</f>
        <v/>
      </c>
    </row>
    <row r="204" spans="1:7" ht="15.75" customHeight="1">
      <c r="A204" s="244"/>
      <c r="B204" s="245" t="str">
        <f>IF(JUGOS!X13="SI","FRUT-FRAMB C/AZU","")</f>
        <v/>
      </c>
      <c r="C204" s="29">
        <f>IF(JUGOS!D$13&gt;0,JUGOS!D$13,0)</f>
        <v>0</v>
      </c>
      <c r="D204" s="246" t="str">
        <f t="shared" si="9"/>
        <v/>
      </c>
      <c r="E204" s="244"/>
      <c r="F204" s="247" t="str">
        <f>IF(JUGOS!$X$13="SI",JUGOS!$B$13,"")</f>
        <v/>
      </c>
      <c r="G204" s="109" t="str">
        <f>IF(JUGOS!$X$13="SI",IF(JUGOS!$A$13=0,"",JUGOS!$A$13),"")</f>
        <v/>
      </c>
    </row>
    <row r="205" spans="1:7" ht="15.75" customHeight="1">
      <c r="A205" s="244"/>
      <c r="B205" s="245" t="str">
        <f>IF(JUGOS!X13="SI","MIX C/AZU","")</f>
        <v/>
      </c>
      <c r="C205" s="29">
        <f>IF(JUGOS!E$13&gt;0,JUGOS!E$13,0)</f>
        <v>0</v>
      </c>
      <c r="D205" s="246" t="str">
        <f t="shared" si="9"/>
        <v/>
      </c>
      <c r="E205" s="244"/>
      <c r="F205" s="247" t="str">
        <f>IF(JUGOS!$X$13="SI",JUGOS!$B$13,"")</f>
        <v/>
      </c>
      <c r="G205" s="109" t="str">
        <f>IF(JUGOS!$X$13="SI",IF(JUGOS!$A$13=0,"",JUGOS!$A$13),"")</f>
        <v/>
      </c>
    </row>
    <row r="206" spans="1:7" ht="15.75" customHeight="1">
      <c r="A206" s="244"/>
      <c r="B206" s="245" t="str">
        <f>IF(JUGOS!X13="SI","MANZANA-LIM C/AZU","")</f>
        <v/>
      </c>
      <c r="C206" s="29">
        <f>IF(JUGOS!F$13&gt;0,JUGOS!F$13,0)</f>
        <v>0</v>
      </c>
      <c r="D206" s="246" t="str">
        <f t="shared" si="9"/>
        <v/>
      </c>
      <c r="E206" s="244"/>
      <c r="F206" s="247" t="str">
        <f>IF(JUGOS!$X$13="SI",JUGOS!$B$13,"")</f>
        <v/>
      </c>
      <c r="G206" s="109" t="str">
        <f>IF(JUGOS!$X$13="SI",IF(JUGOS!$A$13=0,"",JUGOS!$A$13),"")</f>
        <v/>
      </c>
    </row>
    <row r="207" spans="1:7" ht="15.75" customHeight="1">
      <c r="A207" s="244"/>
      <c r="B207" s="245" t="str">
        <f>IF(JUGOS!X13="SI","ZANA-NARANJA C/AZU","")</f>
        <v/>
      </c>
      <c r="C207" s="29">
        <f>IF(JUGOS!G$13&gt;0,JUGOS!G$13,0)</f>
        <v>0</v>
      </c>
      <c r="D207" s="246" t="str">
        <f t="shared" si="9"/>
        <v/>
      </c>
      <c r="E207" s="244"/>
      <c r="F207" s="247" t="str">
        <f>IF(JUGOS!$X$13="SI",JUGOS!$B$13,"")</f>
        <v/>
      </c>
      <c r="G207" s="109" t="str">
        <f>IF(JUGOS!$X$13="SI",IF(JUGOS!$A$13=0,"",JUGOS!$A$13),"")</f>
        <v/>
      </c>
    </row>
    <row r="208" spans="1:7" ht="15.75" customHeight="1">
      <c r="A208" s="244"/>
      <c r="B208" s="245" t="str">
        <f>IF(JUGOS!X13="SI","LIMONADA","")</f>
        <v/>
      </c>
      <c r="C208" s="29">
        <f>IF(JUGOS!H$13&gt;0,JUGOS!H$13,0)</f>
        <v>0</v>
      </c>
      <c r="D208" s="246" t="str">
        <f t="shared" si="9"/>
        <v/>
      </c>
      <c r="E208" s="244"/>
      <c r="F208" s="247" t="str">
        <f>IF(JUGOS!$X$13="SI",JUGOS!$B$13,"")</f>
        <v/>
      </c>
      <c r="G208" s="109" t="str">
        <f>IF(JUGOS!$X$13="SI",IF(JUGOS!$A$13=0,"",JUGOS!$A$13),"")</f>
        <v/>
      </c>
    </row>
    <row r="209" spans="1:7" ht="15.75" customHeight="1">
      <c r="A209" s="244"/>
      <c r="B209" s="245" t="str">
        <f>IF(JUGOS!X13="SI","ARANDANO S/AZU","")</f>
        <v/>
      </c>
      <c r="C209" s="29">
        <f>IF(JUGOS!I$13&gt;0,JUGOS!I$13,0)</f>
        <v>0</v>
      </c>
      <c r="D209" s="246" t="str">
        <f t="shared" si="9"/>
        <v/>
      </c>
      <c r="E209" s="244"/>
      <c r="F209" s="247" t="str">
        <f>IF(JUGOS!$X$13="SI",JUGOS!$B$13,"")</f>
        <v/>
      </c>
      <c r="G209" s="109" t="str">
        <f>IF(JUGOS!$X$13="SI",IF(JUGOS!$A$13=0,"",JUGOS!$A$13),"")</f>
        <v/>
      </c>
    </row>
    <row r="210" spans="1:7" ht="15.75" customHeight="1">
      <c r="A210" s="244"/>
      <c r="B210" s="245" t="str">
        <f>IF(JUGOS!X13="SI","HAPPY CARROT","")</f>
        <v/>
      </c>
      <c r="C210" s="29">
        <f>IF(JUGOS!J$13&gt;0,JUGOS!J$13,0)</f>
        <v>0</v>
      </c>
      <c r="D210" s="246" t="str">
        <f t="shared" si="9"/>
        <v/>
      </c>
      <c r="E210" s="244"/>
      <c r="F210" s="247" t="str">
        <f>IF(JUGOS!$X$13="SI",JUGOS!$B$13,"")</f>
        <v/>
      </c>
      <c r="G210" s="109" t="str">
        <f>IF(JUGOS!$X$13="SI",IF(JUGOS!$A$13=0,"",JUGOS!$A$13),"")</f>
        <v/>
      </c>
    </row>
    <row r="211" spans="1:7" ht="15.75" customHeight="1">
      <c r="A211" s="244"/>
      <c r="B211" s="245" t="str">
        <f>IF(JUGOS!X13="SI","GREEN POWER","")</f>
        <v/>
      </c>
      <c r="C211" s="29">
        <f>IF(JUGOS!K$13&gt;0,JUGOS!K$13,0)</f>
        <v>0</v>
      </c>
      <c r="D211" s="246" t="str">
        <f t="shared" si="9"/>
        <v/>
      </c>
      <c r="E211" s="244"/>
      <c r="F211" s="247" t="str">
        <f>IF(JUGOS!$X$13="SI",JUGOS!$B$13,"")</f>
        <v/>
      </c>
      <c r="G211" s="109" t="str">
        <f>IF(JUGOS!$X$13="SI",IF(JUGOS!$A$13=0,"",JUGOS!$A$13),"")</f>
        <v/>
      </c>
    </row>
    <row r="212" spans="1:7" ht="15.75" customHeight="1">
      <c r="A212" s="244"/>
      <c r="B212" s="245" t="str">
        <f>IF(JUGOS!X13="SI","BERRIES MIX","")</f>
        <v/>
      </c>
      <c r="C212" s="29">
        <f>IF(JUGOS!L$13&gt;0,JUGOS!L$13,0)</f>
        <v>0</v>
      </c>
      <c r="D212" s="246" t="str">
        <f t="shared" si="9"/>
        <v/>
      </c>
      <c r="E212" s="244"/>
      <c r="F212" s="247" t="str">
        <f>IF(JUGOS!$X$13="SI",JUGOS!$B$13,"")</f>
        <v/>
      </c>
      <c r="G212" s="109" t="str">
        <f>IF(JUGOS!$X$13="SI",IF(JUGOS!$A$13=0,"",JUGOS!$A$13),"")</f>
        <v/>
      </c>
    </row>
    <row r="213" spans="1:7" ht="15.75" customHeight="1">
      <c r="A213" s="244"/>
      <c r="B213" s="245" t="str">
        <f>IF(JUGOS!X13="SI","MARACUYA PASSION","")</f>
        <v/>
      </c>
      <c r="C213" s="29">
        <f>IF(JUGOS!M$13&gt;0,JUGOS!M$13,0)</f>
        <v>0</v>
      </c>
      <c r="D213" s="246" t="str">
        <f t="shared" si="9"/>
        <v/>
      </c>
      <c r="E213" s="244"/>
      <c r="F213" s="247" t="str">
        <f>IF(JUGOS!$X$13="SI",JUGOS!$B$13,"")</f>
        <v/>
      </c>
      <c r="G213" s="109" t="str">
        <f>IF(JUGOS!$X$13="SI",IF(JUGOS!$A$13=0,"",JUGOS!$A$13),"")</f>
        <v/>
      </c>
    </row>
    <row r="214" spans="1:7" ht="15.75" customHeight="1">
      <c r="A214" s="244"/>
      <c r="B214" s="245" t="str">
        <f>IF(JUGOS!X13="SI","MOJITO","")</f>
        <v/>
      </c>
      <c r="C214" s="29">
        <f>IF(JUGOS!N$13&gt;0,JUGOS!N$13,0)</f>
        <v>0</v>
      </c>
      <c r="D214" s="246" t="str">
        <f t="shared" si="9"/>
        <v/>
      </c>
      <c r="E214" s="244"/>
      <c r="F214" s="247" t="str">
        <f>IF(JUGOS!$X$13="SI",JUGOS!$B$13,"")</f>
        <v/>
      </c>
      <c r="G214" s="109" t="str">
        <f>IF(JUGOS!$X$13="SI",IF(JUGOS!$A$13=0,"",JUGOS!$A$13),"")</f>
        <v/>
      </c>
    </row>
    <row r="215" spans="1:7" ht="15.75" customHeight="1">
      <c r="A215" s="244"/>
      <c r="B215" s="245" t="str">
        <f>IF(JUGOS!X13="SI","ARAN-MANZ NMQ","")</f>
        <v/>
      </c>
      <c r="C215" s="29">
        <f>IF(JUGOS!O$13&gt;0,JUGOS!O$13,0)</f>
        <v>0</v>
      </c>
      <c r="D215" s="246" t="str">
        <f t="shared" si="9"/>
        <v/>
      </c>
      <c r="E215" s="244"/>
      <c r="F215" s="247" t="str">
        <f>IF(JUGOS!$X$13="SI",JUGOS!$B$13,"")</f>
        <v/>
      </c>
      <c r="G215" s="109" t="str">
        <f>IF(JUGOS!$X$13="SI",IF(JUGOS!$A$13=0,"",JUGOS!$A$13),"")</f>
        <v/>
      </c>
    </row>
    <row r="216" spans="1:7" ht="15.75" customHeight="1">
      <c r="A216" s="244"/>
      <c r="B216" s="245" t="str">
        <f>IF(JUGOS!X13="SI","MANZANA NMQ","")</f>
        <v/>
      </c>
      <c r="C216" s="29">
        <f>IF(JUGOS!P$13&gt;0,JUGOS!P$13,0)</f>
        <v>0</v>
      </c>
      <c r="D216" s="246" t="str">
        <f t="shared" si="9"/>
        <v/>
      </c>
      <c r="E216" s="244"/>
      <c r="F216" s="247" t="str">
        <f>IF(JUGOS!$X$13="SI",JUGOS!$B$13,"")</f>
        <v/>
      </c>
      <c r="G216" s="109" t="str">
        <f>IF(JUGOS!$X$13="SI",IF(JUGOS!$A$13=0,"",JUGOS!$A$13),"")</f>
        <v/>
      </c>
    </row>
    <row r="217" spans="1:7" ht="15.75" customHeight="1">
      <c r="A217" s="244"/>
      <c r="B217" s="245" t="str">
        <f>IF(JUGOS!X13="SI","MANZ-NAR-ANA-TÉ NMQ","")</f>
        <v/>
      </c>
      <c r="C217" s="29">
        <f>IF(JUGOS!Q$13&gt;0,JUGOS!Q$13,0)</f>
        <v>0</v>
      </c>
      <c r="D217" s="246" t="str">
        <f t="shared" si="9"/>
        <v/>
      </c>
      <c r="E217" s="244"/>
      <c r="F217" s="247" t="str">
        <f>IF(JUGOS!$X$13="SI",JUGOS!$B$13,"")</f>
        <v/>
      </c>
      <c r="G217" s="109" t="str">
        <f>IF(JUGOS!$X$13="SI",IF(JUGOS!$A$13=0,"",JUGOS!$A$13),"")</f>
        <v/>
      </c>
    </row>
    <row r="218" spans="1:7" ht="15.75" customHeight="1">
      <c r="A218" s="244"/>
      <c r="B218" s="245" t="str">
        <f>IF(JUGOS!X13="SI","MANZ-FRUT-LIM NMQ","")</f>
        <v/>
      </c>
      <c r="C218" s="29">
        <f>IF(JUGOS!R$13&gt;0,JUGOS!R$13,0)</f>
        <v>0</v>
      </c>
      <c r="D218" s="246" t="str">
        <f t="shared" si="9"/>
        <v/>
      </c>
      <c r="E218" s="244"/>
      <c r="F218" s="247" t="str">
        <f>IF(JUGOS!$X$13="SI",JUGOS!$B$13,"")</f>
        <v/>
      </c>
      <c r="G218" s="109" t="str">
        <f>IF(JUGOS!$X$13="SI",IF(JUGOS!$A$13=0,"",JUGOS!$A$13),"")</f>
        <v/>
      </c>
    </row>
    <row r="219" spans="1:7" ht="15.75" customHeight="1">
      <c r="A219" s="244"/>
      <c r="B219" s="245" t="str">
        <f>IF(JUGOS!X13="SI","NAR-MANZ NMQ","")</f>
        <v/>
      </c>
      <c r="C219" s="29">
        <f>IF(JUGOS!S$13&gt;0,JUGOS!S$13,0)</f>
        <v>0</v>
      </c>
      <c r="D219" s="246" t="str">
        <f t="shared" si="9"/>
        <v/>
      </c>
      <c r="E219" s="244"/>
      <c r="F219" s="247" t="str">
        <f>IF(JUGOS!$X$13="SI",JUGOS!$B$13,"")</f>
        <v/>
      </c>
      <c r="G219" s="109" t="str">
        <f>IF(JUGOS!$X$13="SI",IF(JUGOS!$A$13=0,"",JUGOS!$A$13),"")</f>
        <v/>
      </c>
    </row>
    <row r="220" spans="1:7" ht="15.75" customHeight="1">
      <c r="A220" s="244"/>
      <c r="B220" s="245" t="str">
        <f>IF(JUGOS!X13="SI","NAR-DUR-ZAN-CAL-LIM NMQ","")</f>
        <v/>
      </c>
      <c r="C220" s="29">
        <f>IF(JUGOS!T$13&gt;0,JUGOS!T$13,0)</f>
        <v>0</v>
      </c>
      <c r="D220" s="246" t="str">
        <f t="shared" si="9"/>
        <v/>
      </c>
      <c r="E220" s="244"/>
      <c r="F220" s="247" t="str">
        <f>IF(JUGOS!$X$13="SI",JUGOS!$B$13,"")</f>
        <v/>
      </c>
      <c r="G220" s="109" t="str">
        <f>IF(JUGOS!$X$13="SI",IF(JUGOS!$A$13=0,"",JUGOS!$A$13),"")</f>
        <v/>
      </c>
    </row>
    <row r="221" spans="1:7" ht="15.75" customHeight="1">
      <c r="A221" s="244"/>
      <c r="B221" s="245" t="str">
        <f>IF(JUGOS!X13="SI","PACK SURTIDO X 9","")</f>
        <v/>
      </c>
      <c r="C221" s="29">
        <f>IF(JUGOS!U$13&gt;0,JUGOS!U$13,0)</f>
        <v>0</v>
      </c>
      <c r="D221" s="246" t="str">
        <f t="shared" si="9"/>
        <v/>
      </c>
      <c r="E221" s="244"/>
      <c r="F221" s="247" t="str">
        <f>IF(JUGOS!$X$13="SI",JUGOS!$B$13,"")</f>
        <v/>
      </c>
      <c r="G221" s="109" t="str">
        <f>IF(JUGOS!$X$13="SI",IF(JUGOS!$A$13=0,"",JUGOS!$A$13),"")</f>
        <v/>
      </c>
    </row>
    <row r="222" spans="1:7" ht="15.75" customHeight="1">
      <c r="A222" s="244"/>
      <c r="B222" s="245" t="str">
        <f>IF(JUGOS!X13="SI","BIDON NARAN X 5","")</f>
        <v/>
      </c>
      <c r="C222" s="29">
        <f>IF(JUGOS!V$13&gt;0,JUGOS!V$13,0)</f>
        <v>0</v>
      </c>
      <c r="D222" s="246" t="str">
        <f>IF(C222&gt;0,"BIDÓN/ES","")</f>
        <v/>
      </c>
      <c r="E222" s="244"/>
      <c r="F222" s="247" t="str">
        <f>IF(JUGOS!$X$13="SI",JUGOS!$B$13,"")</f>
        <v/>
      </c>
      <c r="G222" s="109" t="str">
        <f>IF(JUGOS!$X$13="SI",IF(JUGOS!$A$13=0,"",JUGOS!$A$13),"")</f>
        <v/>
      </c>
    </row>
    <row r="223" spans="1:7" ht="15.75" customHeight="1">
      <c r="A223" s="244"/>
      <c r="B223" s="245" t="str">
        <f>IF(JUGOS!X13="SI","BIDON ARAN X 2","")</f>
        <v/>
      </c>
      <c r="C223" s="29">
        <f>IF(JUGOS!W$13&gt;0,JUGOS!W$13,0)</f>
        <v>0</v>
      </c>
      <c r="D223" s="246" t="str">
        <f>IF(C223&gt;0,"BIDÓN/ES","")</f>
        <v/>
      </c>
      <c r="E223" s="244"/>
      <c r="F223" s="247" t="str">
        <f>IF(JUGOS!$X$13="SI",JUGOS!$B$13,"")</f>
        <v/>
      </c>
      <c r="G223" s="109" t="str">
        <f>IF(JUGOS!$X$13="SI",IF(JUGOS!$A$13=0,"",JUGOS!$A$13),"")</f>
        <v/>
      </c>
    </row>
    <row r="224" spans="1:7" ht="15.75" customHeight="1">
      <c r="A224" s="244"/>
      <c r="B224" s="245" t="str">
        <f>IF(JUGOS!X14="SI","ARANDANO C/AZU","")</f>
        <v/>
      </c>
      <c r="C224" s="29">
        <f>IF(JUGOS!C$14&gt;0,JUGOS!C$14,0)</f>
        <v>0</v>
      </c>
      <c r="D224" s="246" t="str">
        <f t="shared" ref="D224:D242" si="10">IF(MOD(C224,12)=0,IF(C224/12=0,"",C224/12),"INCOMPLETO")</f>
        <v/>
      </c>
      <c r="E224" s="244"/>
      <c r="F224" s="247" t="str">
        <f>IF(JUGOS!$X$14="SI",JUGOS!$B$14,"")</f>
        <v/>
      </c>
      <c r="G224" s="109" t="str">
        <f>IF(JUGOS!$X$14="SI",IF(JUGOS!$A$14=0,"",JUGOS!$A$14),"")</f>
        <v/>
      </c>
    </row>
    <row r="225" spans="1:7" ht="15.75" customHeight="1">
      <c r="A225" s="244"/>
      <c r="B225" s="245" t="str">
        <f>IF(JUGOS!X14="SI","FRUT-FRAMB C/AZU","")</f>
        <v/>
      </c>
      <c r="C225" s="29">
        <f>IF(JUGOS!D$14&gt;0,JUGOS!D$14,0)</f>
        <v>0</v>
      </c>
      <c r="D225" s="246" t="str">
        <f t="shared" si="10"/>
        <v/>
      </c>
      <c r="E225" s="244"/>
      <c r="F225" s="247" t="str">
        <f>IF(JUGOS!$X$14="SI",JUGOS!$B$14,"")</f>
        <v/>
      </c>
      <c r="G225" s="109" t="str">
        <f>IF(JUGOS!$X$14="SI",IF(JUGOS!$A$14=0,"",JUGOS!$A$14),"")</f>
        <v/>
      </c>
    </row>
    <row r="226" spans="1:7" ht="15.75" customHeight="1">
      <c r="A226" s="244"/>
      <c r="B226" s="245" t="str">
        <f>IF(JUGOS!X14="SI","MIX C/AZU","")</f>
        <v/>
      </c>
      <c r="C226" s="29">
        <f>IF(JUGOS!E$14&gt;0,JUGOS!E$14,0)</f>
        <v>0</v>
      </c>
      <c r="D226" s="246" t="str">
        <f t="shared" si="10"/>
        <v/>
      </c>
      <c r="E226" s="244"/>
      <c r="F226" s="247" t="str">
        <f>IF(JUGOS!$X$14="SI",JUGOS!$B$14,"")</f>
        <v/>
      </c>
      <c r="G226" s="109" t="str">
        <f>IF(JUGOS!$X$14="SI",IF(JUGOS!$A$14=0,"",JUGOS!$A$14),"")</f>
        <v/>
      </c>
    </row>
    <row r="227" spans="1:7" ht="15.75" customHeight="1">
      <c r="A227" s="244"/>
      <c r="B227" s="245" t="str">
        <f>IF(JUGOS!X14="SI","MANZANA-LIM C/AZU","")</f>
        <v/>
      </c>
      <c r="C227" s="29">
        <f>IF(JUGOS!F$14&gt;0,JUGOS!F$14,0)</f>
        <v>0</v>
      </c>
      <c r="D227" s="246" t="str">
        <f t="shared" si="10"/>
        <v/>
      </c>
      <c r="E227" s="244"/>
      <c r="F227" s="247" t="str">
        <f>IF(JUGOS!$X$14="SI",JUGOS!$B$14,"")</f>
        <v/>
      </c>
      <c r="G227" s="109" t="str">
        <f>IF(JUGOS!$X$14="SI",IF(JUGOS!$A$14=0,"",JUGOS!$A$14),"")</f>
        <v/>
      </c>
    </row>
    <row r="228" spans="1:7" ht="15.75" customHeight="1">
      <c r="A228" s="244"/>
      <c r="B228" s="245" t="str">
        <f>IF(JUGOS!X14="SI","ZANA-NARANJA C/AZU","")</f>
        <v/>
      </c>
      <c r="C228" s="29">
        <f>IF(JUGOS!G$14&gt;0,JUGOS!G$14,0)</f>
        <v>0</v>
      </c>
      <c r="D228" s="246" t="str">
        <f t="shared" si="10"/>
        <v/>
      </c>
      <c r="E228" s="244"/>
      <c r="F228" s="247" t="str">
        <f>IF(JUGOS!$X$14="SI",JUGOS!$B$14,"")</f>
        <v/>
      </c>
      <c r="G228" s="109" t="str">
        <f>IF(JUGOS!$X$14="SI",IF(JUGOS!$A$14=0,"",JUGOS!$A$14),"")</f>
        <v/>
      </c>
    </row>
    <row r="229" spans="1:7" ht="15.75" customHeight="1">
      <c r="A229" s="244"/>
      <c r="B229" s="245" t="str">
        <f>IF(JUGOS!X14="SI","LIMONADA","")</f>
        <v/>
      </c>
      <c r="C229" s="29">
        <f>IF(JUGOS!H$14&gt;0,JUGOS!H$14,0)</f>
        <v>0</v>
      </c>
      <c r="D229" s="246" t="str">
        <f t="shared" si="10"/>
        <v/>
      </c>
      <c r="E229" s="244"/>
      <c r="F229" s="247" t="str">
        <f>IF(JUGOS!$X$14="SI",JUGOS!$B$14,"")</f>
        <v/>
      </c>
      <c r="G229" s="109" t="str">
        <f>IF(JUGOS!$X$14="SI",IF(JUGOS!$A$14=0,"",JUGOS!$A$14),"")</f>
        <v/>
      </c>
    </row>
    <row r="230" spans="1:7" ht="15.75" customHeight="1">
      <c r="A230" s="244"/>
      <c r="B230" s="245" t="str">
        <f>IF(JUGOS!X14="SI","ARANDANO S/AZU","")</f>
        <v/>
      </c>
      <c r="C230" s="29">
        <f>IF(JUGOS!I$14&gt;0,JUGOS!I$14,0)</f>
        <v>0</v>
      </c>
      <c r="D230" s="246" t="str">
        <f t="shared" si="10"/>
        <v/>
      </c>
      <c r="E230" s="244"/>
      <c r="F230" s="247" t="str">
        <f>IF(JUGOS!$X$14="SI",JUGOS!$B$14,"")</f>
        <v/>
      </c>
      <c r="G230" s="109" t="str">
        <f>IF(JUGOS!$X$14="SI",IF(JUGOS!$A$14=0,"",JUGOS!$A$14),"")</f>
        <v/>
      </c>
    </row>
    <row r="231" spans="1:7" ht="15.75" customHeight="1">
      <c r="A231" s="244"/>
      <c r="B231" s="245" t="str">
        <f>IF(JUGOS!X14="SI","HAPPY CARROT","")</f>
        <v/>
      </c>
      <c r="C231" s="29">
        <f>IF(JUGOS!J$14&gt;0,JUGOS!J$14,0)</f>
        <v>0</v>
      </c>
      <c r="D231" s="246" t="str">
        <f t="shared" si="10"/>
        <v/>
      </c>
      <c r="E231" s="244"/>
      <c r="F231" s="247" t="str">
        <f>IF(JUGOS!$X$14="SI",JUGOS!$B$14,"")</f>
        <v/>
      </c>
      <c r="G231" s="109" t="str">
        <f>IF(JUGOS!$X$14="SI",IF(JUGOS!$A$14=0,"",JUGOS!$A$14),"")</f>
        <v/>
      </c>
    </row>
    <row r="232" spans="1:7" ht="15.75" customHeight="1">
      <c r="A232" s="244"/>
      <c r="B232" s="245" t="str">
        <f>IF(JUGOS!X14="SI","GREEN POWER","")</f>
        <v/>
      </c>
      <c r="C232" s="29">
        <f>IF(JUGOS!K$14&gt;0,JUGOS!K$14,0)</f>
        <v>0</v>
      </c>
      <c r="D232" s="246" t="str">
        <f t="shared" si="10"/>
        <v/>
      </c>
      <c r="E232" s="244"/>
      <c r="F232" s="247" t="str">
        <f>IF(JUGOS!$X$14="SI",JUGOS!$B$14,"")</f>
        <v/>
      </c>
      <c r="G232" s="109" t="str">
        <f>IF(JUGOS!$X$14="SI",IF(JUGOS!$A$14=0,"",JUGOS!$A$14),"")</f>
        <v/>
      </c>
    </row>
    <row r="233" spans="1:7" ht="15.75" customHeight="1">
      <c r="A233" s="244"/>
      <c r="B233" s="245" t="str">
        <f>IF(JUGOS!X14="SI","BERRIES MIX","")</f>
        <v/>
      </c>
      <c r="C233" s="29">
        <f>IF(JUGOS!L$14&gt;0,JUGOS!L$14,0)</f>
        <v>0</v>
      </c>
      <c r="D233" s="246" t="str">
        <f t="shared" si="10"/>
        <v/>
      </c>
      <c r="E233" s="244"/>
      <c r="F233" s="247" t="str">
        <f>IF(JUGOS!$X$14="SI",JUGOS!$B$14,"")</f>
        <v/>
      </c>
      <c r="G233" s="109" t="str">
        <f>IF(JUGOS!$X$14="SI",IF(JUGOS!$A$14=0,"",JUGOS!$A$14),"")</f>
        <v/>
      </c>
    </row>
    <row r="234" spans="1:7" ht="15.75" customHeight="1">
      <c r="A234" s="244"/>
      <c r="B234" s="245" t="str">
        <f>IF(JUGOS!X14="SI","MARACUYA PASSION","")</f>
        <v/>
      </c>
      <c r="C234" s="29">
        <f>IF(JUGOS!M$14&gt;0,JUGOS!M$14,0)</f>
        <v>0</v>
      </c>
      <c r="D234" s="246" t="str">
        <f t="shared" si="10"/>
        <v/>
      </c>
      <c r="E234" s="244"/>
      <c r="F234" s="247" t="str">
        <f>IF(JUGOS!$X$14="SI",JUGOS!$B$14,"")</f>
        <v/>
      </c>
      <c r="G234" s="109" t="str">
        <f>IF(JUGOS!$X$14="SI",IF(JUGOS!$A$14=0,"",JUGOS!$A$14),"")</f>
        <v/>
      </c>
    </row>
    <row r="235" spans="1:7" ht="15.75" customHeight="1">
      <c r="A235" s="244"/>
      <c r="B235" s="245" t="str">
        <f>IF(JUGOS!X14="SI","MOJITO","")</f>
        <v/>
      </c>
      <c r="C235" s="29">
        <f>IF(JUGOS!N$14&gt;0,JUGOS!N$14,0)</f>
        <v>0</v>
      </c>
      <c r="D235" s="246" t="str">
        <f t="shared" si="10"/>
        <v/>
      </c>
      <c r="E235" s="244"/>
      <c r="F235" s="247" t="str">
        <f>IF(JUGOS!$X$14="SI",JUGOS!$B$14,"")</f>
        <v/>
      </c>
      <c r="G235" s="109" t="str">
        <f>IF(JUGOS!$X$14="SI",IF(JUGOS!$A$14=0,"",JUGOS!$A$14),"")</f>
        <v/>
      </c>
    </row>
    <row r="236" spans="1:7" ht="15.75" customHeight="1">
      <c r="A236" s="244"/>
      <c r="B236" s="245" t="str">
        <f>IF(JUGOS!X14="SI","ARAN-MANZ NMQ","")</f>
        <v/>
      </c>
      <c r="C236" s="29">
        <f>IF(JUGOS!O$14&gt;0,JUGOS!O$14,0)</f>
        <v>0</v>
      </c>
      <c r="D236" s="246" t="str">
        <f t="shared" si="10"/>
        <v/>
      </c>
      <c r="E236" s="244"/>
      <c r="F236" s="247" t="str">
        <f>IF(JUGOS!$X$14="SI",JUGOS!$B$14,"")</f>
        <v/>
      </c>
      <c r="G236" s="109" t="str">
        <f>IF(JUGOS!$X$14="SI",IF(JUGOS!$A$14=0,"",JUGOS!$A$14),"")</f>
        <v/>
      </c>
    </row>
    <row r="237" spans="1:7" ht="15.75" customHeight="1">
      <c r="A237" s="244"/>
      <c r="B237" s="245" t="str">
        <f>IF(JUGOS!X14="SI","MANZANA NMQ","")</f>
        <v/>
      </c>
      <c r="C237" s="29">
        <f>IF(JUGOS!P$14&gt;0,JUGOS!P$14,0)</f>
        <v>0</v>
      </c>
      <c r="D237" s="246" t="str">
        <f t="shared" si="10"/>
        <v/>
      </c>
      <c r="E237" s="244"/>
      <c r="F237" s="247" t="str">
        <f>IF(JUGOS!$X$14="SI",JUGOS!$B$14,"")</f>
        <v/>
      </c>
      <c r="G237" s="109" t="str">
        <f>IF(JUGOS!$X$14="SI",IF(JUGOS!$A$14=0,"",JUGOS!$A$14),"")</f>
        <v/>
      </c>
    </row>
    <row r="238" spans="1:7" ht="15.75" customHeight="1">
      <c r="A238" s="244"/>
      <c r="B238" s="245" t="str">
        <f>IF(JUGOS!X14="SI","MANZ-NAR-ANA-TÉ NMQ","")</f>
        <v/>
      </c>
      <c r="C238" s="29">
        <f>IF(JUGOS!Q$14&gt;0,JUGOS!Q$14,0)</f>
        <v>0</v>
      </c>
      <c r="D238" s="246" t="str">
        <f t="shared" si="10"/>
        <v/>
      </c>
      <c r="E238" s="244"/>
      <c r="F238" s="247" t="str">
        <f>IF(JUGOS!$X$14="SI",JUGOS!$B$14,"")</f>
        <v/>
      </c>
      <c r="G238" s="109" t="str">
        <f>IF(JUGOS!$X$14="SI",IF(JUGOS!$A$14=0,"",JUGOS!$A$14),"")</f>
        <v/>
      </c>
    </row>
    <row r="239" spans="1:7" ht="15.75" customHeight="1">
      <c r="A239" s="244"/>
      <c r="B239" s="245" t="str">
        <f>IF(JUGOS!X14="SI","MANZ-FRUT-LIM NMQ","")</f>
        <v/>
      </c>
      <c r="C239" s="29">
        <f>IF(JUGOS!R$14&gt;0,JUGOS!R$14,0)</f>
        <v>0</v>
      </c>
      <c r="D239" s="246" t="str">
        <f t="shared" si="10"/>
        <v/>
      </c>
      <c r="E239" s="244"/>
      <c r="F239" s="247" t="str">
        <f>IF(JUGOS!$X$14="SI",JUGOS!$B$14,"")</f>
        <v/>
      </c>
      <c r="G239" s="109" t="str">
        <f>IF(JUGOS!$X$14="SI",IF(JUGOS!$A$14=0,"",JUGOS!$A$14),"")</f>
        <v/>
      </c>
    </row>
    <row r="240" spans="1:7" ht="15.75" customHeight="1">
      <c r="A240" s="244"/>
      <c r="B240" s="245" t="str">
        <f>IF(JUGOS!X14="SI","NAR-MANZ NMQ","")</f>
        <v/>
      </c>
      <c r="C240" s="29">
        <f>IF(JUGOS!S$14&gt;0,JUGOS!S$14,0)</f>
        <v>0</v>
      </c>
      <c r="D240" s="246" t="str">
        <f t="shared" si="10"/>
        <v/>
      </c>
      <c r="E240" s="244"/>
      <c r="F240" s="247" t="str">
        <f>IF(JUGOS!$X$14="SI",JUGOS!$B$14,"")</f>
        <v/>
      </c>
      <c r="G240" s="109" t="str">
        <f>IF(JUGOS!$X$14="SI",IF(JUGOS!$A$14=0,"",JUGOS!$A$14),"")</f>
        <v/>
      </c>
    </row>
    <row r="241" spans="1:7" ht="15.75" customHeight="1">
      <c r="A241" s="244"/>
      <c r="B241" s="245" t="str">
        <f>IF(JUGOS!X14="SI","NAR-DUR-ZAN-CAL-LIM NMQ","")</f>
        <v/>
      </c>
      <c r="C241" s="29">
        <f>IF(JUGOS!T$14&gt;0,JUGOS!T$14,0)</f>
        <v>0</v>
      </c>
      <c r="D241" s="246" t="str">
        <f t="shared" si="10"/>
        <v/>
      </c>
      <c r="E241" s="244"/>
      <c r="F241" s="247" t="str">
        <f>IF(JUGOS!$X$14="SI",JUGOS!$B$14,"")</f>
        <v/>
      </c>
      <c r="G241" s="109" t="str">
        <f>IF(JUGOS!$X$14="SI",IF(JUGOS!$A$14=0,"",JUGOS!$A$14),"")</f>
        <v/>
      </c>
    </row>
    <row r="242" spans="1:7" ht="15.75" customHeight="1">
      <c r="A242" s="244"/>
      <c r="B242" s="245" t="str">
        <f>IF(JUGOS!X14="SI","PACK SURTIDO X 9","")</f>
        <v/>
      </c>
      <c r="C242" s="29">
        <f>IF(JUGOS!U$14&gt;0,JUGOS!U$14,0)</f>
        <v>0</v>
      </c>
      <c r="D242" s="246" t="str">
        <f t="shared" si="10"/>
        <v/>
      </c>
      <c r="E242" s="244"/>
      <c r="F242" s="247" t="str">
        <f>IF(JUGOS!$X$14="SI",JUGOS!$B$14,"")</f>
        <v/>
      </c>
      <c r="G242" s="109" t="str">
        <f>IF(JUGOS!$X$14="SI",IF(JUGOS!$A$14=0,"",JUGOS!$A$14),"")</f>
        <v/>
      </c>
    </row>
    <row r="243" spans="1:7" ht="15.75" customHeight="1">
      <c r="A243" s="244"/>
      <c r="B243" s="245" t="str">
        <f>IF(JUGOS!X14="SI","BIDON NARAN X 5","")</f>
        <v/>
      </c>
      <c r="C243" s="29">
        <f>IF(JUGOS!V$14&gt;0,JUGOS!V$14,0)</f>
        <v>0</v>
      </c>
      <c r="D243" s="246" t="str">
        <f>IF(C243&gt;0,"BIDÓN/ES","")</f>
        <v/>
      </c>
      <c r="E243" s="244"/>
      <c r="F243" s="247" t="str">
        <f>IF(JUGOS!$X$14="SI",JUGOS!$B$14,"")</f>
        <v/>
      </c>
      <c r="G243" s="109" t="str">
        <f>IF(JUGOS!$X$14="SI",IF(JUGOS!$A$14=0,"",JUGOS!$A$14),"")</f>
        <v/>
      </c>
    </row>
    <row r="244" spans="1:7" ht="15.75" customHeight="1">
      <c r="A244" s="244"/>
      <c r="B244" s="245" t="str">
        <f>IF(JUGOS!X15="SI","BIDON ARAN X 2","")</f>
        <v/>
      </c>
      <c r="C244" s="29">
        <f>IF(JUGOS!W$14&gt;0,JUGOS!W$14,0)</f>
        <v>0</v>
      </c>
      <c r="D244" s="246" t="str">
        <f>IF(C244&gt;0,"BIDÓN/ES","")</f>
        <v/>
      </c>
      <c r="E244" s="244"/>
      <c r="F244" s="247" t="str">
        <f>IF(JUGOS!$X$14="SI",JUGOS!$B$14,"")</f>
        <v/>
      </c>
      <c r="G244" s="109" t="str">
        <f>IF(JUGOS!$X$14="SI",IF(JUGOS!$A$14=0,"",JUGOS!$A$14),"")</f>
        <v/>
      </c>
    </row>
    <row r="245" spans="1:7" ht="15.75" customHeight="1">
      <c r="A245" s="244"/>
      <c r="B245" s="245" t="str">
        <f>IF(JUGOS!X16="SI","ARANDANO C/AZU","")</f>
        <v/>
      </c>
      <c r="C245" s="29">
        <f>IF(JUGOS!C$15&gt;0,JUGOS!C$15,0)</f>
        <v>0</v>
      </c>
      <c r="D245" s="246" t="str">
        <f t="shared" ref="D245:D263" si="11">IF(MOD(C245,12)=0,IF(C245/12=0,"",C245/12),"INCOMPLETO")</f>
        <v/>
      </c>
      <c r="E245" s="244"/>
      <c r="F245" s="247" t="str">
        <f>IF(JUGOS!$X$15="SI",JUGOS!$B$15,"")</f>
        <v/>
      </c>
      <c r="G245" s="109" t="str">
        <f>IF(JUGOS!$X$15="SI",IF(JUGOS!$A$15=0,"",JUGOS!$A$15),"")</f>
        <v/>
      </c>
    </row>
    <row r="246" spans="1:7" ht="15.75" customHeight="1">
      <c r="A246" s="244"/>
      <c r="B246" s="245" t="str">
        <f>IF(JUGOS!X16="SI","FRUT-FRAMB C/AZU","")</f>
        <v/>
      </c>
      <c r="C246" s="29">
        <f>IF(JUGOS!D$15&gt;0,JUGOS!D$15,0)</f>
        <v>0</v>
      </c>
      <c r="D246" s="246" t="str">
        <f t="shared" si="11"/>
        <v/>
      </c>
      <c r="E246" s="244"/>
      <c r="F246" s="247" t="str">
        <f>IF(JUGOS!$X$15="SI",JUGOS!$B$15,"")</f>
        <v/>
      </c>
      <c r="G246" s="109" t="str">
        <f>IF(JUGOS!$X$15="SI",IF(JUGOS!$A$15=0,"",JUGOS!$A$15),"")</f>
        <v/>
      </c>
    </row>
    <row r="247" spans="1:7" ht="15.75" customHeight="1">
      <c r="A247" s="244"/>
      <c r="B247" s="245" t="str">
        <f>IF(JUGOS!X16="SI","MIX C/AZU","")</f>
        <v/>
      </c>
      <c r="C247" s="29">
        <f>IF(JUGOS!E$15&gt;0,JUGOS!E$15,0)</f>
        <v>0</v>
      </c>
      <c r="D247" s="246" t="str">
        <f t="shared" si="11"/>
        <v/>
      </c>
      <c r="E247" s="244"/>
      <c r="F247" s="247" t="str">
        <f>IF(JUGOS!$X$15="SI",JUGOS!$B$15,"")</f>
        <v/>
      </c>
      <c r="G247" s="109" t="str">
        <f>IF(JUGOS!$X$15="SI",IF(JUGOS!$A$15=0,"",JUGOS!$A$15),"")</f>
        <v/>
      </c>
    </row>
    <row r="248" spans="1:7" ht="15.75" customHeight="1">
      <c r="A248" s="244"/>
      <c r="B248" s="245" t="str">
        <f>IF(JUGOS!X16="SI","MANZANA-LIM C/AZU","")</f>
        <v/>
      </c>
      <c r="C248" s="29">
        <f>IF(JUGOS!F$15&gt;0,JUGOS!F$15,0)</f>
        <v>0</v>
      </c>
      <c r="D248" s="246" t="str">
        <f t="shared" si="11"/>
        <v/>
      </c>
      <c r="E248" s="244"/>
      <c r="F248" s="247" t="str">
        <f>IF(JUGOS!$X$15="SI",JUGOS!$B$15,"")</f>
        <v/>
      </c>
      <c r="G248" s="109" t="str">
        <f>IF(JUGOS!$X$15="SI",IF(JUGOS!$A$15=0,"",JUGOS!$A$15),"")</f>
        <v/>
      </c>
    </row>
    <row r="249" spans="1:7" ht="15.75" customHeight="1">
      <c r="A249" s="244"/>
      <c r="B249" s="245" t="str">
        <f>IF(JUGOS!X16="SI","ZANA-NARANJA C/AZU","")</f>
        <v/>
      </c>
      <c r="C249" s="29">
        <f>IF(JUGOS!G$15&gt;0,JUGOS!G$15,0)</f>
        <v>0</v>
      </c>
      <c r="D249" s="246" t="str">
        <f t="shared" si="11"/>
        <v/>
      </c>
      <c r="E249" s="244"/>
      <c r="F249" s="247" t="str">
        <f>IF(JUGOS!$X$15="SI",JUGOS!$B$15,"")</f>
        <v/>
      </c>
      <c r="G249" s="109" t="str">
        <f>IF(JUGOS!$X$15="SI",IF(JUGOS!$A$15=0,"",JUGOS!$A$15),"")</f>
        <v/>
      </c>
    </row>
    <row r="250" spans="1:7" ht="15.75" customHeight="1">
      <c r="A250" s="244"/>
      <c r="B250" s="245" t="str">
        <f>IF(JUGOS!X16="SI","LIMONADA","")</f>
        <v/>
      </c>
      <c r="C250" s="29">
        <f>IF(JUGOS!H$15&gt;0,JUGOS!H$15,0)</f>
        <v>0</v>
      </c>
      <c r="D250" s="246" t="str">
        <f t="shared" si="11"/>
        <v/>
      </c>
      <c r="E250" s="244"/>
      <c r="F250" s="247" t="str">
        <f>IF(JUGOS!$X$15="SI",JUGOS!$B$15,"")</f>
        <v/>
      </c>
      <c r="G250" s="109" t="str">
        <f>IF(JUGOS!$X$15="SI",IF(JUGOS!$A$15=0,"",JUGOS!$A$15),"")</f>
        <v/>
      </c>
    </row>
    <row r="251" spans="1:7" ht="15.75" customHeight="1">
      <c r="A251" s="244"/>
      <c r="B251" s="245" t="str">
        <f>IF(JUGOS!X16="SI","ARANDANO S/AZU","")</f>
        <v/>
      </c>
      <c r="C251" s="29">
        <f>IF(JUGOS!I$15&gt;0,JUGOS!I$15,0)</f>
        <v>0</v>
      </c>
      <c r="D251" s="246" t="str">
        <f t="shared" si="11"/>
        <v/>
      </c>
      <c r="E251" s="244"/>
      <c r="F251" s="247" t="str">
        <f>IF(JUGOS!$X$15="SI",JUGOS!$B$15,"")</f>
        <v/>
      </c>
      <c r="G251" s="109" t="str">
        <f>IF(JUGOS!$X$15="SI",IF(JUGOS!$A$15=0,"",JUGOS!$A$15),"")</f>
        <v/>
      </c>
    </row>
    <row r="252" spans="1:7" ht="15.75" customHeight="1">
      <c r="A252" s="244"/>
      <c r="B252" s="245" t="str">
        <f>IF(JUGOS!X16="SI","HAPPY CARROT","")</f>
        <v/>
      </c>
      <c r="C252" s="29">
        <f>IF(JUGOS!J$15&gt;0,JUGOS!J$15,0)</f>
        <v>0</v>
      </c>
      <c r="D252" s="246" t="str">
        <f t="shared" si="11"/>
        <v/>
      </c>
      <c r="E252" s="244"/>
      <c r="F252" s="247" t="str">
        <f>IF(JUGOS!$X$15="SI",JUGOS!$B$15,"")</f>
        <v/>
      </c>
      <c r="G252" s="109" t="str">
        <f>IF(JUGOS!$X$15="SI",IF(JUGOS!$A$15=0,"",JUGOS!$A$15),"")</f>
        <v/>
      </c>
    </row>
    <row r="253" spans="1:7" ht="15.75" customHeight="1">
      <c r="A253" s="244"/>
      <c r="B253" s="245" t="str">
        <f>IF(JUGOS!X16="SI","GREEN POWER","")</f>
        <v/>
      </c>
      <c r="C253" s="29">
        <f>IF(JUGOS!K$15&gt;0,JUGOS!K$15,0)</f>
        <v>0</v>
      </c>
      <c r="D253" s="246" t="str">
        <f t="shared" si="11"/>
        <v/>
      </c>
      <c r="E253" s="244"/>
      <c r="F253" s="247" t="str">
        <f>IF(JUGOS!$X$15="SI",JUGOS!$B$15,"")</f>
        <v/>
      </c>
      <c r="G253" s="109" t="str">
        <f>IF(JUGOS!$X$15="SI",IF(JUGOS!$A$15=0,"",JUGOS!$A$15),"")</f>
        <v/>
      </c>
    </row>
    <row r="254" spans="1:7" ht="15.75" customHeight="1">
      <c r="A254" s="244"/>
      <c r="B254" s="245" t="str">
        <f>IF(JUGOS!X16="SI","BERRIES MIX","")</f>
        <v/>
      </c>
      <c r="C254" s="29">
        <f>IF(JUGOS!L$15&gt;0,JUGOS!L$15,0)</f>
        <v>0</v>
      </c>
      <c r="D254" s="246" t="str">
        <f t="shared" si="11"/>
        <v/>
      </c>
      <c r="E254" s="244"/>
      <c r="F254" s="247" t="str">
        <f>IF(JUGOS!$X$15="SI",JUGOS!$B$15,"")</f>
        <v/>
      </c>
      <c r="G254" s="109" t="str">
        <f>IF(JUGOS!$X$15="SI",IF(JUGOS!$A$15=0,"",JUGOS!$A$15),"")</f>
        <v/>
      </c>
    </row>
    <row r="255" spans="1:7" ht="15.75" customHeight="1">
      <c r="A255" s="244"/>
      <c r="B255" s="245" t="str">
        <f>IF(JUGOS!X16="SI","MARACUYA PASSION","")</f>
        <v/>
      </c>
      <c r="C255" s="29">
        <f>IF(JUGOS!M$15&gt;0,JUGOS!M$15,0)</f>
        <v>0</v>
      </c>
      <c r="D255" s="246" t="str">
        <f t="shared" si="11"/>
        <v/>
      </c>
      <c r="E255" s="244"/>
      <c r="F255" s="247" t="str">
        <f>IF(JUGOS!$X$15="SI",JUGOS!$B$15,"")</f>
        <v/>
      </c>
      <c r="G255" s="109" t="str">
        <f>IF(JUGOS!$X$15="SI",IF(JUGOS!$A$15=0,"",JUGOS!$A$15),"")</f>
        <v/>
      </c>
    </row>
    <row r="256" spans="1:7" ht="15.75" customHeight="1">
      <c r="A256" s="244"/>
      <c r="B256" s="245" t="str">
        <f>IF(JUGOS!X16="SI","MOJITO","")</f>
        <v/>
      </c>
      <c r="C256" s="29">
        <f>IF(JUGOS!N$15&gt;0,JUGOS!N$15,0)</f>
        <v>0</v>
      </c>
      <c r="D256" s="246" t="str">
        <f t="shared" si="11"/>
        <v/>
      </c>
      <c r="E256" s="244"/>
      <c r="F256" s="247" t="str">
        <f>IF(JUGOS!$X$15="SI",JUGOS!$B$15,"")</f>
        <v/>
      </c>
      <c r="G256" s="109" t="str">
        <f>IF(JUGOS!$X$15="SI",IF(JUGOS!$A$15=0,"",JUGOS!$A$15),"")</f>
        <v/>
      </c>
    </row>
    <row r="257" spans="1:7" ht="15.75" customHeight="1">
      <c r="A257" s="244"/>
      <c r="B257" s="245" t="str">
        <f>IF(JUGOS!X16="SI","ARAN-MANZ NMQ","")</f>
        <v/>
      </c>
      <c r="C257" s="29">
        <f>IF(JUGOS!O$15&gt;0,JUGOS!O$15,0)</f>
        <v>0</v>
      </c>
      <c r="D257" s="246" t="str">
        <f t="shared" si="11"/>
        <v/>
      </c>
      <c r="E257" s="244"/>
      <c r="F257" s="247" t="str">
        <f>IF(JUGOS!$X$15="SI",JUGOS!$B$15,"")</f>
        <v/>
      </c>
      <c r="G257" s="109" t="str">
        <f>IF(JUGOS!$X$15="SI",IF(JUGOS!$A$15=0,"",JUGOS!$A$15),"")</f>
        <v/>
      </c>
    </row>
    <row r="258" spans="1:7" ht="15.75" customHeight="1">
      <c r="A258" s="244"/>
      <c r="B258" s="245" t="str">
        <f>IF(JUGOS!X16="SI","MANZANA NMQ","")</f>
        <v/>
      </c>
      <c r="C258" s="29">
        <f>IF(JUGOS!P$15&gt;0,JUGOS!P$15,0)</f>
        <v>0</v>
      </c>
      <c r="D258" s="246" t="str">
        <f t="shared" si="11"/>
        <v/>
      </c>
      <c r="E258" s="244"/>
      <c r="F258" s="247" t="str">
        <f>IF(JUGOS!$X$15="SI",JUGOS!$B$15,"")</f>
        <v/>
      </c>
      <c r="G258" s="109" t="str">
        <f>IF(JUGOS!$X$15="SI",IF(JUGOS!$A$15=0,"",JUGOS!$A$15),"")</f>
        <v/>
      </c>
    </row>
    <row r="259" spans="1:7" ht="15.75" customHeight="1">
      <c r="A259" s="244"/>
      <c r="B259" s="245" t="str">
        <f>IF(JUGOS!X16="SI","MANZ-NAR-ANA-TÉ NMQ","")</f>
        <v/>
      </c>
      <c r="C259" s="29">
        <f>IF(JUGOS!Q$15&gt;0,JUGOS!Q$15,0)</f>
        <v>0</v>
      </c>
      <c r="D259" s="246" t="str">
        <f t="shared" si="11"/>
        <v/>
      </c>
      <c r="E259" s="244"/>
      <c r="F259" s="247" t="str">
        <f>IF(JUGOS!$X$15="SI",JUGOS!$B$15,"")</f>
        <v/>
      </c>
      <c r="G259" s="109" t="str">
        <f>IF(JUGOS!$X$15="SI",IF(JUGOS!$A$15=0,"",JUGOS!$A$15),"")</f>
        <v/>
      </c>
    </row>
    <row r="260" spans="1:7" ht="15.75" customHeight="1">
      <c r="A260" s="244"/>
      <c r="B260" s="245" t="str">
        <f>IF(JUGOS!X16="SI","MANZ-FRUT-LIM NMQ","")</f>
        <v/>
      </c>
      <c r="C260" s="29">
        <f>IF(JUGOS!R$15&gt;0,JUGOS!R$15,0)</f>
        <v>0</v>
      </c>
      <c r="D260" s="246" t="str">
        <f t="shared" si="11"/>
        <v/>
      </c>
      <c r="E260" s="244"/>
      <c r="F260" s="247" t="str">
        <f>IF(JUGOS!$X$15="SI",JUGOS!$B$15,"")</f>
        <v/>
      </c>
      <c r="G260" s="109" t="str">
        <f>IF(JUGOS!$X$15="SI",IF(JUGOS!$A$15=0,"",JUGOS!$A$15),"")</f>
        <v/>
      </c>
    </row>
    <row r="261" spans="1:7" ht="15.75" customHeight="1">
      <c r="A261" s="244"/>
      <c r="B261" s="245" t="str">
        <f>IF(JUGOS!X16="SI","NAR-MANZ NMQ","")</f>
        <v/>
      </c>
      <c r="C261" s="29">
        <f>IF(JUGOS!S$15&gt;0,JUGOS!S$15,0)</f>
        <v>0</v>
      </c>
      <c r="D261" s="246" t="str">
        <f t="shared" si="11"/>
        <v/>
      </c>
      <c r="E261" s="244"/>
      <c r="F261" s="247" t="str">
        <f>IF(JUGOS!$X$15="SI",JUGOS!$B$15,"")</f>
        <v/>
      </c>
      <c r="G261" s="109" t="str">
        <f>IF(JUGOS!$X$15="SI",IF(JUGOS!$A$15=0,"",JUGOS!$A$15),"")</f>
        <v/>
      </c>
    </row>
    <row r="262" spans="1:7" ht="15.75" customHeight="1">
      <c r="A262" s="244"/>
      <c r="B262" s="245" t="str">
        <f>IF(JUGOS!X16="SI","NAR-DUR-ZAN-CAL-LIM NMQ","")</f>
        <v/>
      </c>
      <c r="C262" s="29">
        <f>IF(JUGOS!T$15&gt;0,JUGOS!T$15,0)</f>
        <v>0</v>
      </c>
      <c r="D262" s="246" t="str">
        <f t="shared" si="11"/>
        <v/>
      </c>
      <c r="E262" s="244"/>
      <c r="F262" s="247" t="str">
        <f>IF(JUGOS!$X$15="SI",JUGOS!$B$15,"")</f>
        <v/>
      </c>
      <c r="G262" s="109" t="str">
        <f>IF(JUGOS!$X$15="SI",IF(JUGOS!$A$15=0,"",JUGOS!$A$15),"")</f>
        <v/>
      </c>
    </row>
    <row r="263" spans="1:7" ht="15.75" customHeight="1">
      <c r="A263" s="244"/>
      <c r="B263" s="245" t="str">
        <f>IF(JUGOS!X16="SI","PACK SURTIDO X 9","")</f>
        <v/>
      </c>
      <c r="C263" s="29">
        <f>IF(JUGOS!U$15&gt;0,JUGOS!U$15,0)</f>
        <v>0</v>
      </c>
      <c r="D263" s="246" t="str">
        <f t="shared" si="11"/>
        <v/>
      </c>
      <c r="E263" s="244"/>
      <c r="F263" s="247" t="str">
        <f>IF(JUGOS!$X$15="SI",JUGOS!$B$15,"")</f>
        <v/>
      </c>
      <c r="G263" s="109" t="str">
        <f>IF(JUGOS!$X$15="SI",IF(JUGOS!$A$15=0,"",JUGOS!$A$15),"")</f>
        <v/>
      </c>
    </row>
    <row r="264" spans="1:7" ht="15.75" customHeight="1">
      <c r="A264" s="244"/>
      <c r="B264" s="245" t="str">
        <f>IF(JUGOS!X16="SI","BIDON NARAN X 5","")</f>
        <v/>
      </c>
      <c r="C264" s="29">
        <f>IF(JUGOS!V$15&gt;0,JUGOS!V$15,0)</f>
        <v>0</v>
      </c>
      <c r="D264" s="246" t="str">
        <f>IF(C264&gt;0,"BIDÓN/ES","")</f>
        <v/>
      </c>
      <c r="E264" s="244"/>
      <c r="F264" s="247" t="str">
        <f>IF(JUGOS!$X$15="SI",JUGOS!$B$15,"")</f>
        <v/>
      </c>
      <c r="G264" s="109" t="str">
        <f>IF(JUGOS!$X$15="SI",IF(JUGOS!$A$15=0,"",JUGOS!$A$15),"")</f>
        <v/>
      </c>
    </row>
    <row r="265" spans="1:7" ht="15.75" customHeight="1">
      <c r="A265" s="244"/>
      <c r="B265" s="245" t="str">
        <f>IF(JUGOS!X16="SI","BIDON ARAN X 2","")</f>
        <v/>
      </c>
      <c r="C265" s="29">
        <f>IF(JUGOS!W$15&gt;0,JUGOS!W$15,0)</f>
        <v>0</v>
      </c>
      <c r="D265" s="246" t="str">
        <f>IF(C265&gt;0,"BIDÓN/ES","")</f>
        <v/>
      </c>
      <c r="E265" s="244"/>
      <c r="F265" s="247" t="str">
        <f>IF(JUGOS!$X$15="SI",JUGOS!$B$15,"")</f>
        <v/>
      </c>
      <c r="G265" s="109" t="str">
        <f>IF(JUGOS!$X$15="SI",IF(JUGOS!$A$15=0,"",JUGOS!$A$15),"")</f>
        <v/>
      </c>
    </row>
    <row r="266" spans="1:7" ht="15.75" customHeight="1">
      <c r="A266" s="244"/>
      <c r="B266" s="245" t="str">
        <f>IF(JUGOS!X17="SI","ARANDANO C/AZU","")</f>
        <v/>
      </c>
      <c r="C266" s="29">
        <f>IF(JUGOS!C$16&gt;0,JUGOS!C$16,0)</f>
        <v>0</v>
      </c>
      <c r="D266" s="246" t="str">
        <f t="shared" ref="D266:D284" si="12">IF(MOD(C266,12)=0,IF(C266/12=0,"",C266/12),"INCOMPLETO")</f>
        <v/>
      </c>
      <c r="E266" s="244"/>
      <c r="F266" s="247" t="str">
        <f>IF(JUGOS!$X$16="SI",JUGOS!$B$16,"")</f>
        <v/>
      </c>
      <c r="G266" s="109" t="str">
        <f>IF(JUGOS!$X$16="SI",IF(JUGOS!$A$16=0,"",JUGOS!$A$16),"")</f>
        <v/>
      </c>
    </row>
    <row r="267" spans="1:7" ht="15.75" customHeight="1">
      <c r="A267" s="244"/>
      <c r="B267" s="245" t="str">
        <f>IF(JUGOS!X17="SI","FRUT-FRAMB C/AZU","")</f>
        <v/>
      </c>
      <c r="C267" s="29">
        <f>IF(JUGOS!D$16&gt;0,JUGOS!D$16,0)</f>
        <v>0</v>
      </c>
      <c r="D267" s="246" t="str">
        <f t="shared" si="12"/>
        <v/>
      </c>
      <c r="E267" s="244"/>
      <c r="F267" s="247" t="str">
        <f>IF(JUGOS!$X$16="SI",JUGOS!$B$16,"")</f>
        <v/>
      </c>
      <c r="G267" s="109" t="str">
        <f>IF(JUGOS!$X$16="SI",IF(JUGOS!$A$16=0,"",JUGOS!$A$16),"")</f>
        <v/>
      </c>
    </row>
    <row r="268" spans="1:7" ht="15.75" customHeight="1">
      <c r="A268" s="244"/>
      <c r="B268" s="245" t="str">
        <f>IF(JUGOS!X17="SI","MIX C/AZU","")</f>
        <v/>
      </c>
      <c r="C268" s="29">
        <f>IF(JUGOS!E$16&gt;0,JUGOS!E$16,0)</f>
        <v>0</v>
      </c>
      <c r="D268" s="246" t="str">
        <f t="shared" si="12"/>
        <v/>
      </c>
      <c r="E268" s="244"/>
      <c r="F268" s="247" t="str">
        <f>IF(JUGOS!$X$16="SI",JUGOS!$B$16,"")</f>
        <v/>
      </c>
      <c r="G268" s="109" t="str">
        <f>IF(JUGOS!$X$16="SI",IF(JUGOS!$A$16=0,"",JUGOS!$A$16),"")</f>
        <v/>
      </c>
    </row>
    <row r="269" spans="1:7" ht="15.75" customHeight="1">
      <c r="A269" s="244"/>
      <c r="B269" s="245" t="str">
        <f>IF(JUGOS!X17="SI","MANZANA-LIM C/AZU","")</f>
        <v/>
      </c>
      <c r="C269" s="29">
        <f>IF(JUGOS!F$16&gt;0,JUGOS!F$16,0)</f>
        <v>0</v>
      </c>
      <c r="D269" s="246" t="str">
        <f t="shared" si="12"/>
        <v/>
      </c>
      <c r="E269" s="244"/>
      <c r="F269" s="247" t="str">
        <f>IF(JUGOS!$X$16="SI",JUGOS!$B$16,"")</f>
        <v/>
      </c>
      <c r="G269" s="109" t="str">
        <f>IF(JUGOS!$X$16="SI",IF(JUGOS!$A$16=0,"",JUGOS!$A$16),"")</f>
        <v/>
      </c>
    </row>
    <row r="270" spans="1:7" ht="15.75" customHeight="1">
      <c r="A270" s="244"/>
      <c r="B270" s="245" t="str">
        <f>IF(JUGOS!X17="SI","ZANA-NARANJA C/AZU","")</f>
        <v/>
      </c>
      <c r="C270" s="29">
        <f>IF(JUGOS!G$16&gt;0,JUGOS!G$16,0)</f>
        <v>0</v>
      </c>
      <c r="D270" s="246" t="str">
        <f t="shared" si="12"/>
        <v/>
      </c>
      <c r="E270" s="244"/>
      <c r="F270" s="247" t="str">
        <f>IF(JUGOS!$X$16="SI",JUGOS!$B$16,"")</f>
        <v/>
      </c>
      <c r="G270" s="109" t="str">
        <f>IF(JUGOS!$X$16="SI",IF(JUGOS!$A$16=0,"",JUGOS!$A$16),"")</f>
        <v/>
      </c>
    </row>
    <row r="271" spans="1:7" ht="15.75" customHeight="1">
      <c r="A271" s="244"/>
      <c r="B271" s="245" t="str">
        <f>IF(JUGOS!X17="SI","LIMONADA","")</f>
        <v/>
      </c>
      <c r="C271" s="29">
        <f>IF(JUGOS!H$16&gt;0,JUGOS!H$16,0)</f>
        <v>0</v>
      </c>
      <c r="D271" s="246" t="str">
        <f t="shared" si="12"/>
        <v/>
      </c>
      <c r="E271" s="244"/>
      <c r="F271" s="247" t="str">
        <f>IF(JUGOS!$X$16="SI",JUGOS!$B$16,"")</f>
        <v/>
      </c>
      <c r="G271" s="109" t="str">
        <f>IF(JUGOS!$X$16="SI",IF(JUGOS!$A$16=0,"",JUGOS!$A$16),"")</f>
        <v/>
      </c>
    </row>
    <row r="272" spans="1:7" ht="15.75" customHeight="1">
      <c r="A272" s="244"/>
      <c r="B272" s="245" t="str">
        <f>IF(JUGOS!X17="SI","ARANDANO S/AZU","")</f>
        <v/>
      </c>
      <c r="C272" s="29">
        <f>IF(JUGOS!I$16&gt;0,JUGOS!I$16,0)</f>
        <v>0</v>
      </c>
      <c r="D272" s="246" t="str">
        <f t="shared" si="12"/>
        <v/>
      </c>
      <c r="E272" s="244"/>
      <c r="F272" s="247" t="str">
        <f>IF(JUGOS!$X$16="SI",JUGOS!$B$16,"")</f>
        <v/>
      </c>
      <c r="G272" s="109" t="str">
        <f>IF(JUGOS!$X$16="SI",IF(JUGOS!$A$16=0,"",JUGOS!$A$16),"")</f>
        <v/>
      </c>
    </row>
    <row r="273" spans="1:7" ht="15.75" customHeight="1">
      <c r="A273" s="244"/>
      <c r="B273" s="245" t="str">
        <f>IF(JUGOS!X17="SI","HAPPY CARROT","")</f>
        <v/>
      </c>
      <c r="C273" s="29">
        <f>IF(JUGOS!J$16&gt;0,JUGOS!J$16,0)</f>
        <v>0</v>
      </c>
      <c r="D273" s="246" t="str">
        <f t="shared" si="12"/>
        <v/>
      </c>
      <c r="E273" s="244"/>
      <c r="F273" s="247" t="str">
        <f>IF(JUGOS!$X$16="SI",JUGOS!$B$16,"")</f>
        <v/>
      </c>
      <c r="G273" s="109" t="str">
        <f>IF(JUGOS!$X$16="SI",IF(JUGOS!$A$16=0,"",JUGOS!$A$16),"")</f>
        <v/>
      </c>
    </row>
    <row r="274" spans="1:7" ht="15.75" customHeight="1">
      <c r="A274" s="244"/>
      <c r="B274" s="245" t="str">
        <f>IF(JUGOS!X17="SI","GREEN POWER","")</f>
        <v/>
      </c>
      <c r="C274" s="29">
        <f>IF(JUGOS!K$16&gt;0,JUGOS!K$16,0)</f>
        <v>0</v>
      </c>
      <c r="D274" s="246" t="str">
        <f t="shared" si="12"/>
        <v/>
      </c>
      <c r="E274" s="244"/>
      <c r="F274" s="247" t="str">
        <f>IF(JUGOS!$X$16="SI",JUGOS!$B$16,"")</f>
        <v/>
      </c>
      <c r="G274" s="109" t="str">
        <f>IF(JUGOS!$X$16="SI",IF(JUGOS!$A$16=0,"",JUGOS!$A$16),"")</f>
        <v/>
      </c>
    </row>
    <row r="275" spans="1:7" ht="15.75" customHeight="1">
      <c r="A275" s="244"/>
      <c r="B275" s="245" t="str">
        <f>IF(JUGOS!X17="SI","BERRIES MIX","")</f>
        <v/>
      </c>
      <c r="C275" s="29">
        <f>IF(JUGOS!L$16&gt;0,JUGOS!L$16,0)</f>
        <v>0</v>
      </c>
      <c r="D275" s="246" t="str">
        <f t="shared" si="12"/>
        <v/>
      </c>
      <c r="E275" s="244"/>
      <c r="F275" s="247" t="str">
        <f>IF(JUGOS!$X$16="SI",JUGOS!$B$16,"")</f>
        <v/>
      </c>
      <c r="G275" s="109" t="str">
        <f>IF(JUGOS!$X$16="SI",IF(JUGOS!$A$16=0,"",JUGOS!$A$16),"")</f>
        <v/>
      </c>
    </row>
    <row r="276" spans="1:7" ht="15.75" customHeight="1">
      <c r="A276" s="244"/>
      <c r="B276" s="245" t="str">
        <f>IF(JUGOS!X17="SI","MARACUYA PASSION","")</f>
        <v/>
      </c>
      <c r="C276" s="29">
        <f>IF(JUGOS!M$16&gt;0,JUGOS!M$16,0)</f>
        <v>0</v>
      </c>
      <c r="D276" s="246" t="str">
        <f t="shared" si="12"/>
        <v/>
      </c>
      <c r="E276" s="244"/>
      <c r="F276" s="247" t="str">
        <f>IF(JUGOS!$X$16="SI",JUGOS!$B$16,"")</f>
        <v/>
      </c>
      <c r="G276" s="109" t="str">
        <f>IF(JUGOS!$X$16="SI",IF(JUGOS!$A$16=0,"",JUGOS!$A$16),"")</f>
        <v/>
      </c>
    </row>
    <row r="277" spans="1:7" ht="15.75" customHeight="1">
      <c r="A277" s="244"/>
      <c r="B277" s="245" t="str">
        <f>IF(JUGOS!X17="SI","MOJITO","")</f>
        <v/>
      </c>
      <c r="C277" s="29">
        <f>IF(JUGOS!N$16&gt;0,JUGOS!N$16,0)</f>
        <v>0</v>
      </c>
      <c r="D277" s="246" t="str">
        <f t="shared" si="12"/>
        <v/>
      </c>
      <c r="E277" s="244"/>
      <c r="F277" s="247" t="str">
        <f>IF(JUGOS!$X$16="SI",JUGOS!$B$16,"")</f>
        <v/>
      </c>
      <c r="G277" s="109" t="str">
        <f>IF(JUGOS!$X$16="SI",IF(JUGOS!$A$16=0,"",JUGOS!$A$16),"")</f>
        <v/>
      </c>
    </row>
    <row r="278" spans="1:7" ht="15.75" customHeight="1">
      <c r="A278" s="244"/>
      <c r="B278" s="245" t="str">
        <f>IF(JUGOS!X17="SI","ARAN-MANZ NMQ","")</f>
        <v/>
      </c>
      <c r="C278" s="29">
        <f>IF(JUGOS!O$16&gt;0,JUGOS!O$16,0)</f>
        <v>0</v>
      </c>
      <c r="D278" s="246" t="str">
        <f t="shared" si="12"/>
        <v/>
      </c>
      <c r="E278" s="244"/>
      <c r="F278" s="247" t="str">
        <f>IF(JUGOS!$X$16="SI",JUGOS!$B$16,"")</f>
        <v/>
      </c>
      <c r="G278" s="109" t="str">
        <f>IF(JUGOS!$X$16="SI",IF(JUGOS!$A$16=0,"",JUGOS!$A$16),"")</f>
        <v/>
      </c>
    </row>
    <row r="279" spans="1:7" ht="15.75" customHeight="1">
      <c r="A279" s="244"/>
      <c r="B279" s="245" t="str">
        <f>IF(JUGOS!X17="SI","MANZANA NMQ","")</f>
        <v/>
      </c>
      <c r="C279" s="29">
        <f>IF(JUGOS!P$16&gt;0,JUGOS!P$16,0)</f>
        <v>0</v>
      </c>
      <c r="D279" s="246" t="str">
        <f t="shared" si="12"/>
        <v/>
      </c>
      <c r="E279" s="244"/>
      <c r="F279" s="247" t="str">
        <f>IF(JUGOS!$X$16="SI",JUGOS!$B$16,"")</f>
        <v/>
      </c>
      <c r="G279" s="109" t="str">
        <f>IF(JUGOS!$X$16="SI",IF(JUGOS!$A$16=0,"",JUGOS!$A$16),"")</f>
        <v/>
      </c>
    </row>
    <row r="280" spans="1:7" ht="15.75" customHeight="1">
      <c r="A280" s="244"/>
      <c r="B280" s="245" t="str">
        <f>IF(JUGOS!X17="SI","MANZ-NAR-ANA-TÉ NMQ","")</f>
        <v/>
      </c>
      <c r="C280" s="29">
        <f>IF(JUGOS!Q$16&gt;0,JUGOS!Q$16,0)</f>
        <v>0</v>
      </c>
      <c r="D280" s="246" t="str">
        <f t="shared" si="12"/>
        <v/>
      </c>
      <c r="E280" s="244"/>
      <c r="F280" s="247" t="str">
        <f>IF(JUGOS!$X$16="SI",JUGOS!$B$16,"")</f>
        <v/>
      </c>
      <c r="G280" s="109" t="str">
        <f>IF(JUGOS!$X$16="SI",IF(JUGOS!$A$16=0,"",JUGOS!$A$16),"")</f>
        <v/>
      </c>
    </row>
    <row r="281" spans="1:7" ht="15.75" customHeight="1">
      <c r="A281" s="244"/>
      <c r="B281" s="245" t="str">
        <f>IF(JUGOS!X17="SI","MANZ-FRUT-LIM NMQ","")</f>
        <v/>
      </c>
      <c r="C281" s="29">
        <f>IF(JUGOS!R$16&gt;0,JUGOS!R$16,0)</f>
        <v>0</v>
      </c>
      <c r="D281" s="246" t="str">
        <f t="shared" si="12"/>
        <v/>
      </c>
      <c r="E281" s="244"/>
      <c r="F281" s="247" t="str">
        <f>IF(JUGOS!$X$16="SI",JUGOS!$B$16,"")</f>
        <v/>
      </c>
      <c r="G281" s="109" t="str">
        <f>IF(JUGOS!$X$16="SI",IF(JUGOS!$A$16=0,"",JUGOS!$A$16),"")</f>
        <v/>
      </c>
    </row>
    <row r="282" spans="1:7" ht="15.75" customHeight="1">
      <c r="A282" s="244"/>
      <c r="B282" s="245" t="str">
        <f>IF(JUGOS!X17="SI","NAR-MANZ NMQ","")</f>
        <v/>
      </c>
      <c r="C282" s="29">
        <f>IF(JUGOS!S$16&gt;0,JUGOS!S$16,0)</f>
        <v>0</v>
      </c>
      <c r="D282" s="246" t="str">
        <f t="shared" si="12"/>
        <v/>
      </c>
      <c r="E282" s="244"/>
      <c r="F282" s="247" t="str">
        <f>IF(JUGOS!$X$16="SI",JUGOS!$B$16,"")</f>
        <v/>
      </c>
      <c r="G282" s="109" t="str">
        <f>IF(JUGOS!$X$16="SI",IF(JUGOS!$A$16=0,"",JUGOS!$A$16),"")</f>
        <v/>
      </c>
    </row>
    <row r="283" spans="1:7" ht="15.75" customHeight="1">
      <c r="A283" s="244"/>
      <c r="B283" s="245" t="str">
        <f>IF(JUGOS!X17="SI","NAR-DUR-ZAN-CAL-LIM NMQ","")</f>
        <v/>
      </c>
      <c r="C283" s="29">
        <f>IF(JUGOS!T$16&gt;0,JUGOS!T$16,0)</f>
        <v>0</v>
      </c>
      <c r="D283" s="246" t="str">
        <f t="shared" si="12"/>
        <v/>
      </c>
      <c r="E283" s="244"/>
      <c r="F283" s="247" t="str">
        <f>IF(JUGOS!$X$16="SI",JUGOS!$B$16,"")</f>
        <v/>
      </c>
      <c r="G283" s="109" t="str">
        <f>IF(JUGOS!$X$16="SI",IF(JUGOS!$A$16=0,"",JUGOS!$A$16),"")</f>
        <v/>
      </c>
    </row>
    <row r="284" spans="1:7" ht="15.75" customHeight="1">
      <c r="A284" s="244"/>
      <c r="B284" s="245" t="str">
        <f>IF(JUGOS!X17="SI","PACK SURTIDO X 9","")</f>
        <v/>
      </c>
      <c r="C284" s="29">
        <f>IF(JUGOS!U$16&gt;0,JUGOS!U$16,0)</f>
        <v>0</v>
      </c>
      <c r="D284" s="246" t="str">
        <f t="shared" si="12"/>
        <v/>
      </c>
      <c r="E284" s="244"/>
      <c r="F284" s="247" t="str">
        <f>IF(JUGOS!$X$16="SI",JUGOS!$B$16,"")</f>
        <v/>
      </c>
      <c r="G284" s="109" t="str">
        <f>IF(JUGOS!$X$16="SI",IF(JUGOS!$A$16=0,"",JUGOS!$A$16),"")</f>
        <v/>
      </c>
    </row>
    <row r="285" spans="1:7" ht="15.75" customHeight="1">
      <c r="A285" s="244"/>
      <c r="B285" s="245" t="str">
        <f>IF(JUGOS!X17="SI","BIDON NARAN X 5","")</f>
        <v/>
      </c>
      <c r="C285" s="29">
        <f>IF(JUGOS!V$16&gt;0,JUGOS!V$16,0)</f>
        <v>0</v>
      </c>
      <c r="D285" s="246" t="str">
        <f>IF(C285&gt;0,"BIDÓN/ES","")</f>
        <v/>
      </c>
      <c r="E285" s="244"/>
      <c r="F285" s="247" t="str">
        <f>IF(JUGOS!$X$16="SI",JUGOS!$B$16,"")</f>
        <v/>
      </c>
      <c r="G285" s="109" t="str">
        <f>IF(JUGOS!$X$16="SI",IF(JUGOS!$A$16=0,"",JUGOS!$A$16),"")</f>
        <v/>
      </c>
    </row>
    <row r="286" spans="1:7" ht="15.75" customHeight="1">
      <c r="A286" s="244"/>
      <c r="B286" s="245" t="str">
        <f>IF(JUGOS!X17="SI","BIDON ARAN X 2","")</f>
        <v/>
      </c>
      <c r="C286" s="29">
        <f>IF(JUGOS!W$16&gt;0,JUGOS!W$16,0)</f>
        <v>0</v>
      </c>
      <c r="D286" s="246" t="str">
        <f>IF(C286&gt;0,"BIDÓN/ES","")</f>
        <v/>
      </c>
      <c r="E286" s="244"/>
      <c r="F286" s="247" t="str">
        <f>IF(JUGOS!$X$16="SI",JUGOS!$B$16,"")</f>
        <v/>
      </c>
      <c r="G286" s="109" t="str">
        <f>IF(JUGOS!$X$16="SI",IF(JUGOS!$A$16=0,"",JUGOS!$A$16),"")</f>
        <v/>
      </c>
    </row>
    <row r="287" spans="1:7" ht="15.75" customHeight="1">
      <c r="A287" s="244"/>
      <c r="B287" s="245" t="str">
        <f>IF(JUGOS!X17="SI","ARANDANO C/AZU","")</f>
        <v/>
      </c>
      <c r="C287" s="29">
        <f>IF(JUGOS!C$17&gt;0,JUGOS!C$17,0)</f>
        <v>0</v>
      </c>
      <c r="D287" s="246" t="str">
        <f t="shared" ref="D287:D305" si="13">IF(MOD(C287,12)=0,IF(C287/12=0,"",C287/12),"INCOMPLETO")</f>
        <v/>
      </c>
      <c r="E287" s="244"/>
      <c r="F287" s="247" t="str">
        <f>IF(JUGOS!$X$17="SI",JUGOS!$B$17,"")</f>
        <v/>
      </c>
      <c r="G287" s="109" t="str">
        <f>IF(JUGOS!$X$17="SI",IF(JUGOS!$A$17=0,"",JUGOS!$A$17),"")</f>
        <v/>
      </c>
    </row>
    <row r="288" spans="1:7" ht="15.75" customHeight="1">
      <c r="A288" s="244"/>
      <c r="B288" s="245" t="str">
        <f>IF(JUGOS!X17="SI","FRUT-FRAMB C/AZU","")</f>
        <v/>
      </c>
      <c r="C288" s="29">
        <f>IF(JUGOS!D$17&gt;0,JUGOS!D$17,0)</f>
        <v>0</v>
      </c>
      <c r="D288" s="246" t="str">
        <f t="shared" si="13"/>
        <v/>
      </c>
      <c r="E288" s="244"/>
      <c r="F288" s="247" t="str">
        <f>IF(JUGOS!$X$17="SI",JUGOS!$B$17,"")</f>
        <v/>
      </c>
      <c r="G288" s="109" t="str">
        <f>IF(JUGOS!$X$17="SI",IF(JUGOS!$A$17=0,"",JUGOS!$A$17),"")</f>
        <v/>
      </c>
    </row>
    <row r="289" spans="1:7" ht="15.75" customHeight="1">
      <c r="A289" s="244"/>
      <c r="B289" s="245" t="str">
        <f>IF(JUGOS!X17="SI","MIX C/AZU","")</f>
        <v/>
      </c>
      <c r="C289" s="29">
        <f>IF(JUGOS!E$17&gt;0,JUGOS!E$17,0)</f>
        <v>0</v>
      </c>
      <c r="D289" s="246" t="str">
        <f t="shared" si="13"/>
        <v/>
      </c>
      <c r="E289" s="244"/>
      <c r="F289" s="247" t="str">
        <f>IF(JUGOS!$X$17="SI",JUGOS!$B$17,"")</f>
        <v/>
      </c>
      <c r="G289" s="109" t="str">
        <f>IF(JUGOS!$X$17="SI",IF(JUGOS!$A$17=0,"",JUGOS!$A$17),"")</f>
        <v/>
      </c>
    </row>
    <row r="290" spans="1:7" ht="15.75" customHeight="1">
      <c r="A290" s="244"/>
      <c r="B290" s="245" t="str">
        <f>IF(JUGOS!X17="SI","MANZANA-LIM C/AZU","")</f>
        <v/>
      </c>
      <c r="C290" s="29">
        <f>IF(JUGOS!F$17&gt;0,JUGOS!F$17,0)</f>
        <v>0</v>
      </c>
      <c r="D290" s="246" t="str">
        <f t="shared" si="13"/>
        <v/>
      </c>
      <c r="E290" s="244"/>
      <c r="F290" s="247" t="str">
        <f>IF(JUGOS!$X$17="SI",JUGOS!$B$17,"")</f>
        <v/>
      </c>
      <c r="G290" s="109" t="str">
        <f>IF(JUGOS!$X$17="SI",IF(JUGOS!$A$17=0,"",JUGOS!$A$17),"")</f>
        <v/>
      </c>
    </row>
    <row r="291" spans="1:7" ht="15.75" customHeight="1">
      <c r="A291" s="244"/>
      <c r="B291" s="245" t="str">
        <f>IF(JUGOS!X17="SI","ZANA-NARANJA C/AZU","")</f>
        <v/>
      </c>
      <c r="C291" s="29">
        <f>IF(JUGOS!G$17&gt;0,JUGOS!G$17,0)</f>
        <v>0</v>
      </c>
      <c r="D291" s="246" t="str">
        <f t="shared" si="13"/>
        <v/>
      </c>
      <c r="E291" s="244"/>
      <c r="F291" s="247" t="str">
        <f>IF(JUGOS!$X$17="SI",JUGOS!$B$17,"")</f>
        <v/>
      </c>
      <c r="G291" s="109" t="str">
        <f>IF(JUGOS!$X$17="SI",IF(JUGOS!$A$17=0,"",JUGOS!$A$17),"")</f>
        <v/>
      </c>
    </row>
    <row r="292" spans="1:7" ht="15.75" customHeight="1">
      <c r="A292" s="244"/>
      <c r="B292" s="245" t="str">
        <f>IF(JUGOS!X17="SI","LIMONADA","")</f>
        <v/>
      </c>
      <c r="C292" s="29">
        <f>IF(JUGOS!H$17&gt;0,JUGOS!H$17,0)</f>
        <v>0</v>
      </c>
      <c r="D292" s="246" t="str">
        <f t="shared" si="13"/>
        <v/>
      </c>
      <c r="E292" s="244"/>
      <c r="F292" s="247" t="str">
        <f>IF(JUGOS!$X$17="SI",JUGOS!$B$17,"")</f>
        <v/>
      </c>
      <c r="G292" s="109" t="str">
        <f>IF(JUGOS!$X$17="SI",IF(JUGOS!$A$17=0,"",JUGOS!$A$17),"")</f>
        <v/>
      </c>
    </row>
    <row r="293" spans="1:7" ht="15.75" customHeight="1">
      <c r="A293" s="244"/>
      <c r="B293" s="245" t="str">
        <f>IF(JUGOS!X17="SI","ARANDANO S/AZU","")</f>
        <v/>
      </c>
      <c r="C293" s="29">
        <f>IF(JUGOS!I$17&gt;0,JUGOS!I$17,0)</f>
        <v>0</v>
      </c>
      <c r="D293" s="246" t="str">
        <f t="shared" si="13"/>
        <v/>
      </c>
      <c r="E293" s="244"/>
      <c r="F293" s="247" t="str">
        <f>IF(JUGOS!$X$17="SI",JUGOS!$B$17,"")</f>
        <v/>
      </c>
      <c r="G293" s="109" t="str">
        <f>IF(JUGOS!$X$17="SI",IF(JUGOS!$A$17=0,"",JUGOS!$A$17),"")</f>
        <v/>
      </c>
    </row>
    <row r="294" spans="1:7" ht="15.75" customHeight="1">
      <c r="A294" s="244"/>
      <c r="B294" s="245" t="str">
        <f>IF(JUGOS!X17="SI","HAPPY CARROT","")</f>
        <v/>
      </c>
      <c r="C294" s="29">
        <f>IF(JUGOS!J$17&gt;0,JUGOS!J$17,0)</f>
        <v>0</v>
      </c>
      <c r="D294" s="246" t="str">
        <f t="shared" si="13"/>
        <v/>
      </c>
      <c r="E294" s="244"/>
      <c r="F294" s="247" t="str">
        <f>IF(JUGOS!$X$17="SI",JUGOS!$B$17,"")</f>
        <v/>
      </c>
      <c r="G294" s="109" t="str">
        <f>IF(JUGOS!$X$17="SI",IF(JUGOS!$A$17=0,"",JUGOS!$A$17),"")</f>
        <v/>
      </c>
    </row>
    <row r="295" spans="1:7" ht="15.75" customHeight="1">
      <c r="A295" s="244"/>
      <c r="B295" s="245" t="str">
        <f>IF(JUGOS!X17="SI","GREEN POWER","")</f>
        <v/>
      </c>
      <c r="C295" s="29">
        <f>IF(JUGOS!K$17&gt;0,JUGOS!K$17,0)</f>
        <v>0</v>
      </c>
      <c r="D295" s="246" t="str">
        <f t="shared" si="13"/>
        <v/>
      </c>
      <c r="E295" s="244"/>
      <c r="F295" s="247" t="str">
        <f>IF(JUGOS!$X$17="SI",JUGOS!$B$17,"")</f>
        <v/>
      </c>
      <c r="G295" s="109" t="str">
        <f>IF(JUGOS!$X$17="SI",IF(JUGOS!$A$17=0,"",JUGOS!$A$17),"")</f>
        <v/>
      </c>
    </row>
    <row r="296" spans="1:7" ht="15.75" customHeight="1">
      <c r="A296" s="244"/>
      <c r="B296" s="245" t="str">
        <f>IF(JUGOS!X17="SI","BERRIES MIX","")</f>
        <v/>
      </c>
      <c r="C296" s="29">
        <f>IF(JUGOS!L$17&gt;0,JUGOS!L$17,0)</f>
        <v>0</v>
      </c>
      <c r="D296" s="246" t="str">
        <f t="shared" si="13"/>
        <v/>
      </c>
      <c r="E296" s="244"/>
      <c r="F296" s="247" t="str">
        <f>IF(JUGOS!$X$17="SI",JUGOS!$B$17,"")</f>
        <v/>
      </c>
      <c r="G296" s="109" t="str">
        <f>IF(JUGOS!$X$17="SI",IF(JUGOS!$A$17=0,"",JUGOS!$A$17),"")</f>
        <v/>
      </c>
    </row>
    <row r="297" spans="1:7" ht="15.75" customHeight="1">
      <c r="A297" s="244"/>
      <c r="B297" s="245" t="str">
        <f>IF(JUGOS!X17="SI","MARACUYA PASSION","")</f>
        <v/>
      </c>
      <c r="C297" s="29">
        <f>IF(JUGOS!M$17&gt;0,JUGOS!M$17,0)</f>
        <v>0</v>
      </c>
      <c r="D297" s="246" t="str">
        <f t="shared" si="13"/>
        <v/>
      </c>
      <c r="E297" s="244"/>
      <c r="F297" s="247" t="str">
        <f>IF(JUGOS!$X$17="SI",JUGOS!$B$17,"")</f>
        <v/>
      </c>
      <c r="G297" s="109" t="str">
        <f>IF(JUGOS!$X$17="SI",IF(JUGOS!$A$17=0,"",JUGOS!$A$17),"")</f>
        <v/>
      </c>
    </row>
    <row r="298" spans="1:7" ht="15.75" customHeight="1">
      <c r="A298" s="244"/>
      <c r="B298" s="245" t="str">
        <f>IF(JUGOS!X17="SI","MOJITO","")</f>
        <v/>
      </c>
      <c r="C298" s="29">
        <f>IF(JUGOS!N$17&gt;0,JUGOS!N$17,0)</f>
        <v>0</v>
      </c>
      <c r="D298" s="246" t="str">
        <f t="shared" si="13"/>
        <v/>
      </c>
      <c r="E298" s="244"/>
      <c r="F298" s="247" t="str">
        <f>IF(JUGOS!$X$17="SI",JUGOS!$B$17,"")</f>
        <v/>
      </c>
      <c r="G298" s="109" t="str">
        <f>IF(JUGOS!$X$17="SI",IF(JUGOS!$A$17=0,"",JUGOS!$A$17),"")</f>
        <v/>
      </c>
    </row>
    <row r="299" spans="1:7" ht="15.75" customHeight="1">
      <c r="A299" s="244"/>
      <c r="B299" s="245" t="str">
        <f>IF(JUGOS!X17="SI","ARAN-MANZ NMQ","")</f>
        <v/>
      </c>
      <c r="C299" s="29">
        <f>IF(JUGOS!O$17&gt;0,JUGOS!O$17,0)</f>
        <v>0</v>
      </c>
      <c r="D299" s="246" t="str">
        <f t="shared" si="13"/>
        <v/>
      </c>
      <c r="E299" s="244"/>
      <c r="F299" s="247" t="str">
        <f>IF(JUGOS!$X$17="SI",JUGOS!$B$17,"")</f>
        <v/>
      </c>
      <c r="G299" s="109" t="str">
        <f>IF(JUGOS!$X$17="SI",IF(JUGOS!$A$17=0,"",JUGOS!$A$17),"")</f>
        <v/>
      </c>
    </row>
    <row r="300" spans="1:7" ht="15.75" customHeight="1">
      <c r="A300" s="244"/>
      <c r="B300" s="245" t="str">
        <f>IF(JUGOS!X17="SI","MANZANA NMQ","")</f>
        <v/>
      </c>
      <c r="C300" s="29">
        <f>IF(JUGOS!P$17&gt;0,JUGOS!P$17,0)</f>
        <v>0</v>
      </c>
      <c r="D300" s="246" t="str">
        <f t="shared" si="13"/>
        <v/>
      </c>
      <c r="E300" s="244"/>
      <c r="F300" s="247" t="str">
        <f>IF(JUGOS!$X$17="SI",JUGOS!$B$17,"")</f>
        <v/>
      </c>
      <c r="G300" s="109" t="str">
        <f>IF(JUGOS!$X$17="SI",IF(JUGOS!$A$17=0,"",JUGOS!$A$17),"")</f>
        <v/>
      </c>
    </row>
    <row r="301" spans="1:7" ht="15.75" customHeight="1">
      <c r="A301" s="244"/>
      <c r="B301" s="245" t="str">
        <f>IF(JUGOS!X17="SI","MANZ-NAR-ANA-TÉ NMQ","")</f>
        <v/>
      </c>
      <c r="C301" s="29">
        <f>IF(JUGOS!Q$17&gt;0,JUGOS!Q$17,0)</f>
        <v>0</v>
      </c>
      <c r="D301" s="246" t="str">
        <f t="shared" si="13"/>
        <v/>
      </c>
      <c r="E301" s="244"/>
      <c r="F301" s="247" t="str">
        <f>IF(JUGOS!$X$17="SI",JUGOS!$B$17,"")</f>
        <v/>
      </c>
      <c r="G301" s="109" t="str">
        <f>IF(JUGOS!$X$17="SI",IF(JUGOS!$A$17=0,"",JUGOS!$A$17),"")</f>
        <v/>
      </c>
    </row>
    <row r="302" spans="1:7" ht="15.75" customHeight="1">
      <c r="A302" s="244"/>
      <c r="B302" s="245" t="str">
        <f>IF(JUGOS!X17="SI","MANZ-FRUT-LIM NMQ","")</f>
        <v/>
      </c>
      <c r="C302" s="29">
        <f>IF(JUGOS!R$17&gt;0,JUGOS!R$17,0)</f>
        <v>0</v>
      </c>
      <c r="D302" s="246" t="str">
        <f t="shared" si="13"/>
        <v/>
      </c>
      <c r="E302" s="244"/>
      <c r="F302" s="247" t="str">
        <f>IF(JUGOS!$X$17="SI",JUGOS!$B$17,"")</f>
        <v/>
      </c>
      <c r="G302" s="109" t="str">
        <f>IF(JUGOS!$X$17="SI",IF(JUGOS!$A$17=0,"",JUGOS!$A$17),"")</f>
        <v/>
      </c>
    </row>
    <row r="303" spans="1:7" ht="15.75" customHeight="1">
      <c r="A303" s="244"/>
      <c r="B303" s="245" t="str">
        <f>IF(JUGOS!X17="SI","NAR-MANZ NMQ","")</f>
        <v/>
      </c>
      <c r="C303" s="29">
        <f>IF(JUGOS!S$17&gt;0,JUGOS!S$17,0)</f>
        <v>0</v>
      </c>
      <c r="D303" s="246" t="str">
        <f t="shared" si="13"/>
        <v/>
      </c>
      <c r="E303" s="244"/>
      <c r="F303" s="247" t="str">
        <f>IF(JUGOS!$X$17="SI",JUGOS!$B$17,"")</f>
        <v/>
      </c>
      <c r="G303" s="109" t="str">
        <f>IF(JUGOS!$X$17="SI",IF(JUGOS!$A$17=0,"",JUGOS!$A$17),"")</f>
        <v/>
      </c>
    </row>
    <row r="304" spans="1:7" ht="15.75" customHeight="1">
      <c r="A304" s="244"/>
      <c r="B304" s="245" t="str">
        <f>IF(JUGOS!X17="SI","NAR-DUR-ZAN-CAL-LIM NMQ","")</f>
        <v/>
      </c>
      <c r="C304" s="29">
        <f>IF(JUGOS!T$17&gt;0,JUGOS!T$17,0)</f>
        <v>0</v>
      </c>
      <c r="D304" s="246" t="str">
        <f t="shared" si="13"/>
        <v/>
      </c>
      <c r="E304" s="244"/>
      <c r="F304" s="247" t="str">
        <f>IF(JUGOS!$X$17="SI",JUGOS!$B$17,"")</f>
        <v/>
      </c>
      <c r="G304" s="109" t="str">
        <f>IF(JUGOS!$X$17="SI",IF(JUGOS!$A$17=0,"",JUGOS!$A$17),"")</f>
        <v/>
      </c>
    </row>
    <row r="305" spans="1:7" ht="15.75" customHeight="1">
      <c r="A305" s="244"/>
      <c r="B305" s="245" t="str">
        <f>IF(JUGOS!X17="SI","PACK SURTIDO X 9","")</f>
        <v/>
      </c>
      <c r="C305" s="29">
        <f>IF(JUGOS!U$17&gt;0,JUGOS!U$17,0)</f>
        <v>0</v>
      </c>
      <c r="D305" s="246" t="str">
        <f t="shared" si="13"/>
        <v/>
      </c>
      <c r="E305" s="244"/>
      <c r="F305" s="247" t="str">
        <f>IF(JUGOS!$X$17="SI",JUGOS!$B$17,"")</f>
        <v/>
      </c>
      <c r="G305" s="109" t="str">
        <f>IF(JUGOS!$X$17="SI",IF(JUGOS!$A$17=0,"",JUGOS!$A$17),"")</f>
        <v/>
      </c>
    </row>
    <row r="306" spans="1:7" ht="15.75" customHeight="1">
      <c r="A306" s="244"/>
      <c r="B306" s="245" t="str">
        <f>IF(JUGOS!X17="SI","BIDON NARAN X 5","")</f>
        <v/>
      </c>
      <c r="C306" s="29">
        <f>IF(JUGOS!V$17&gt;0,JUGOS!V$17,0)</f>
        <v>0</v>
      </c>
      <c r="D306" s="246" t="str">
        <f>IF(C306&gt;0,"BIDÓN/ES","")</f>
        <v/>
      </c>
      <c r="E306" s="244"/>
      <c r="F306" s="247" t="str">
        <f>IF(JUGOS!$X$17="SI",JUGOS!$B$17,"")</f>
        <v/>
      </c>
      <c r="G306" s="109" t="str">
        <f>IF(JUGOS!$X$17="SI",IF(JUGOS!$A$17=0,"",JUGOS!$A$17),"")</f>
        <v/>
      </c>
    </row>
    <row r="307" spans="1:7" ht="15.75" customHeight="1">
      <c r="A307" s="244"/>
      <c r="B307" s="245" t="str">
        <f>IF(JUGOS!X17="SI","BIDON ARAN X 2","")</f>
        <v/>
      </c>
      <c r="C307" s="29">
        <f>IF(JUGOS!W$17&gt;0,JUGOS!W$17,0)</f>
        <v>0</v>
      </c>
      <c r="D307" s="246" t="str">
        <f>IF(C307&gt;0,"BIDÓN/ES","")</f>
        <v/>
      </c>
      <c r="E307" s="244"/>
      <c r="F307" s="247" t="str">
        <f>IF(JUGOS!$X$17="SI",JUGOS!$B$17,"")</f>
        <v/>
      </c>
      <c r="G307" s="109" t="str">
        <f>IF(JUGOS!$X$17="SI",IF(JUGOS!$A$17=0,"",JUGOS!$A$17),"")</f>
        <v/>
      </c>
    </row>
    <row r="308" spans="1:7" ht="15.75" customHeight="1">
      <c r="A308" s="244"/>
      <c r="B308" s="245" t="str">
        <f>IF(JUGOS!X18="SI","ARANDANO C/AZU","")</f>
        <v/>
      </c>
      <c r="C308" s="29">
        <f>IF(JUGOS!C$18&gt;0,JUGOS!C$18,0)</f>
        <v>0</v>
      </c>
      <c r="D308" s="246" t="str">
        <f t="shared" ref="D308:D326" si="14">IF(MOD(C308,12)=0,IF(C308/12=0,"",C308/12),"INCOMPLETO")</f>
        <v/>
      </c>
      <c r="E308" s="244"/>
      <c r="F308" s="247" t="str">
        <f>IF(JUGOS!$X$18="SI",JUGOS!$B$18,"")</f>
        <v/>
      </c>
      <c r="G308" s="109" t="str">
        <f>IF(JUGOS!$X$18="SI",IF(JUGOS!$A$18=0,"",JUGOS!$A$18),"")</f>
        <v/>
      </c>
    </row>
    <row r="309" spans="1:7" ht="15.75" customHeight="1">
      <c r="A309" s="244"/>
      <c r="B309" s="245" t="str">
        <f>IF(JUGOS!X18="SI","FRUT-FRAMB C/AZU","")</f>
        <v/>
      </c>
      <c r="C309" s="29">
        <f>IF(JUGOS!D$18&gt;0,JUGOS!D$18,0)</f>
        <v>0</v>
      </c>
      <c r="D309" s="246" t="str">
        <f t="shared" si="14"/>
        <v/>
      </c>
      <c r="E309" s="244"/>
      <c r="F309" s="247" t="str">
        <f>IF(JUGOS!$X$18="SI",JUGOS!$B$18,"")</f>
        <v/>
      </c>
      <c r="G309" s="109" t="str">
        <f>IF(JUGOS!$X$18="SI",IF(JUGOS!$A$18=0,"",JUGOS!$A$18),"")</f>
        <v/>
      </c>
    </row>
    <row r="310" spans="1:7" ht="15.75" customHeight="1">
      <c r="A310" s="244"/>
      <c r="B310" s="245" t="str">
        <f>IF(JUGOS!X18="SI","MIX C/AZU","")</f>
        <v/>
      </c>
      <c r="C310" s="29">
        <f>IF(JUGOS!E$18&gt;0,JUGOS!E$18,0)</f>
        <v>0</v>
      </c>
      <c r="D310" s="246" t="str">
        <f t="shared" si="14"/>
        <v/>
      </c>
      <c r="E310" s="244"/>
      <c r="F310" s="247" t="str">
        <f>IF(JUGOS!$X$18="SI",JUGOS!$B$18,"")</f>
        <v/>
      </c>
      <c r="G310" s="109" t="str">
        <f>IF(JUGOS!$X$18="SI",IF(JUGOS!$A$18=0,"",JUGOS!$A$18),"")</f>
        <v/>
      </c>
    </row>
    <row r="311" spans="1:7" ht="15.75" customHeight="1">
      <c r="A311" s="244"/>
      <c r="B311" s="245" t="str">
        <f>IF(JUGOS!X18="SI","MANZANA-LIM C/AZU","")</f>
        <v/>
      </c>
      <c r="C311" s="29">
        <f>IF(JUGOS!F$18&gt;0,JUGOS!F$18,0)</f>
        <v>0</v>
      </c>
      <c r="D311" s="246" t="str">
        <f t="shared" si="14"/>
        <v/>
      </c>
      <c r="E311" s="244"/>
      <c r="F311" s="247" t="str">
        <f>IF(JUGOS!$X$18="SI",JUGOS!$B$18,"")</f>
        <v/>
      </c>
      <c r="G311" s="109" t="str">
        <f>IF(JUGOS!$X$18="SI",IF(JUGOS!$A$18=0,"",JUGOS!$A$18),"")</f>
        <v/>
      </c>
    </row>
    <row r="312" spans="1:7" ht="15.75" customHeight="1">
      <c r="A312" s="244"/>
      <c r="B312" s="245" t="str">
        <f>IF(JUGOS!X18="SI","ZANA-NARANJA C/AZU","")</f>
        <v/>
      </c>
      <c r="C312" s="29">
        <f>IF(JUGOS!G$18&gt;0,JUGOS!G$18,0)</f>
        <v>0</v>
      </c>
      <c r="D312" s="246" t="str">
        <f t="shared" si="14"/>
        <v/>
      </c>
      <c r="E312" s="244"/>
      <c r="F312" s="247" t="str">
        <f>IF(JUGOS!$X$18="SI",JUGOS!$B$18,"")</f>
        <v/>
      </c>
      <c r="G312" s="109" t="str">
        <f>IF(JUGOS!$X$18="SI",IF(JUGOS!$A$18=0,"",JUGOS!$A$18),"")</f>
        <v/>
      </c>
    </row>
    <row r="313" spans="1:7" ht="15.75" customHeight="1">
      <c r="A313" s="244"/>
      <c r="B313" s="245" t="str">
        <f>IF(JUGOS!X18="SI","LIMONADA","")</f>
        <v/>
      </c>
      <c r="C313" s="29">
        <f>IF(JUGOS!H$18&gt;0,JUGOS!H$18,0)</f>
        <v>0</v>
      </c>
      <c r="D313" s="246" t="str">
        <f t="shared" si="14"/>
        <v/>
      </c>
      <c r="E313" s="244"/>
      <c r="F313" s="247" t="str">
        <f>IF(JUGOS!$X$18="SI",JUGOS!$B$18,"")</f>
        <v/>
      </c>
      <c r="G313" s="109" t="str">
        <f>IF(JUGOS!$X$18="SI",IF(JUGOS!$A$18=0,"",JUGOS!$A$18),"")</f>
        <v/>
      </c>
    </row>
    <row r="314" spans="1:7" ht="15.75" customHeight="1">
      <c r="A314" s="244"/>
      <c r="B314" s="245" t="str">
        <f>IF(JUGOS!X18="SI","ARANDANO S/AZU","")</f>
        <v/>
      </c>
      <c r="C314" s="29">
        <f>IF(JUGOS!I$18&gt;0,JUGOS!I$18,0)</f>
        <v>0</v>
      </c>
      <c r="D314" s="246" t="str">
        <f t="shared" si="14"/>
        <v/>
      </c>
      <c r="E314" s="244"/>
      <c r="F314" s="247" t="str">
        <f>IF(JUGOS!$X$18="SI",JUGOS!$B$18,"")</f>
        <v/>
      </c>
      <c r="G314" s="109" t="str">
        <f>IF(JUGOS!$X$18="SI",IF(JUGOS!$A$18=0,"",JUGOS!$A$18),"")</f>
        <v/>
      </c>
    </row>
    <row r="315" spans="1:7" ht="15.75" customHeight="1">
      <c r="A315" s="244"/>
      <c r="B315" s="245" t="str">
        <f>IF(JUGOS!X18="SI","HAPPY CARROT","")</f>
        <v/>
      </c>
      <c r="C315" s="29">
        <f>IF(JUGOS!J$18&gt;0,JUGOS!J$18,0)</f>
        <v>0</v>
      </c>
      <c r="D315" s="246" t="str">
        <f t="shared" si="14"/>
        <v/>
      </c>
      <c r="E315" s="244"/>
      <c r="F315" s="247" t="str">
        <f>IF(JUGOS!$X$18="SI",JUGOS!$B$18,"")</f>
        <v/>
      </c>
      <c r="G315" s="109" t="str">
        <f>IF(JUGOS!$X$18="SI",IF(JUGOS!$A$18=0,"",JUGOS!$A$18),"")</f>
        <v/>
      </c>
    </row>
    <row r="316" spans="1:7" ht="15.75" customHeight="1">
      <c r="A316" s="244"/>
      <c r="B316" s="245" t="str">
        <f>IF(JUGOS!X18="SI","GREEN POWER","")</f>
        <v/>
      </c>
      <c r="C316" s="29">
        <f>IF(JUGOS!K$18&gt;0,JUGOS!K$18,0)</f>
        <v>0</v>
      </c>
      <c r="D316" s="246" t="str">
        <f t="shared" si="14"/>
        <v/>
      </c>
      <c r="E316" s="244"/>
      <c r="F316" s="247" t="str">
        <f>IF(JUGOS!$X$18="SI",JUGOS!$B$18,"")</f>
        <v/>
      </c>
      <c r="G316" s="109" t="str">
        <f>IF(JUGOS!$X$18="SI",IF(JUGOS!$A$18=0,"",JUGOS!$A$18),"")</f>
        <v/>
      </c>
    </row>
    <row r="317" spans="1:7" ht="15.75" customHeight="1">
      <c r="A317" s="244"/>
      <c r="B317" s="245" t="str">
        <f>IF(JUGOS!X18="SI","BERRIES MIX","")</f>
        <v/>
      </c>
      <c r="C317" s="29">
        <f>IF(JUGOS!L$18&gt;0,JUGOS!L$18,0)</f>
        <v>0</v>
      </c>
      <c r="D317" s="246" t="str">
        <f t="shared" si="14"/>
        <v/>
      </c>
      <c r="E317" s="244"/>
      <c r="F317" s="247" t="str">
        <f>IF(JUGOS!$X$18="SI",JUGOS!$B$18,"")</f>
        <v/>
      </c>
      <c r="G317" s="109" t="str">
        <f>IF(JUGOS!$X$18="SI",IF(JUGOS!$A$18=0,"",JUGOS!$A$18),"")</f>
        <v/>
      </c>
    </row>
    <row r="318" spans="1:7" ht="15.75" customHeight="1">
      <c r="A318" s="244"/>
      <c r="B318" s="245" t="str">
        <f>IF(JUGOS!X18="SI","MARACUYA PASSION","")</f>
        <v/>
      </c>
      <c r="C318" s="29">
        <f>IF(JUGOS!M$18&gt;0,JUGOS!M$18,0)</f>
        <v>0</v>
      </c>
      <c r="D318" s="246" t="str">
        <f t="shared" si="14"/>
        <v/>
      </c>
      <c r="E318" s="244"/>
      <c r="F318" s="247" t="str">
        <f>IF(JUGOS!$X$18="SI",JUGOS!$B$18,"")</f>
        <v/>
      </c>
      <c r="G318" s="109" t="str">
        <f>IF(JUGOS!$X$18="SI",IF(JUGOS!$A$18=0,"",JUGOS!$A$18),"")</f>
        <v/>
      </c>
    </row>
    <row r="319" spans="1:7" ht="15.75" customHeight="1">
      <c r="A319" s="244"/>
      <c r="B319" s="245" t="str">
        <f>IF(JUGOS!X18="SI","MOJITO","")</f>
        <v/>
      </c>
      <c r="C319" s="29">
        <f>IF(JUGOS!N$18&gt;0,JUGOS!N$18,0)</f>
        <v>0</v>
      </c>
      <c r="D319" s="246" t="str">
        <f t="shared" si="14"/>
        <v/>
      </c>
      <c r="E319" s="244"/>
      <c r="F319" s="247" t="str">
        <f>IF(JUGOS!$X$18="SI",JUGOS!$B$18,"")</f>
        <v/>
      </c>
      <c r="G319" s="109" t="str">
        <f>IF(JUGOS!$X$18="SI",IF(JUGOS!$A$18=0,"",JUGOS!$A$18),"")</f>
        <v/>
      </c>
    </row>
    <row r="320" spans="1:7" ht="15.75" customHeight="1">
      <c r="A320" s="244"/>
      <c r="B320" s="245" t="str">
        <f>IF(JUGOS!X18="SI","ARAN-MANZ NMQ","")</f>
        <v/>
      </c>
      <c r="C320" s="29">
        <f>IF(JUGOS!O$18&gt;0,JUGOS!O$18,0)</f>
        <v>0</v>
      </c>
      <c r="D320" s="246" t="str">
        <f t="shared" si="14"/>
        <v/>
      </c>
      <c r="E320" s="244"/>
      <c r="F320" s="247" t="str">
        <f>IF(JUGOS!$X$18="SI",JUGOS!$B$18,"")</f>
        <v/>
      </c>
      <c r="G320" s="109" t="str">
        <f>IF(JUGOS!$X$18="SI",IF(JUGOS!$A$18=0,"",JUGOS!$A$18),"")</f>
        <v/>
      </c>
    </row>
    <row r="321" spans="1:7" ht="15.75" customHeight="1">
      <c r="A321" s="244"/>
      <c r="B321" s="245" t="str">
        <f>IF(JUGOS!X18="SI","MANZANA NMQ","")</f>
        <v/>
      </c>
      <c r="C321" s="29">
        <f>IF(JUGOS!P$18&gt;0,JUGOS!P$18,0)</f>
        <v>0</v>
      </c>
      <c r="D321" s="246" t="str">
        <f t="shared" si="14"/>
        <v/>
      </c>
      <c r="E321" s="244"/>
      <c r="F321" s="247" t="str">
        <f>IF(JUGOS!$X$18="SI",JUGOS!$B$18,"")</f>
        <v/>
      </c>
      <c r="G321" s="109" t="str">
        <f>IF(JUGOS!$X$18="SI",IF(JUGOS!$A$18=0,"",JUGOS!$A$18),"")</f>
        <v/>
      </c>
    </row>
    <row r="322" spans="1:7" ht="15.75" customHeight="1">
      <c r="A322" s="244"/>
      <c r="B322" s="245" t="str">
        <f>IF(JUGOS!X18="SI","MANZ-NAR-ANA-TÉ NMQ","")</f>
        <v/>
      </c>
      <c r="C322" s="29">
        <f>IF(JUGOS!Q$18&gt;0,JUGOS!Q$18,0)</f>
        <v>0</v>
      </c>
      <c r="D322" s="246" t="str">
        <f t="shared" si="14"/>
        <v/>
      </c>
      <c r="E322" s="244"/>
      <c r="F322" s="247" t="str">
        <f>IF(JUGOS!$X$18="SI",JUGOS!$B$18,"")</f>
        <v/>
      </c>
      <c r="G322" s="109" t="str">
        <f>IF(JUGOS!$X$18="SI",IF(JUGOS!$A$18=0,"",JUGOS!$A$18),"")</f>
        <v/>
      </c>
    </row>
    <row r="323" spans="1:7" ht="15.75" customHeight="1">
      <c r="A323" s="244"/>
      <c r="B323" s="245" t="str">
        <f>IF(JUGOS!X18="SI","MANZ-FRUT-LIM NMQ","")</f>
        <v/>
      </c>
      <c r="C323" s="29">
        <f>IF(JUGOS!R$18&gt;0,JUGOS!R$18,0)</f>
        <v>0</v>
      </c>
      <c r="D323" s="246" t="str">
        <f t="shared" si="14"/>
        <v/>
      </c>
      <c r="E323" s="244"/>
      <c r="F323" s="247" t="str">
        <f>IF(JUGOS!$X$18="SI",JUGOS!$B$18,"")</f>
        <v/>
      </c>
      <c r="G323" s="109" t="str">
        <f>IF(JUGOS!$X$18="SI",IF(JUGOS!$A$18=0,"",JUGOS!$A$18),"")</f>
        <v/>
      </c>
    </row>
    <row r="324" spans="1:7" ht="15.75" customHeight="1">
      <c r="A324" s="244"/>
      <c r="B324" s="245" t="str">
        <f>IF(JUGOS!X18="SI","NAR-MANZ NMQ","")</f>
        <v/>
      </c>
      <c r="C324" s="29">
        <f>IF(JUGOS!S$18&gt;0,JUGOS!S$18,0)</f>
        <v>0</v>
      </c>
      <c r="D324" s="246" t="str">
        <f t="shared" si="14"/>
        <v/>
      </c>
      <c r="E324" s="244"/>
      <c r="F324" s="247" t="str">
        <f>IF(JUGOS!$X$18="SI",JUGOS!$B$18,"")</f>
        <v/>
      </c>
      <c r="G324" s="109" t="str">
        <f>IF(JUGOS!$X$18="SI",IF(JUGOS!$A$18=0,"",JUGOS!$A$18),"")</f>
        <v/>
      </c>
    </row>
    <row r="325" spans="1:7" ht="15.75" customHeight="1">
      <c r="A325" s="244"/>
      <c r="B325" s="245" t="str">
        <f>IF(JUGOS!X18="SI","NAR-DUR-ZAN-CAL-LIM NMQ","")</f>
        <v/>
      </c>
      <c r="C325" s="29">
        <f>IF(JUGOS!T$18&gt;0,JUGOS!T$18,0)</f>
        <v>0</v>
      </c>
      <c r="D325" s="246" t="str">
        <f t="shared" si="14"/>
        <v/>
      </c>
      <c r="E325" s="244"/>
      <c r="F325" s="247" t="str">
        <f>IF(JUGOS!$X$18="SI",JUGOS!$B$18,"")</f>
        <v/>
      </c>
      <c r="G325" s="109" t="str">
        <f>IF(JUGOS!$X$18="SI",IF(JUGOS!$A$18=0,"",JUGOS!$A$18),"")</f>
        <v/>
      </c>
    </row>
    <row r="326" spans="1:7" ht="15.75" customHeight="1">
      <c r="A326" s="244"/>
      <c r="B326" s="245" t="str">
        <f>IF(JUGOS!X18="SI","PACK SURTIDO X 9","")</f>
        <v/>
      </c>
      <c r="C326" s="29">
        <f>IF(JUGOS!U$18&gt;0,JUGOS!U$18,0)</f>
        <v>0</v>
      </c>
      <c r="D326" s="246" t="str">
        <f t="shared" si="14"/>
        <v/>
      </c>
      <c r="E326" s="244"/>
      <c r="F326" s="247" t="str">
        <f>IF(JUGOS!$X$18="SI",JUGOS!$B$18,"")</f>
        <v/>
      </c>
      <c r="G326" s="109" t="str">
        <f>IF(JUGOS!$X$18="SI",IF(JUGOS!$A$18=0,"",JUGOS!$A$18),"")</f>
        <v/>
      </c>
    </row>
    <row r="327" spans="1:7" ht="15.75" customHeight="1">
      <c r="A327" s="244"/>
      <c r="B327" s="245" t="str">
        <f>IF(JUGOS!X18="SI","BIDON NARAN X 5","")</f>
        <v/>
      </c>
      <c r="C327" s="29">
        <f>IF(JUGOS!V$18&gt;0,JUGOS!V$18,0)</f>
        <v>0</v>
      </c>
      <c r="D327" s="246" t="str">
        <f>IF(C327&gt;0,"BIDÓN/ES","")</f>
        <v/>
      </c>
      <c r="E327" s="244"/>
      <c r="F327" s="247" t="str">
        <f>IF(JUGOS!$X$18="SI",JUGOS!$B$18,"")</f>
        <v/>
      </c>
      <c r="G327" s="109" t="str">
        <f>IF(JUGOS!$X$18="SI",IF(JUGOS!$A$18=0,"",JUGOS!$A$18),"")</f>
        <v/>
      </c>
    </row>
    <row r="328" spans="1:7" ht="15.75" customHeight="1">
      <c r="A328" s="244"/>
      <c r="B328" s="245" t="str">
        <f>IF(JUGOS!X18="SI","BIDON ARAN X 2","")</f>
        <v/>
      </c>
      <c r="C328" s="29">
        <f>IF(JUGOS!W$18&gt;0,JUGOS!W$18,0)</f>
        <v>0</v>
      </c>
      <c r="D328" s="246" t="str">
        <f>IF(C328&gt;0,"BIDÓN/ES","")</f>
        <v/>
      </c>
      <c r="E328" s="244"/>
      <c r="F328" s="247" t="str">
        <f>IF(JUGOS!$X$18="SI",JUGOS!$B$18,"")</f>
        <v/>
      </c>
      <c r="G328" s="109" t="str">
        <f>IF(JUGOS!$X$18="SI",IF(JUGOS!$A$18=0,"",JUGOS!$A$18),"")</f>
        <v/>
      </c>
    </row>
    <row r="329" spans="1:7" ht="15.75" customHeight="1">
      <c r="A329" s="244"/>
      <c r="B329" s="245" t="str">
        <f>IF(JUGOS!X19="SI","ARANDANO C/AZU","")</f>
        <v/>
      </c>
      <c r="C329" s="29">
        <f>IF(JUGOS!C$19&gt;0,JUGOS!C$19,0)</f>
        <v>0</v>
      </c>
      <c r="D329" s="246" t="str">
        <f t="shared" ref="D329:D347" si="15">IF(MOD(C329,12)=0,IF(C329/12=0,"",C329/12),"INCOMPLETO")</f>
        <v/>
      </c>
      <c r="E329" s="244"/>
      <c r="F329" s="247" t="str">
        <f>IF(JUGOS!$X$19="SI",JUGOS!$B$19,"")</f>
        <v/>
      </c>
      <c r="G329" s="109" t="str">
        <f>IF(JUGOS!$X$19="SI",IF(JUGOS!$A$19=0,"",JUGOS!$A$19),"")</f>
        <v/>
      </c>
    </row>
    <row r="330" spans="1:7" ht="15.75" customHeight="1">
      <c r="A330" s="244"/>
      <c r="B330" s="245" t="str">
        <f>IF(JUGOS!X19="SI","FRUT-FRAMB C/AZU","")</f>
        <v/>
      </c>
      <c r="C330" s="29">
        <f>IF(JUGOS!D$19&gt;0,JUGOS!D$19,0)</f>
        <v>0</v>
      </c>
      <c r="D330" s="246" t="str">
        <f t="shared" si="15"/>
        <v/>
      </c>
      <c r="E330" s="244"/>
      <c r="F330" s="247" t="str">
        <f>IF(JUGOS!$X$19="SI",JUGOS!$B$19,"")</f>
        <v/>
      </c>
      <c r="G330" s="109" t="str">
        <f>IF(JUGOS!$X$19="SI",IF(JUGOS!$A$19=0,"",JUGOS!$A$19),"")</f>
        <v/>
      </c>
    </row>
    <row r="331" spans="1:7" ht="15.75" customHeight="1">
      <c r="A331" s="244"/>
      <c r="B331" s="245" t="str">
        <f>IF(JUGOS!X19="SI","MIX C/AZU","")</f>
        <v/>
      </c>
      <c r="C331" s="29">
        <f>IF(JUGOS!E$19&gt;0,JUGOS!E$19,0)</f>
        <v>0</v>
      </c>
      <c r="D331" s="246" t="str">
        <f t="shared" si="15"/>
        <v/>
      </c>
      <c r="E331" s="244"/>
      <c r="F331" s="247" t="str">
        <f>IF(JUGOS!$X$19="SI",JUGOS!$B$19,"")</f>
        <v/>
      </c>
      <c r="G331" s="109" t="str">
        <f>IF(JUGOS!$X$19="SI",IF(JUGOS!$A$19=0,"",JUGOS!$A$19),"")</f>
        <v/>
      </c>
    </row>
    <row r="332" spans="1:7" ht="15.75" customHeight="1">
      <c r="A332" s="244"/>
      <c r="B332" s="245" t="str">
        <f>IF(JUGOS!X19="SI","MANZANA-LIM C/AZU","")</f>
        <v/>
      </c>
      <c r="C332" s="29">
        <f>IF(JUGOS!F$19&gt;0,JUGOS!F$19,0)</f>
        <v>0</v>
      </c>
      <c r="D332" s="246" t="str">
        <f t="shared" si="15"/>
        <v/>
      </c>
      <c r="E332" s="244"/>
      <c r="F332" s="247" t="str">
        <f>IF(JUGOS!$X$19="SI",JUGOS!$B$19,"")</f>
        <v/>
      </c>
      <c r="G332" s="109" t="str">
        <f>IF(JUGOS!$X$19="SI",IF(JUGOS!$A$19=0,"",JUGOS!$A$19),"")</f>
        <v/>
      </c>
    </row>
    <row r="333" spans="1:7" ht="15.75" customHeight="1">
      <c r="A333" s="244"/>
      <c r="B333" s="245" t="str">
        <f>IF(JUGOS!X19="SI","ZANA-NARANJA C/AZU","")</f>
        <v/>
      </c>
      <c r="C333" s="29">
        <f>IF(JUGOS!G$19&gt;0,JUGOS!G$19,0)</f>
        <v>0</v>
      </c>
      <c r="D333" s="246" t="str">
        <f t="shared" si="15"/>
        <v/>
      </c>
      <c r="E333" s="244"/>
      <c r="F333" s="247" t="str">
        <f>IF(JUGOS!$X$19="SI",JUGOS!$B$19,"")</f>
        <v/>
      </c>
      <c r="G333" s="109" t="str">
        <f>IF(JUGOS!$X$19="SI",IF(JUGOS!$A$19=0,"",JUGOS!$A$19),"")</f>
        <v/>
      </c>
    </row>
    <row r="334" spans="1:7" ht="15.75" customHeight="1">
      <c r="A334" s="244"/>
      <c r="B334" s="245" t="str">
        <f>IF(JUGOS!X19="SI","LIMONADA","")</f>
        <v/>
      </c>
      <c r="C334" s="29">
        <f>IF(JUGOS!H$19&gt;0,JUGOS!H$19,0)</f>
        <v>0</v>
      </c>
      <c r="D334" s="246" t="str">
        <f t="shared" si="15"/>
        <v/>
      </c>
      <c r="E334" s="244"/>
      <c r="F334" s="247" t="str">
        <f>IF(JUGOS!$X$19="SI",JUGOS!$B$19,"")</f>
        <v/>
      </c>
      <c r="G334" s="109" t="str">
        <f>IF(JUGOS!$X$19="SI",IF(JUGOS!$A$19=0,"",JUGOS!$A$19),"")</f>
        <v/>
      </c>
    </row>
    <row r="335" spans="1:7" ht="15.75" customHeight="1">
      <c r="A335" s="244"/>
      <c r="B335" s="245" t="str">
        <f>IF(JUGOS!X19="SI","ARANDANO S/AZU","")</f>
        <v/>
      </c>
      <c r="C335" s="29">
        <f>IF(JUGOS!I$19&gt;0,JUGOS!I$19,0)</f>
        <v>0</v>
      </c>
      <c r="D335" s="246" t="str">
        <f t="shared" si="15"/>
        <v/>
      </c>
      <c r="E335" s="244"/>
      <c r="F335" s="247" t="str">
        <f>IF(JUGOS!$X$19="SI",JUGOS!$B$19,"")</f>
        <v/>
      </c>
      <c r="G335" s="109" t="str">
        <f>IF(JUGOS!$X$19="SI",IF(JUGOS!$A$19=0,"",JUGOS!$A$19),"")</f>
        <v/>
      </c>
    </row>
    <row r="336" spans="1:7" ht="15.75" customHeight="1">
      <c r="A336" s="244"/>
      <c r="B336" s="245" t="str">
        <f>IF(JUGOS!X19="SI","HAPPY CARROT","")</f>
        <v/>
      </c>
      <c r="C336" s="29">
        <f>IF(JUGOS!J$19&gt;0,JUGOS!J$19,0)</f>
        <v>0</v>
      </c>
      <c r="D336" s="246" t="str">
        <f t="shared" si="15"/>
        <v/>
      </c>
      <c r="E336" s="244"/>
      <c r="F336" s="247" t="str">
        <f>IF(JUGOS!$X$19="SI",JUGOS!$B$19,"")</f>
        <v/>
      </c>
      <c r="G336" s="109" t="str">
        <f>IF(JUGOS!$X$19="SI",IF(JUGOS!$A$19=0,"",JUGOS!$A$19),"")</f>
        <v/>
      </c>
    </row>
    <row r="337" spans="1:7" ht="15.75" customHeight="1">
      <c r="A337" s="244"/>
      <c r="B337" s="245" t="str">
        <f>IF(JUGOS!X19="SI","GREEN POWER","")</f>
        <v/>
      </c>
      <c r="C337" s="29">
        <f>IF(JUGOS!K$19&gt;0,JUGOS!K$19,0)</f>
        <v>0</v>
      </c>
      <c r="D337" s="246" t="str">
        <f t="shared" si="15"/>
        <v/>
      </c>
      <c r="E337" s="244"/>
      <c r="F337" s="247" t="str">
        <f>IF(JUGOS!$X$19="SI",JUGOS!$B$19,"")</f>
        <v/>
      </c>
      <c r="G337" s="109" t="str">
        <f>IF(JUGOS!$X$19="SI",IF(JUGOS!$A$19=0,"",JUGOS!$A$19),"")</f>
        <v/>
      </c>
    </row>
    <row r="338" spans="1:7" ht="15.75" customHeight="1">
      <c r="A338" s="244"/>
      <c r="B338" s="245" t="str">
        <f>IF(JUGOS!X19="SI","BERRIES MIX","")</f>
        <v/>
      </c>
      <c r="C338" s="29">
        <f>IF(JUGOS!L$19&gt;0,JUGOS!L$19,0)</f>
        <v>0</v>
      </c>
      <c r="D338" s="246" t="str">
        <f t="shared" si="15"/>
        <v/>
      </c>
      <c r="E338" s="244"/>
      <c r="F338" s="247" t="str">
        <f>IF(JUGOS!$X$19="SI",JUGOS!$B$19,"")</f>
        <v/>
      </c>
      <c r="G338" s="109" t="str">
        <f>IF(JUGOS!$X$19="SI",IF(JUGOS!$A$19=0,"",JUGOS!$A$19),"")</f>
        <v/>
      </c>
    </row>
    <row r="339" spans="1:7" ht="15.75" customHeight="1">
      <c r="A339" s="244"/>
      <c r="B339" s="245" t="str">
        <f>IF(JUGOS!X19="SI","MARACUYA PASSION","")</f>
        <v/>
      </c>
      <c r="C339" s="29">
        <f>IF(JUGOS!M$19&gt;0,JUGOS!M$19,0)</f>
        <v>0</v>
      </c>
      <c r="D339" s="246" t="str">
        <f t="shared" si="15"/>
        <v/>
      </c>
      <c r="E339" s="244"/>
      <c r="F339" s="247" t="str">
        <f>IF(JUGOS!$X$19="SI",JUGOS!$B$19,"")</f>
        <v/>
      </c>
      <c r="G339" s="109" t="str">
        <f>IF(JUGOS!$X$19="SI",IF(JUGOS!$A$19=0,"",JUGOS!$A$19),"")</f>
        <v/>
      </c>
    </row>
    <row r="340" spans="1:7" ht="15.75" customHeight="1">
      <c r="A340" s="244"/>
      <c r="B340" s="245" t="str">
        <f>IF(JUGOS!X19="SI","MOJITO","")</f>
        <v/>
      </c>
      <c r="C340" s="29">
        <f>IF(JUGOS!N$19&gt;0,JUGOS!N$19,0)</f>
        <v>0</v>
      </c>
      <c r="D340" s="246" t="str">
        <f t="shared" si="15"/>
        <v/>
      </c>
      <c r="E340" s="244"/>
      <c r="F340" s="247" t="str">
        <f>IF(JUGOS!$X$19="SI",JUGOS!$B$19,"")</f>
        <v/>
      </c>
      <c r="G340" s="109" t="str">
        <f>IF(JUGOS!$X$19="SI",IF(JUGOS!$A$19=0,"",JUGOS!$A$19),"")</f>
        <v/>
      </c>
    </row>
    <row r="341" spans="1:7" ht="15.75" customHeight="1">
      <c r="A341" s="244"/>
      <c r="B341" s="245" t="str">
        <f>IF(JUGOS!X19="SI","ARAN-MANZ NMQ","")</f>
        <v/>
      </c>
      <c r="C341" s="29">
        <f>IF(JUGOS!O$19&gt;0,JUGOS!O$19,0)</f>
        <v>0</v>
      </c>
      <c r="D341" s="246" t="str">
        <f t="shared" si="15"/>
        <v/>
      </c>
      <c r="E341" s="244"/>
      <c r="F341" s="247" t="str">
        <f>IF(JUGOS!$X$19="SI",JUGOS!$B$19,"")</f>
        <v/>
      </c>
      <c r="G341" s="109" t="str">
        <f>IF(JUGOS!$X$19="SI",IF(JUGOS!$A$19=0,"",JUGOS!$A$19),"")</f>
        <v/>
      </c>
    </row>
    <row r="342" spans="1:7" ht="15.75" customHeight="1">
      <c r="A342" s="244"/>
      <c r="B342" s="245" t="str">
        <f>IF(JUGOS!X19="SI","MANZANA NMQ","")</f>
        <v/>
      </c>
      <c r="C342" s="29">
        <f>IF(JUGOS!P$19&gt;0,JUGOS!P$19,0)</f>
        <v>0</v>
      </c>
      <c r="D342" s="246" t="str">
        <f t="shared" si="15"/>
        <v/>
      </c>
      <c r="E342" s="244"/>
      <c r="F342" s="247" t="str">
        <f>IF(JUGOS!$X$19="SI",JUGOS!$B$19,"")</f>
        <v/>
      </c>
      <c r="G342" s="109" t="str">
        <f>IF(JUGOS!$X$19="SI",IF(JUGOS!$A$19=0,"",JUGOS!$A$19),"")</f>
        <v/>
      </c>
    </row>
    <row r="343" spans="1:7" ht="15.75" customHeight="1">
      <c r="A343" s="244"/>
      <c r="B343" s="245" t="str">
        <f>IF(JUGOS!X19="SI","MANZ-NAR-ANA-TÉ NMQ","")</f>
        <v/>
      </c>
      <c r="C343" s="29">
        <f>IF(JUGOS!Q$19&gt;0,JUGOS!Q$19,0)</f>
        <v>0</v>
      </c>
      <c r="D343" s="246" t="str">
        <f t="shared" si="15"/>
        <v/>
      </c>
      <c r="E343" s="244"/>
      <c r="F343" s="247" t="str">
        <f>IF(JUGOS!$X$19="SI",JUGOS!$B$19,"")</f>
        <v/>
      </c>
      <c r="G343" s="109" t="str">
        <f>IF(JUGOS!$X$19="SI",IF(JUGOS!$A$19=0,"",JUGOS!$A$19),"")</f>
        <v/>
      </c>
    </row>
    <row r="344" spans="1:7" ht="15.75" customHeight="1">
      <c r="A344" s="244"/>
      <c r="B344" s="245" t="str">
        <f>IF(JUGOS!X19="SI","MANZ-FRUT-LIM NMQ","")</f>
        <v/>
      </c>
      <c r="C344" s="29">
        <f>IF(JUGOS!R$19&gt;0,JUGOS!R$19,0)</f>
        <v>0</v>
      </c>
      <c r="D344" s="246" t="str">
        <f t="shared" si="15"/>
        <v/>
      </c>
      <c r="E344" s="244"/>
      <c r="F344" s="247" t="str">
        <f>IF(JUGOS!$X$19="SI",JUGOS!$B$19,"")</f>
        <v/>
      </c>
      <c r="G344" s="109" t="str">
        <f>IF(JUGOS!$X$19="SI",IF(JUGOS!$A$19=0,"",JUGOS!$A$19),"")</f>
        <v/>
      </c>
    </row>
    <row r="345" spans="1:7" ht="15.75" customHeight="1">
      <c r="A345" s="244"/>
      <c r="B345" s="245" t="str">
        <f>IF(JUGOS!X19="SI","NAR-MANZ NMQ","")</f>
        <v/>
      </c>
      <c r="C345" s="29">
        <f>IF(JUGOS!S$19&gt;0,JUGOS!S$19,0)</f>
        <v>0</v>
      </c>
      <c r="D345" s="246" t="str">
        <f t="shared" si="15"/>
        <v/>
      </c>
      <c r="E345" s="244"/>
      <c r="F345" s="247" t="str">
        <f>IF(JUGOS!$X$19="SI",JUGOS!$B$19,"")</f>
        <v/>
      </c>
      <c r="G345" s="109" t="str">
        <f>IF(JUGOS!$X$19="SI",IF(JUGOS!$A$19=0,"",JUGOS!$A$19),"")</f>
        <v/>
      </c>
    </row>
    <row r="346" spans="1:7" ht="15.75" customHeight="1">
      <c r="A346" s="244"/>
      <c r="B346" s="245" t="str">
        <f>IF(JUGOS!X19="SI","NAR-DUR-ZAN-CAL-LIM NMQ","")</f>
        <v/>
      </c>
      <c r="C346" s="29">
        <f>IF(JUGOS!T$19&gt;0,JUGOS!T$19,0)</f>
        <v>0</v>
      </c>
      <c r="D346" s="246" t="str">
        <f t="shared" si="15"/>
        <v/>
      </c>
      <c r="E346" s="244"/>
      <c r="F346" s="247" t="str">
        <f>IF(JUGOS!$X$19="SI",JUGOS!$B$19,"")</f>
        <v/>
      </c>
      <c r="G346" s="109" t="str">
        <f>IF(JUGOS!$X$19="SI",IF(JUGOS!$A$19=0,"",JUGOS!$A$19),"")</f>
        <v/>
      </c>
    </row>
    <row r="347" spans="1:7" ht="15.75" customHeight="1">
      <c r="A347" s="244"/>
      <c r="B347" s="245" t="str">
        <f>IF(JUGOS!X19="SI","PACK SURTIDO X 9","")</f>
        <v/>
      </c>
      <c r="C347" s="29">
        <f>IF(JUGOS!U$19&gt;0,JUGOS!U$19,0)</f>
        <v>0</v>
      </c>
      <c r="D347" s="246" t="str">
        <f t="shared" si="15"/>
        <v/>
      </c>
      <c r="E347" s="244"/>
      <c r="F347" s="247" t="str">
        <f>IF(JUGOS!$X$19="SI",JUGOS!$B$19,"")</f>
        <v/>
      </c>
      <c r="G347" s="109" t="str">
        <f>IF(JUGOS!$X$19="SI",IF(JUGOS!$A$19=0,"",JUGOS!$A$19),"")</f>
        <v/>
      </c>
    </row>
    <row r="348" spans="1:7" ht="15.75" customHeight="1">
      <c r="A348" s="244"/>
      <c r="B348" s="245" t="str">
        <f>IF(JUGOS!X19="SI","BIDON NARAN X 5","")</f>
        <v/>
      </c>
      <c r="C348" s="29">
        <f>IF(JUGOS!V$19&gt;0,JUGOS!V$19,0)</f>
        <v>0</v>
      </c>
      <c r="D348" s="246" t="str">
        <f>IF(C348&gt;0,"BIDÓN/ES","")</f>
        <v/>
      </c>
      <c r="E348" s="244"/>
      <c r="F348" s="247" t="str">
        <f>IF(JUGOS!$X$19="SI",JUGOS!$B$19,"")</f>
        <v/>
      </c>
      <c r="G348" s="109" t="str">
        <f>IF(JUGOS!$X$19="SI",IF(JUGOS!$A$19=0,"",JUGOS!$A$19),"")</f>
        <v/>
      </c>
    </row>
    <row r="349" spans="1:7" ht="15.75" customHeight="1">
      <c r="A349" s="248"/>
      <c r="B349" s="249" t="str">
        <f>IF(JUGOS!X19="SI","BIDON NARAN X 2","")</f>
        <v/>
      </c>
      <c r="C349" s="250">
        <f>IF(JUGOS!W$19&gt;0,JUGOS!W$19,0)</f>
        <v>0</v>
      </c>
      <c r="D349" s="251" t="str">
        <f>IF(C349&gt;0,"BIDÓN/ES","")</f>
        <v/>
      </c>
      <c r="E349" s="248"/>
      <c r="F349" s="252" t="str">
        <f>IF(JUGOS!$X$19="SI",JUGOS!$B$19,"")</f>
        <v/>
      </c>
      <c r="G349" s="253" t="str">
        <f>IF(JUGOS!$X$19="SI",IF(JUGOS!$A$19=0,"",JUGOS!$A$19),"")</f>
        <v/>
      </c>
    </row>
    <row r="350" spans="1:7" ht="15.75" customHeight="1">
      <c r="A350" s="1"/>
      <c r="B350" s="1"/>
      <c r="C350" s="1"/>
      <c r="D350" s="1"/>
      <c r="E350" s="1"/>
      <c r="F350" s="1"/>
      <c r="G350" s="234"/>
    </row>
    <row r="351" spans="1:7" ht="15.75" customHeight="1">
      <c r="A351" s="1"/>
      <c r="B351" s="1"/>
      <c r="C351" s="1"/>
      <c r="D351" s="1"/>
      <c r="E351" s="1"/>
      <c r="F351" s="1"/>
      <c r="G351" s="234"/>
    </row>
    <row r="352" spans="1:7" ht="15.75" customHeight="1">
      <c r="A352" s="1"/>
      <c r="B352" s="1"/>
      <c r="C352" s="1"/>
      <c r="D352" s="1"/>
      <c r="E352" s="1"/>
      <c r="F352" s="1"/>
      <c r="G352" s="234"/>
    </row>
    <row r="353" spans="1:7" ht="15.75" customHeight="1">
      <c r="A353" s="1"/>
      <c r="B353" s="1"/>
      <c r="C353" s="1"/>
      <c r="D353" s="1"/>
      <c r="E353" s="1"/>
      <c r="F353" s="1"/>
      <c r="G353" s="234"/>
    </row>
    <row r="354" spans="1:7" ht="15.75" customHeight="1">
      <c r="A354" s="1"/>
      <c r="B354" s="1"/>
      <c r="C354" s="1"/>
      <c r="D354" s="1"/>
      <c r="E354" s="1"/>
      <c r="F354" s="1"/>
      <c r="G354" s="234"/>
    </row>
    <row r="355" spans="1:7" ht="15.75" customHeight="1">
      <c r="A355" s="1"/>
      <c r="B355" s="1"/>
      <c r="C355" s="1"/>
      <c r="D355" s="1"/>
      <c r="E355" s="1"/>
      <c r="F355" s="1"/>
      <c r="G355" s="234"/>
    </row>
    <row r="356" spans="1:7" ht="15.75" customHeight="1">
      <c r="A356" s="1"/>
      <c r="B356" s="1"/>
      <c r="C356" s="1"/>
      <c r="D356" s="1"/>
      <c r="E356" s="1"/>
      <c r="F356" s="1"/>
      <c r="G356" s="234"/>
    </row>
    <row r="357" spans="1:7" ht="15.75" customHeight="1">
      <c r="A357" s="1"/>
      <c r="B357" s="1"/>
      <c r="C357" s="1"/>
      <c r="D357" s="1"/>
      <c r="E357" s="1"/>
      <c r="F357" s="1"/>
      <c r="G357" s="234"/>
    </row>
    <row r="358" spans="1:7" ht="15.75" customHeight="1">
      <c r="A358" s="1"/>
      <c r="B358" s="1"/>
      <c r="C358" s="1"/>
      <c r="D358" s="1"/>
      <c r="E358" s="1"/>
      <c r="F358" s="1"/>
      <c r="G358" s="234"/>
    </row>
    <row r="359" spans="1:7" ht="15.75" customHeight="1">
      <c r="A359" s="1"/>
      <c r="B359" s="1"/>
      <c r="C359" s="1"/>
      <c r="D359" s="1"/>
      <c r="E359" s="1"/>
      <c r="F359" s="1"/>
      <c r="G359" s="234"/>
    </row>
    <row r="360" spans="1:7" ht="15.75" customHeight="1">
      <c r="A360" s="1"/>
      <c r="B360" s="1"/>
      <c r="C360" s="1"/>
      <c r="D360" s="1"/>
      <c r="E360" s="1"/>
      <c r="F360" s="1"/>
      <c r="G360" s="234"/>
    </row>
    <row r="361" spans="1:7" ht="15.75" customHeight="1">
      <c r="A361" s="1"/>
      <c r="B361" s="1"/>
      <c r="C361" s="1"/>
      <c r="D361" s="1"/>
      <c r="E361" s="1"/>
      <c r="F361" s="1"/>
      <c r="G361" s="234"/>
    </row>
    <row r="362" spans="1:7" ht="15.75" customHeight="1">
      <c r="A362" s="1"/>
      <c r="B362" s="1"/>
      <c r="C362" s="1"/>
      <c r="D362" s="1"/>
      <c r="E362" s="1"/>
      <c r="F362" s="1"/>
      <c r="G362" s="234"/>
    </row>
    <row r="363" spans="1:7" ht="15.75" customHeight="1">
      <c r="A363" s="1"/>
      <c r="B363" s="1"/>
      <c r="C363" s="1"/>
      <c r="D363" s="1"/>
      <c r="E363" s="1"/>
      <c r="F363" s="1"/>
      <c r="G363" s="234"/>
    </row>
    <row r="364" spans="1:7" ht="15.75" customHeight="1">
      <c r="A364" s="1"/>
      <c r="B364" s="1"/>
      <c r="C364" s="1"/>
      <c r="D364" s="1"/>
      <c r="E364" s="1"/>
      <c r="F364" s="1"/>
      <c r="G364" s="234"/>
    </row>
    <row r="365" spans="1:7" ht="15.75" customHeight="1">
      <c r="A365" s="1"/>
      <c r="B365" s="1"/>
      <c r="C365" s="1"/>
      <c r="D365" s="1"/>
      <c r="E365" s="1"/>
      <c r="F365" s="1"/>
      <c r="G365" s="234"/>
    </row>
    <row r="366" spans="1:7" ht="15.75" customHeight="1">
      <c r="A366" s="1"/>
      <c r="B366" s="1"/>
      <c r="C366" s="1"/>
      <c r="D366" s="1"/>
      <c r="E366" s="1"/>
      <c r="F366" s="1"/>
      <c r="G366" s="234"/>
    </row>
    <row r="367" spans="1:7" ht="15.75" customHeight="1">
      <c r="A367" s="1"/>
      <c r="B367" s="1"/>
      <c r="C367" s="1"/>
      <c r="D367" s="1"/>
      <c r="E367" s="1"/>
      <c r="F367" s="1"/>
      <c r="G367" s="234"/>
    </row>
    <row r="368" spans="1:7" ht="15.75" customHeight="1">
      <c r="A368" s="1"/>
      <c r="B368" s="1"/>
      <c r="C368" s="1"/>
      <c r="D368" s="1"/>
      <c r="E368" s="1"/>
      <c r="F368" s="1"/>
      <c r="G368" s="234"/>
    </row>
    <row r="369" spans="1:7" ht="15.75" customHeight="1">
      <c r="A369" s="1"/>
      <c r="B369" s="1"/>
      <c r="C369" s="1"/>
      <c r="D369" s="1"/>
      <c r="E369" s="1"/>
      <c r="F369" s="1"/>
      <c r="G369" s="234"/>
    </row>
    <row r="370" spans="1:7" ht="15.75" customHeight="1">
      <c r="A370" s="1"/>
      <c r="B370" s="1"/>
      <c r="C370" s="1"/>
      <c r="D370" s="1"/>
      <c r="E370" s="1"/>
      <c r="F370" s="1"/>
      <c r="G370" s="234"/>
    </row>
    <row r="371" spans="1:7" ht="15.75" customHeight="1">
      <c r="A371" s="1"/>
      <c r="B371" s="1"/>
      <c r="C371" s="1"/>
      <c r="D371" s="1"/>
      <c r="E371" s="1"/>
      <c r="F371" s="1"/>
      <c r="G371" s="234"/>
    </row>
    <row r="372" spans="1:7" ht="15.75" customHeight="1">
      <c r="A372" s="1"/>
      <c r="B372" s="1"/>
      <c r="C372" s="1"/>
      <c r="D372" s="1"/>
      <c r="E372" s="1"/>
      <c r="F372" s="1"/>
      <c r="G372" s="234"/>
    </row>
    <row r="373" spans="1:7" ht="15.75" customHeight="1">
      <c r="A373" s="1"/>
      <c r="B373" s="1"/>
      <c r="C373" s="1"/>
      <c r="D373" s="1"/>
      <c r="E373" s="1"/>
      <c r="F373" s="1"/>
      <c r="G373" s="234"/>
    </row>
    <row r="374" spans="1:7" ht="15.75" customHeight="1">
      <c r="A374" s="1"/>
      <c r="B374" s="1"/>
      <c r="C374" s="1"/>
      <c r="D374" s="1"/>
      <c r="E374" s="1"/>
      <c r="F374" s="1"/>
      <c r="G374" s="234"/>
    </row>
    <row r="375" spans="1:7" ht="15.75" customHeight="1">
      <c r="A375" s="1"/>
      <c r="B375" s="1"/>
      <c r="C375" s="1"/>
      <c r="D375" s="1"/>
      <c r="E375" s="1"/>
      <c r="F375" s="1"/>
      <c r="G375" s="234"/>
    </row>
    <row r="376" spans="1:7" ht="15.75" customHeight="1">
      <c r="A376" s="1"/>
      <c r="B376" s="1"/>
      <c r="C376" s="1"/>
      <c r="D376" s="1"/>
      <c r="E376" s="1"/>
      <c r="F376" s="1"/>
      <c r="G376" s="234"/>
    </row>
    <row r="377" spans="1:7" ht="15.75" customHeight="1">
      <c r="A377" s="1"/>
      <c r="B377" s="1"/>
      <c r="C377" s="1"/>
      <c r="D377" s="1"/>
      <c r="E377" s="1"/>
      <c r="F377" s="1"/>
      <c r="G377" s="234"/>
    </row>
    <row r="378" spans="1:7" ht="15.75" customHeight="1">
      <c r="A378" s="1"/>
      <c r="B378" s="1"/>
      <c r="C378" s="1"/>
      <c r="D378" s="1"/>
      <c r="E378" s="1"/>
      <c r="F378" s="1"/>
      <c r="G378" s="234"/>
    </row>
    <row r="379" spans="1:7" ht="15.75" customHeight="1">
      <c r="A379" s="1"/>
      <c r="B379" s="1"/>
      <c r="C379" s="1"/>
      <c r="D379" s="1"/>
      <c r="E379" s="1"/>
      <c r="F379" s="1"/>
      <c r="G379" s="234"/>
    </row>
    <row r="380" spans="1:7" ht="15.75" customHeight="1">
      <c r="A380" s="1"/>
      <c r="B380" s="1"/>
      <c r="C380" s="1"/>
      <c r="D380" s="1"/>
      <c r="E380" s="1"/>
      <c r="F380" s="1"/>
      <c r="G380" s="234"/>
    </row>
    <row r="381" spans="1:7" ht="15.75" customHeight="1">
      <c r="A381" s="1"/>
      <c r="B381" s="1"/>
      <c r="C381" s="1"/>
      <c r="D381" s="1"/>
      <c r="E381" s="1"/>
      <c r="F381" s="1"/>
      <c r="G381" s="234"/>
    </row>
    <row r="382" spans="1:7" ht="15.75" customHeight="1">
      <c r="A382" s="1"/>
      <c r="B382" s="1"/>
      <c r="C382" s="1"/>
      <c r="D382" s="1"/>
      <c r="E382" s="1"/>
      <c r="F382" s="1"/>
      <c r="G382" s="234"/>
    </row>
    <row r="383" spans="1:7" ht="15.75" customHeight="1">
      <c r="A383" s="1"/>
      <c r="B383" s="1"/>
      <c r="C383" s="1"/>
      <c r="D383" s="1"/>
      <c r="E383" s="1"/>
      <c r="F383" s="1"/>
      <c r="G383" s="234"/>
    </row>
    <row r="384" spans="1:7" ht="15.75" customHeight="1">
      <c r="A384" s="1"/>
      <c r="B384" s="1"/>
      <c r="C384" s="1"/>
      <c r="D384" s="1"/>
      <c r="E384" s="1"/>
      <c r="F384" s="1"/>
      <c r="G384" s="234"/>
    </row>
    <row r="385" spans="1:7" ht="15.75" customHeight="1">
      <c r="A385" s="1"/>
      <c r="B385" s="1"/>
      <c r="C385" s="1"/>
      <c r="D385" s="1"/>
      <c r="E385" s="1"/>
      <c r="F385" s="1"/>
      <c r="G385" s="234"/>
    </row>
    <row r="386" spans="1:7" ht="15.75" customHeight="1">
      <c r="A386" s="1"/>
      <c r="B386" s="1"/>
      <c r="C386" s="1"/>
      <c r="D386" s="1"/>
      <c r="E386" s="1"/>
      <c r="F386" s="1"/>
      <c r="G386" s="234"/>
    </row>
    <row r="387" spans="1:7" ht="15.75" customHeight="1">
      <c r="A387" s="1"/>
      <c r="B387" s="1"/>
      <c r="C387" s="1"/>
      <c r="D387" s="1"/>
      <c r="E387" s="1"/>
      <c r="F387" s="1"/>
      <c r="G387" s="234"/>
    </row>
    <row r="388" spans="1:7" ht="15.75" customHeight="1">
      <c r="A388" s="1"/>
      <c r="B388" s="1"/>
      <c r="C388" s="1"/>
      <c r="D388" s="1"/>
      <c r="E388" s="1"/>
      <c r="F388" s="1"/>
      <c r="G388" s="234"/>
    </row>
    <row r="389" spans="1:7" ht="15.75" customHeight="1">
      <c r="A389" s="1"/>
      <c r="B389" s="1"/>
      <c r="C389" s="1"/>
      <c r="D389" s="1"/>
      <c r="E389" s="1"/>
      <c r="F389" s="1"/>
      <c r="G389" s="234"/>
    </row>
    <row r="390" spans="1:7" ht="15.75" customHeight="1">
      <c r="A390" s="1"/>
      <c r="B390" s="1"/>
      <c r="C390" s="1"/>
      <c r="D390" s="1"/>
      <c r="E390" s="1"/>
      <c r="F390" s="1"/>
      <c r="G390" s="234"/>
    </row>
    <row r="391" spans="1:7" ht="15.75" customHeight="1">
      <c r="A391" s="1"/>
      <c r="B391" s="1"/>
      <c r="C391" s="1"/>
      <c r="D391" s="1"/>
      <c r="E391" s="1"/>
      <c r="F391" s="1"/>
      <c r="G391" s="234"/>
    </row>
    <row r="392" spans="1:7" ht="15.75" customHeight="1">
      <c r="A392" s="1"/>
      <c r="B392" s="1"/>
      <c r="C392" s="1"/>
      <c r="D392" s="1"/>
      <c r="E392" s="1"/>
      <c r="F392" s="1"/>
      <c r="G392" s="234"/>
    </row>
    <row r="393" spans="1:7" ht="15.75" customHeight="1">
      <c r="A393" s="1"/>
      <c r="B393" s="1"/>
      <c r="C393" s="1"/>
      <c r="D393" s="1"/>
      <c r="E393" s="1"/>
      <c r="F393" s="1"/>
      <c r="G393" s="234"/>
    </row>
    <row r="394" spans="1:7" ht="15.75" customHeight="1">
      <c r="A394" s="1"/>
      <c r="B394" s="1"/>
      <c r="C394" s="1"/>
      <c r="D394" s="1"/>
      <c r="E394" s="1"/>
      <c r="F394" s="1"/>
      <c r="G394" s="234"/>
    </row>
    <row r="395" spans="1:7" ht="15.75" customHeight="1">
      <c r="A395" s="1"/>
      <c r="B395" s="1"/>
      <c r="C395" s="1"/>
      <c r="D395" s="1"/>
      <c r="E395" s="1"/>
      <c r="F395" s="1"/>
      <c r="G395" s="234"/>
    </row>
    <row r="396" spans="1:7" ht="15.75" customHeight="1">
      <c r="A396" s="1"/>
      <c r="B396" s="1"/>
      <c r="C396" s="1"/>
      <c r="D396" s="1"/>
      <c r="E396" s="1"/>
      <c r="F396" s="1"/>
      <c r="G396" s="234"/>
    </row>
    <row r="397" spans="1:7" ht="15.75" customHeight="1">
      <c r="A397" s="1"/>
      <c r="B397" s="1"/>
      <c r="C397" s="1"/>
      <c r="D397" s="1"/>
      <c r="E397" s="1"/>
      <c r="F397" s="1"/>
      <c r="G397" s="234"/>
    </row>
    <row r="398" spans="1:7" ht="15.75" customHeight="1">
      <c r="A398" s="1"/>
      <c r="B398" s="1"/>
      <c r="C398" s="1"/>
      <c r="D398" s="1"/>
      <c r="E398" s="1"/>
      <c r="F398" s="1"/>
      <c r="G398" s="234"/>
    </row>
    <row r="399" spans="1:7" ht="15.75" customHeight="1">
      <c r="A399" s="1"/>
      <c r="B399" s="1"/>
      <c r="C399" s="1"/>
      <c r="D399" s="1"/>
      <c r="E399" s="1"/>
      <c r="F399" s="1"/>
      <c r="G399" s="234"/>
    </row>
    <row r="400" spans="1:7" ht="15.75" customHeight="1">
      <c r="A400" s="1"/>
      <c r="B400" s="1"/>
      <c r="C400" s="1"/>
      <c r="D400" s="1"/>
      <c r="E400" s="1"/>
      <c r="F400" s="1"/>
      <c r="G400" s="234"/>
    </row>
    <row r="401" spans="1:7" ht="15.75" customHeight="1">
      <c r="A401" s="1"/>
      <c r="B401" s="1"/>
      <c r="C401" s="1"/>
      <c r="D401" s="1"/>
      <c r="E401" s="1"/>
      <c r="F401" s="1"/>
      <c r="G401" s="234"/>
    </row>
    <row r="402" spans="1:7" ht="15.75" customHeight="1">
      <c r="A402" s="1"/>
      <c r="B402" s="1"/>
      <c r="C402" s="1"/>
      <c r="D402" s="1"/>
      <c r="E402" s="1"/>
      <c r="F402" s="1"/>
      <c r="G402" s="234"/>
    </row>
    <row r="403" spans="1:7" ht="15.75" customHeight="1">
      <c r="A403" s="1"/>
      <c r="B403" s="1"/>
      <c r="C403" s="1"/>
      <c r="D403" s="1"/>
      <c r="E403" s="1"/>
      <c r="F403" s="1"/>
      <c r="G403" s="234"/>
    </row>
    <row r="404" spans="1:7" ht="15.75" customHeight="1">
      <c r="A404" s="1"/>
      <c r="B404" s="1"/>
      <c r="C404" s="1"/>
      <c r="D404" s="1"/>
      <c r="E404" s="1"/>
      <c r="F404" s="1"/>
      <c r="G404" s="234"/>
    </row>
    <row r="405" spans="1:7" ht="15.75" customHeight="1">
      <c r="A405" s="1"/>
      <c r="B405" s="1"/>
      <c r="C405" s="1"/>
      <c r="D405" s="1"/>
      <c r="E405" s="1"/>
      <c r="F405" s="1"/>
      <c r="G405" s="234"/>
    </row>
    <row r="406" spans="1:7" ht="15.75" customHeight="1">
      <c r="A406" s="1"/>
      <c r="B406" s="1"/>
      <c r="C406" s="1"/>
      <c r="D406" s="1"/>
      <c r="E406" s="1"/>
      <c r="F406" s="1"/>
      <c r="G406" s="234"/>
    </row>
    <row r="407" spans="1:7" ht="15.75" customHeight="1">
      <c r="A407" s="1"/>
      <c r="B407" s="1"/>
      <c r="C407" s="1"/>
      <c r="D407" s="1"/>
      <c r="E407" s="1"/>
      <c r="F407" s="1"/>
      <c r="G407" s="234"/>
    </row>
    <row r="408" spans="1:7" ht="15.75" customHeight="1">
      <c r="A408" s="1"/>
      <c r="B408" s="1"/>
      <c r="C408" s="1"/>
      <c r="D408" s="1"/>
      <c r="E408" s="1"/>
      <c r="F408" s="1"/>
      <c r="G408" s="234"/>
    </row>
    <row r="409" spans="1:7" ht="15.75" customHeight="1">
      <c r="A409" s="1"/>
      <c r="B409" s="1"/>
      <c r="C409" s="1"/>
      <c r="D409" s="1"/>
      <c r="E409" s="1"/>
      <c r="F409" s="1"/>
      <c r="G409" s="234"/>
    </row>
    <row r="410" spans="1:7" ht="15.75" customHeight="1">
      <c r="A410" s="1"/>
      <c r="B410" s="1"/>
      <c r="C410" s="1"/>
      <c r="D410" s="1"/>
      <c r="E410" s="1"/>
      <c r="F410" s="1"/>
      <c r="G410" s="234"/>
    </row>
    <row r="411" spans="1:7" ht="15.75" customHeight="1">
      <c r="A411" s="1"/>
      <c r="B411" s="1"/>
      <c r="C411" s="1"/>
      <c r="D411" s="1"/>
      <c r="E411" s="1"/>
      <c r="F411" s="1"/>
      <c r="G411" s="234"/>
    </row>
    <row r="412" spans="1:7" ht="15.75" customHeight="1">
      <c r="A412" s="1"/>
      <c r="B412" s="1"/>
      <c r="C412" s="1"/>
      <c r="D412" s="1"/>
      <c r="E412" s="1"/>
      <c r="F412" s="1"/>
      <c r="G412" s="234"/>
    </row>
    <row r="413" spans="1:7" ht="15.75" customHeight="1">
      <c r="A413" s="1"/>
      <c r="B413" s="1"/>
      <c r="C413" s="1"/>
      <c r="D413" s="1"/>
      <c r="E413" s="1"/>
      <c r="F413" s="1"/>
      <c r="G413" s="234"/>
    </row>
    <row r="414" spans="1:7" ht="15.75" customHeight="1">
      <c r="A414" s="1"/>
      <c r="B414" s="1"/>
      <c r="C414" s="1"/>
      <c r="D414" s="1"/>
      <c r="E414" s="1"/>
      <c r="F414" s="1"/>
      <c r="G414" s="234"/>
    </row>
    <row r="415" spans="1:7" ht="15.75" customHeight="1">
      <c r="A415" s="1"/>
      <c r="B415" s="1"/>
      <c r="C415" s="1"/>
      <c r="D415" s="1"/>
      <c r="E415" s="1"/>
      <c r="F415" s="1"/>
      <c r="G415" s="234"/>
    </row>
    <row r="416" spans="1:7" ht="15.75" customHeight="1">
      <c r="A416" s="1"/>
      <c r="B416" s="1"/>
      <c r="C416" s="1"/>
      <c r="D416" s="1"/>
      <c r="E416" s="1"/>
      <c r="F416" s="1"/>
      <c r="G416" s="234"/>
    </row>
    <row r="417" spans="1:7" ht="15.75" customHeight="1">
      <c r="A417" s="1"/>
      <c r="B417" s="1"/>
      <c r="C417" s="1"/>
      <c r="D417" s="1"/>
      <c r="E417" s="1"/>
      <c r="F417" s="1"/>
      <c r="G417" s="234"/>
    </row>
    <row r="418" spans="1:7" ht="15.75" customHeight="1">
      <c r="A418" s="1"/>
      <c r="B418" s="1"/>
      <c r="C418" s="1"/>
      <c r="D418" s="1"/>
      <c r="E418" s="1"/>
      <c r="F418" s="1"/>
      <c r="G418" s="234"/>
    </row>
    <row r="419" spans="1:7" ht="15.75" customHeight="1">
      <c r="A419" s="1"/>
      <c r="B419" s="1"/>
      <c r="C419" s="1"/>
      <c r="D419" s="1"/>
      <c r="E419" s="1"/>
      <c r="F419" s="1"/>
      <c r="G419" s="234"/>
    </row>
    <row r="420" spans="1:7" ht="15.75" customHeight="1">
      <c r="A420" s="1"/>
      <c r="B420" s="1"/>
      <c r="C420" s="1"/>
      <c r="D420" s="1"/>
      <c r="E420" s="1"/>
      <c r="F420" s="1"/>
      <c r="G420" s="234"/>
    </row>
    <row r="421" spans="1:7" ht="15.75" customHeight="1">
      <c r="A421" s="1"/>
      <c r="B421" s="1"/>
      <c r="C421" s="1"/>
      <c r="D421" s="1"/>
      <c r="E421" s="1"/>
      <c r="F421" s="1"/>
      <c r="G421" s="234"/>
    </row>
    <row r="422" spans="1:7" ht="15.75" customHeight="1">
      <c r="A422" s="1"/>
      <c r="B422" s="1"/>
      <c r="C422" s="1"/>
      <c r="D422" s="1"/>
      <c r="E422" s="1"/>
      <c r="F422" s="1"/>
      <c r="G422" s="234"/>
    </row>
    <row r="423" spans="1:7" ht="15.75" customHeight="1">
      <c r="A423" s="1"/>
      <c r="B423" s="1"/>
      <c r="C423" s="1"/>
      <c r="D423" s="1"/>
      <c r="E423" s="1"/>
      <c r="F423" s="1"/>
      <c r="G423" s="234"/>
    </row>
    <row r="424" spans="1:7" ht="15.75" customHeight="1">
      <c r="A424" s="1"/>
      <c r="B424" s="1"/>
      <c r="C424" s="1"/>
      <c r="D424" s="1"/>
      <c r="E424" s="1"/>
      <c r="F424" s="1"/>
      <c r="G424" s="234"/>
    </row>
    <row r="425" spans="1:7" ht="15.75" customHeight="1">
      <c r="A425" s="1"/>
      <c r="B425" s="1"/>
      <c r="C425" s="1"/>
      <c r="D425" s="1"/>
      <c r="E425" s="1"/>
      <c r="F425" s="1"/>
      <c r="G425" s="234"/>
    </row>
    <row r="426" spans="1:7" ht="15.75" customHeight="1">
      <c r="A426" s="1"/>
      <c r="B426" s="1"/>
      <c r="C426" s="1"/>
      <c r="D426" s="1"/>
      <c r="E426" s="1"/>
      <c r="F426" s="1"/>
      <c r="G426" s="234"/>
    </row>
    <row r="427" spans="1:7" ht="15.75" customHeight="1">
      <c r="A427" s="1"/>
      <c r="B427" s="1"/>
      <c r="C427" s="1"/>
      <c r="D427" s="1"/>
      <c r="E427" s="1"/>
      <c r="F427" s="1"/>
      <c r="G427" s="234"/>
    </row>
    <row r="428" spans="1:7" ht="15.75" customHeight="1">
      <c r="A428" s="1"/>
      <c r="B428" s="1"/>
      <c r="C428" s="1"/>
      <c r="D428" s="1"/>
      <c r="E428" s="1"/>
      <c r="F428" s="1"/>
      <c r="G428" s="234"/>
    </row>
    <row r="429" spans="1:7" ht="15.75" customHeight="1">
      <c r="A429" s="1"/>
      <c r="B429" s="1"/>
      <c r="C429" s="1"/>
      <c r="D429" s="1"/>
      <c r="E429" s="1"/>
      <c r="F429" s="1"/>
      <c r="G429" s="234"/>
    </row>
    <row r="430" spans="1:7" ht="15.75" customHeight="1">
      <c r="A430" s="1"/>
      <c r="B430" s="1"/>
      <c r="C430" s="1"/>
      <c r="D430" s="1"/>
      <c r="E430" s="1"/>
      <c r="F430" s="1"/>
      <c r="G430" s="234"/>
    </row>
    <row r="431" spans="1:7" ht="15.75" customHeight="1">
      <c r="A431" s="1"/>
      <c r="B431" s="1"/>
      <c r="C431" s="1"/>
      <c r="D431" s="1"/>
      <c r="E431" s="1"/>
      <c r="F431" s="1"/>
      <c r="G431" s="234"/>
    </row>
    <row r="432" spans="1:7" ht="15.75" customHeight="1">
      <c r="A432" s="1"/>
      <c r="B432" s="1"/>
      <c r="C432" s="1"/>
      <c r="D432" s="1"/>
      <c r="E432" s="1"/>
      <c r="F432" s="1"/>
      <c r="G432" s="234"/>
    </row>
    <row r="433" spans="1:7" ht="15.75" customHeight="1">
      <c r="A433" s="1"/>
      <c r="B433" s="1"/>
      <c r="C433" s="1"/>
      <c r="D433" s="1"/>
      <c r="E433" s="1"/>
      <c r="F433" s="1"/>
      <c r="G433" s="234"/>
    </row>
    <row r="434" spans="1:7" ht="15.75" customHeight="1">
      <c r="A434" s="1"/>
      <c r="B434" s="1"/>
      <c r="C434" s="1"/>
      <c r="D434" s="1"/>
      <c r="E434" s="1"/>
      <c r="F434" s="1"/>
      <c r="G434" s="234"/>
    </row>
    <row r="435" spans="1:7" ht="15.75" customHeight="1">
      <c r="A435" s="1"/>
      <c r="B435" s="1"/>
      <c r="C435" s="1"/>
      <c r="D435" s="1"/>
      <c r="E435" s="1"/>
      <c r="F435" s="1"/>
      <c r="G435" s="234"/>
    </row>
    <row r="436" spans="1:7" ht="15.75" customHeight="1">
      <c r="A436" s="1"/>
      <c r="B436" s="1"/>
      <c r="C436" s="1"/>
      <c r="D436" s="1"/>
      <c r="E436" s="1"/>
      <c r="F436" s="1"/>
      <c r="G436" s="234"/>
    </row>
    <row r="437" spans="1:7" ht="15.75" customHeight="1">
      <c r="A437" s="1"/>
      <c r="B437" s="1"/>
      <c r="C437" s="1"/>
      <c r="D437" s="1"/>
      <c r="E437" s="1"/>
      <c r="F437" s="1"/>
      <c r="G437" s="234"/>
    </row>
    <row r="438" spans="1:7" ht="15.75" customHeight="1">
      <c r="A438" s="1"/>
      <c r="B438" s="1"/>
      <c r="C438" s="1"/>
      <c r="D438" s="1"/>
      <c r="E438" s="1"/>
      <c r="F438" s="1"/>
      <c r="G438" s="234"/>
    </row>
    <row r="439" spans="1:7" ht="15.75" customHeight="1">
      <c r="A439" s="1"/>
      <c r="B439" s="1"/>
      <c r="C439" s="1"/>
      <c r="D439" s="1"/>
      <c r="E439" s="1"/>
      <c r="F439" s="1"/>
      <c r="G439" s="234"/>
    </row>
    <row r="440" spans="1:7" ht="15.75" customHeight="1">
      <c r="A440" s="1"/>
      <c r="B440" s="1"/>
      <c r="C440" s="1"/>
      <c r="D440" s="1"/>
      <c r="E440" s="1"/>
      <c r="F440" s="1"/>
      <c r="G440" s="234"/>
    </row>
    <row r="441" spans="1:7" ht="15.75" customHeight="1">
      <c r="A441" s="1"/>
      <c r="B441" s="1"/>
      <c r="C441" s="1"/>
      <c r="D441" s="1"/>
      <c r="E441" s="1"/>
      <c r="F441" s="1"/>
      <c r="G441" s="234"/>
    </row>
    <row r="442" spans="1:7" ht="15.75" customHeight="1">
      <c r="A442" s="1"/>
      <c r="B442" s="1"/>
      <c r="C442" s="1"/>
      <c r="D442" s="1"/>
      <c r="E442" s="1"/>
      <c r="F442" s="1"/>
      <c r="G442" s="234"/>
    </row>
    <row r="443" spans="1:7" ht="15.75" customHeight="1">
      <c r="A443" s="1"/>
      <c r="B443" s="1"/>
      <c r="C443" s="1"/>
      <c r="D443" s="1"/>
      <c r="E443" s="1"/>
      <c r="F443" s="1"/>
      <c r="G443" s="234"/>
    </row>
    <row r="444" spans="1:7" ht="15.75" customHeight="1">
      <c r="A444" s="1"/>
      <c r="B444" s="1"/>
      <c r="C444" s="1"/>
      <c r="D444" s="1"/>
      <c r="E444" s="1"/>
      <c r="F444" s="1"/>
      <c r="G444" s="234"/>
    </row>
    <row r="445" spans="1:7" ht="15.75" customHeight="1">
      <c r="A445" s="1"/>
      <c r="B445" s="1"/>
      <c r="C445" s="1"/>
      <c r="D445" s="1"/>
      <c r="E445" s="1"/>
      <c r="F445" s="1"/>
      <c r="G445" s="234"/>
    </row>
    <row r="446" spans="1:7" ht="15.75" customHeight="1">
      <c r="A446" s="1"/>
      <c r="B446" s="1"/>
      <c r="C446" s="1"/>
      <c r="D446" s="1"/>
      <c r="E446" s="1"/>
      <c r="F446" s="1"/>
      <c r="G446" s="234"/>
    </row>
    <row r="447" spans="1:7" ht="15.75" customHeight="1">
      <c r="A447" s="1"/>
      <c r="B447" s="1"/>
      <c r="C447" s="1"/>
      <c r="D447" s="1"/>
      <c r="E447" s="1"/>
      <c r="F447" s="1"/>
      <c r="G447" s="234"/>
    </row>
    <row r="448" spans="1:7" ht="15.75" customHeight="1">
      <c r="A448" s="1"/>
      <c r="B448" s="1"/>
      <c r="C448" s="1"/>
      <c r="D448" s="1"/>
      <c r="E448" s="1"/>
      <c r="F448" s="1"/>
      <c r="G448" s="234"/>
    </row>
    <row r="449" spans="1:7" ht="15.75" customHeight="1">
      <c r="A449" s="1"/>
      <c r="B449" s="1"/>
      <c r="C449" s="1"/>
      <c r="D449" s="1"/>
      <c r="E449" s="1"/>
      <c r="F449" s="1"/>
      <c r="G449" s="234"/>
    </row>
    <row r="450" spans="1:7" ht="15.75" customHeight="1">
      <c r="A450" s="1"/>
      <c r="B450" s="1"/>
      <c r="C450" s="1"/>
      <c r="D450" s="1"/>
      <c r="E450" s="1"/>
      <c r="F450" s="1"/>
      <c r="G450" s="234"/>
    </row>
    <row r="451" spans="1:7" ht="15.75" customHeight="1">
      <c r="A451" s="1"/>
      <c r="B451" s="1"/>
      <c r="C451" s="1"/>
      <c r="D451" s="1"/>
      <c r="E451" s="1"/>
      <c r="F451" s="1"/>
      <c r="G451" s="234"/>
    </row>
    <row r="452" spans="1:7" ht="15.75" customHeight="1">
      <c r="A452" s="1"/>
      <c r="B452" s="1"/>
      <c r="C452" s="1"/>
      <c r="D452" s="1"/>
      <c r="E452" s="1"/>
      <c r="F452" s="1"/>
      <c r="G452" s="234"/>
    </row>
    <row r="453" spans="1:7" ht="15.75" customHeight="1">
      <c r="A453" s="1"/>
      <c r="B453" s="1"/>
      <c r="C453" s="1"/>
      <c r="D453" s="1"/>
      <c r="E453" s="1"/>
      <c r="F453" s="1"/>
      <c r="G453" s="234"/>
    </row>
    <row r="454" spans="1:7" ht="15.75" customHeight="1">
      <c r="A454" s="1"/>
      <c r="B454" s="1"/>
      <c r="C454" s="1"/>
      <c r="D454" s="1"/>
      <c r="E454" s="1"/>
      <c r="F454" s="1"/>
      <c r="G454" s="234"/>
    </row>
    <row r="455" spans="1:7" ht="15.75" customHeight="1">
      <c r="A455" s="1"/>
      <c r="B455" s="1"/>
      <c r="C455" s="1"/>
      <c r="D455" s="1"/>
      <c r="E455" s="1"/>
      <c r="F455" s="1"/>
      <c r="G455" s="234"/>
    </row>
    <row r="456" spans="1:7" ht="15.75" customHeight="1">
      <c r="A456" s="1"/>
      <c r="B456" s="1"/>
      <c r="C456" s="1"/>
      <c r="D456" s="1"/>
      <c r="E456" s="1"/>
      <c r="F456" s="1"/>
      <c r="G456" s="234"/>
    </row>
    <row r="457" spans="1:7" ht="15.75" customHeight="1">
      <c r="A457" s="1"/>
      <c r="B457" s="1"/>
      <c r="C457" s="1"/>
      <c r="D457" s="1"/>
      <c r="E457" s="1"/>
      <c r="F457" s="1"/>
      <c r="G457" s="234"/>
    </row>
    <row r="458" spans="1:7" ht="15.75" customHeight="1">
      <c r="A458" s="1"/>
      <c r="B458" s="1"/>
      <c r="C458" s="1"/>
      <c r="D458" s="1"/>
      <c r="E458" s="1"/>
      <c r="F458" s="1"/>
      <c r="G458" s="234"/>
    </row>
    <row r="459" spans="1:7" ht="15.75" customHeight="1">
      <c r="A459" s="1"/>
      <c r="B459" s="1"/>
      <c r="C459" s="1"/>
      <c r="D459" s="1"/>
      <c r="E459" s="1"/>
      <c r="F459" s="1"/>
      <c r="G459" s="234"/>
    </row>
    <row r="460" spans="1:7" ht="15.75" customHeight="1">
      <c r="A460" s="1"/>
      <c r="B460" s="1"/>
      <c r="C460" s="1"/>
      <c r="D460" s="1"/>
      <c r="E460" s="1"/>
      <c r="F460" s="1"/>
      <c r="G460" s="234"/>
    </row>
    <row r="461" spans="1:7" ht="15.75" customHeight="1">
      <c r="A461" s="1"/>
      <c r="B461" s="1"/>
      <c r="C461" s="1"/>
      <c r="D461" s="1"/>
      <c r="E461" s="1"/>
      <c r="F461" s="1"/>
      <c r="G461" s="234"/>
    </row>
    <row r="462" spans="1:7" ht="15.75" customHeight="1">
      <c r="A462" s="1"/>
      <c r="B462" s="1"/>
      <c r="C462" s="1"/>
      <c r="D462" s="1"/>
      <c r="E462" s="1"/>
      <c r="F462" s="1"/>
      <c r="G462" s="234"/>
    </row>
    <row r="463" spans="1:7" ht="15.75" customHeight="1">
      <c r="A463" s="1"/>
      <c r="B463" s="1"/>
      <c r="C463" s="1"/>
      <c r="D463" s="1"/>
      <c r="E463" s="1"/>
      <c r="F463" s="1"/>
      <c r="G463" s="234"/>
    </row>
    <row r="464" spans="1:7" ht="15.75" customHeight="1">
      <c r="A464" s="1"/>
      <c r="B464" s="1"/>
      <c r="C464" s="1"/>
      <c r="D464" s="1"/>
      <c r="E464" s="1"/>
      <c r="F464" s="1"/>
      <c r="G464" s="234"/>
    </row>
    <row r="465" spans="1:7" ht="15.75" customHeight="1">
      <c r="A465" s="1"/>
      <c r="B465" s="1"/>
      <c r="C465" s="1"/>
      <c r="D465" s="1"/>
      <c r="E465" s="1"/>
      <c r="F465" s="1"/>
      <c r="G465" s="234"/>
    </row>
    <row r="466" spans="1:7" ht="15.75" customHeight="1">
      <c r="A466" s="1"/>
      <c r="B466" s="1"/>
      <c r="C466" s="1"/>
      <c r="D466" s="1"/>
      <c r="E466" s="1"/>
      <c r="F466" s="1"/>
      <c r="G466" s="234"/>
    </row>
    <row r="467" spans="1:7" ht="15.75" customHeight="1">
      <c r="A467" s="1"/>
      <c r="B467" s="1"/>
      <c r="C467" s="1"/>
      <c r="D467" s="1"/>
      <c r="E467" s="1"/>
      <c r="F467" s="1"/>
      <c r="G467" s="234"/>
    </row>
    <row r="468" spans="1:7" ht="15.75" customHeight="1">
      <c r="A468" s="1"/>
      <c r="B468" s="1"/>
      <c r="C468" s="1"/>
      <c r="D468" s="1"/>
      <c r="E468" s="1"/>
      <c r="F468" s="1"/>
      <c r="G468" s="234"/>
    </row>
    <row r="469" spans="1:7" ht="15.75" customHeight="1">
      <c r="A469" s="1"/>
      <c r="B469" s="1"/>
      <c r="C469" s="1"/>
      <c r="D469" s="1"/>
      <c r="E469" s="1"/>
      <c r="F469" s="1"/>
      <c r="G469" s="234"/>
    </row>
    <row r="470" spans="1:7" ht="15.75" customHeight="1">
      <c r="A470" s="1"/>
      <c r="B470" s="1"/>
      <c r="C470" s="1"/>
      <c r="D470" s="1"/>
      <c r="E470" s="1"/>
      <c r="F470" s="1"/>
      <c r="G470" s="234"/>
    </row>
    <row r="471" spans="1:7" ht="15.75" customHeight="1">
      <c r="A471" s="1"/>
      <c r="B471" s="1"/>
      <c r="C471" s="1"/>
      <c r="D471" s="1"/>
      <c r="E471" s="1"/>
      <c r="F471" s="1"/>
      <c r="G471" s="234"/>
    </row>
    <row r="472" spans="1:7" ht="15.75" customHeight="1">
      <c r="A472" s="1"/>
      <c r="B472" s="1"/>
      <c r="C472" s="1"/>
      <c r="D472" s="1"/>
      <c r="E472" s="1"/>
      <c r="F472" s="1"/>
      <c r="G472" s="234"/>
    </row>
    <row r="473" spans="1:7" ht="15.75" customHeight="1">
      <c r="A473" s="1"/>
      <c r="B473" s="1"/>
      <c r="C473" s="1"/>
      <c r="D473" s="1"/>
      <c r="E473" s="1"/>
      <c r="F473" s="1"/>
      <c r="G473" s="234"/>
    </row>
    <row r="474" spans="1:7" ht="15.75" customHeight="1">
      <c r="A474" s="1"/>
      <c r="B474" s="1"/>
      <c r="C474" s="1"/>
      <c r="D474" s="1"/>
      <c r="E474" s="1"/>
      <c r="F474" s="1"/>
      <c r="G474" s="234"/>
    </row>
    <row r="475" spans="1:7" ht="15.75" customHeight="1">
      <c r="A475" s="1"/>
      <c r="B475" s="1"/>
      <c r="C475" s="1"/>
      <c r="D475" s="1"/>
      <c r="E475" s="1"/>
      <c r="F475" s="1"/>
      <c r="G475" s="234"/>
    </row>
    <row r="476" spans="1:7" ht="15.75" customHeight="1">
      <c r="A476" s="1"/>
      <c r="B476" s="1"/>
      <c r="C476" s="1"/>
      <c r="D476" s="1"/>
      <c r="E476" s="1"/>
      <c r="F476" s="1"/>
      <c r="G476" s="234"/>
    </row>
    <row r="477" spans="1:7" ht="15.75" customHeight="1">
      <c r="A477" s="1"/>
      <c r="B477" s="1"/>
      <c r="C477" s="1"/>
      <c r="D477" s="1"/>
      <c r="E477" s="1"/>
      <c r="F477" s="1"/>
      <c r="G477" s="234"/>
    </row>
    <row r="478" spans="1:7" ht="15.75" customHeight="1">
      <c r="A478" s="1"/>
      <c r="B478" s="1"/>
      <c r="C478" s="1"/>
      <c r="D478" s="1"/>
      <c r="E478" s="1"/>
      <c r="F478" s="1"/>
      <c r="G478" s="234"/>
    </row>
    <row r="479" spans="1:7" ht="15.75" customHeight="1">
      <c r="A479" s="1"/>
      <c r="B479" s="1"/>
      <c r="C479" s="1"/>
      <c r="D479" s="1"/>
      <c r="E479" s="1"/>
      <c r="F479" s="1"/>
      <c r="G479" s="234"/>
    </row>
    <row r="480" spans="1:7" ht="15.75" customHeight="1">
      <c r="A480" s="1"/>
      <c r="B480" s="1"/>
      <c r="C480" s="1"/>
      <c r="D480" s="1"/>
      <c r="E480" s="1"/>
      <c r="F480" s="1"/>
      <c r="G480" s="234"/>
    </row>
    <row r="481" spans="1:7" ht="15.75" customHeight="1">
      <c r="A481" s="1"/>
      <c r="B481" s="1"/>
      <c r="C481" s="1"/>
      <c r="D481" s="1"/>
      <c r="E481" s="1"/>
      <c r="F481" s="1"/>
      <c r="G481" s="234"/>
    </row>
    <row r="482" spans="1:7" ht="15.75" customHeight="1">
      <c r="A482" s="1"/>
      <c r="B482" s="1"/>
      <c r="C482" s="1"/>
      <c r="D482" s="1"/>
      <c r="E482" s="1"/>
      <c r="F482" s="1"/>
      <c r="G482" s="234"/>
    </row>
    <row r="483" spans="1:7" ht="15.75" customHeight="1">
      <c r="A483" s="1"/>
      <c r="B483" s="1"/>
      <c r="C483" s="1"/>
      <c r="D483" s="1"/>
      <c r="E483" s="1"/>
      <c r="F483" s="1"/>
      <c r="G483" s="234"/>
    </row>
    <row r="484" spans="1:7" ht="15.75" customHeight="1">
      <c r="A484" s="1"/>
      <c r="B484" s="1"/>
      <c r="C484" s="1"/>
      <c r="D484" s="1"/>
      <c r="E484" s="1"/>
      <c r="F484" s="1"/>
      <c r="G484" s="234"/>
    </row>
    <row r="485" spans="1:7" ht="15.75" customHeight="1">
      <c r="A485" s="1"/>
      <c r="B485" s="1"/>
      <c r="C485" s="1"/>
      <c r="D485" s="1"/>
      <c r="E485" s="1"/>
      <c r="F485" s="1"/>
      <c r="G485" s="234"/>
    </row>
    <row r="486" spans="1:7" ht="15.75" customHeight="1">
      <c r="A486" s="1"/>
      <c r="B486" s="1"/>
      <c r="C486" s="1"/>
      <c r="D486" s="1"/>
      <c r="E486" s="1"/>
      <c r="F486" s="1"/>
      <c r="G486" s="234"/>
    </row>
    <row r="487" spans="1:7" ht="15.75" customHeight="1">
      <c r="A487" s="1"/>
      <c r="B487" s="1"/>
      <c r="C487" s="1"/>
      <c r="D487" s="1"/>
      <c r="E487" s="1"/>
      <c r="F487" s="1"/>
      <c r="G487" s="234"/>
    </row>
    <row r="488" spans="1:7" ht="15.75" customHeight="1">
      <c r="A488" s="1"/>
      <c r="B488" s="1"/>
      <c r="C488" s="1"/>
      <c r="D488" s="1"/>
      <c r="E488" s="1"/>
      <c r="F488" s="1"/>
      <c r="G488" s="234"/>
    </row>
    <row r="489" spans="1:7" ht="15.75" customHeight="1">
      <c r="A489" s="1"/>
      <c r="B489" s="1"/>
      <c r="C489" s="1"/>
      <c r="D489" s="1"/>
      <c r="E489" s="1"/>
      <c r="F489" s="1"/>
      <c r="G489" s="234"/>
    </row>
    <row r="490" spans="1:7" ht="15.75" customHeight="1">
      <c r="A490" s="1"/>
      <c r="B490" s="1"/>
      <c r="C490" s="1"/>
      <c r="D490" s="1"/>
      <c r="E490" s="1"/>
      <c r="F490" s="1"/>
      <c r="G490" s="234"/>
    </row>
    <row r="491" spans="1:7" ht="15.75" customHeight="1">
      <c r="A491" s="1"/>
      <c r="B491" s="1"/>
      <c r="C491" s="1"/>
      <c r="D491" s="1"/>
      <c r="E491" s="1"/>
      <c r="F491" s="1"/>
      <c r="G491" s="234"/>
    </row>
    <row r="492" spans="1:7" ht="15.75" customHeight="1">
      <c r="A492" s="1"/>
      <c r="B492" s="1"/>
      <c r="C492" s="1"/>
      <c r="D492" s="1"/>
      <c r="E492" s="1"/>
      <c r="F492" s="1"/>
      <c r="G492" s="234"/>
    </row>
    <row r="493" spans="1:7" ht="15.75" customHeight="1">
      <c r="A493" s="1"/>
      <c r="B493" s="1"/>
      <c r="C493" s="1"/>
      <c r="D493" s="1"/>
      <c r="E493" s="1"/>
      <c r="F493" s="1"/>
      <c r="G493" s="234"/>
    </row>
    <row r="494" spans="1:7" ht="15.75" customHeight="1">
      <c r="A494" s="1"/>
      <c r="B494" s="1"/>
      <c r="C494" s="1"/>
      <c r="D494" s="1"/>
      <c r="E494" s="1"/>
      <c r="F494" s="1"/>
      <c r="G494" s="234"/>
    </row>
    <row r="495" spans="1:7" ht="15.75" customHeight="1">
      <c r="A495" s="1"/>
      <c r="B495" s="1"/>
      <c r="C495" s="1"/>
      <c r="D495" s="1"/>
      <c r="E495" s="1"/>
      <c r="F495" s="1"/>
      <c r="G495" s="234"/>
    </row>
    <row r="496" spans="1:7" ht="15.75" customHeight="1">
      <c r="A496" s="1"/>
      <c r="B496" s="1"/>
      <c r="C496" s="1"/>
      <c r="D496" s="1"/>
      <c r="E496" s="1"/>
      <c r="F496" s="1"/>
      <c r="G496" s="234"/>
    </row>
    <row r="497" spans="1:7" ht="15.75" customHeight="1">
      <c r="A497" s="1"/>
      <c r="B497" s="1"/>
      <c r="C497" s="1"/>
      <c r="D497" s="1"/>
      <c r="E497" s="1"/>
      <c r="F497" s="1"/>
      <c r="G497" s="234"/>
    </row>
    <row r="498" spans="1:7" ht="15.75" customHeight="1">
      <c r="A498" s="1"/>
      <c r="B498" s="1"/>
      <c r="C498" s="1"/>
      <c r="D498" s="1"/>
      <c r="E498" s="1"/>
      <c r="F498" s="1"/>
      <c r="G498" s="234"/>
    </row>
    <row r="499" spans="1:7" ht="15.75" customHeight="1">
      <c r="A499" s="1"/>
      <c r="B499" s="1"/>
      <c r="C499" s="1"/>
      <c r="D499" s="1"/>
      <c r="E499" s="1"/>
      <c r="F499" s="1"/>
      <c r="G499" s="234"/>
    </row>
    <row r="500" spans="1:7" ht="15.75" customHeight="1">
      <c r="A500" s="1"/>
      <c r="B500" s="1"/>
      <c r="C500" s="1"/>
      <c r="D500" s="1"/>
      <c r="E500" s="1"/>
      <c r="F500" s="1"/>
      <c r="G500" s="234"/>
    </row>
    <row r="501" spans="1:7" ht="15.75" customHeight="1">
      <c r="A501" s="1"/>
      <c r="B501" s="1"/>
      <c r="C501" s="1"/>
      <c r="D501" s="1"/>
      <c r="E501" s="1"/>
      <c r="F501" s="1"/>
      <c r="G501" s="234"/>
    </row>
    <row r="502" spans="1:7" ht="15.75" customHeight="1">
      <c r="A502" s="1"/>
      <c r="B502" s="1"/>
      <c r="C502" s="1"/>
      <c r="D502" s="1"/>
      <c r="E502" s="1"/>
      <c r="F502" s="1"/>
      <c r="G502" s="234"/>
    </row>
    <row r="503" spans="1:7" ht="15.75" customHeight="1">
      <c r="A503" s="1"/>
      <c r="B503" s="1"/>
      <c r="C503" s="1"/>
      <c r="D503" s="1"/>
      <c r="E503" s="1"/>
      <c r="F503" s="1"/>
      <c r="G503" s="234"/>
    </row>
    <row r="504" spans="1:7" ht="15.75" customHeight="1">
      <c r="A504" s="1"/>
      <c r="B504" s="1"/>
      <c r="C504" s="1"/>
      <c r="D504" s="1"/>
      <c r="E504" s="1"/>
      <c r="F504" s="1"/>
      <c r="G504" s="234"/>
    </row>
    <row r="505" spans="1:7" ht="15.75" customHeight="1">
      <c r="A505" s="1"/>
      <c r="B505" s="1"/>
      <c r="C505" s="1"/>
      <c r="D505" s="1"/>
      <c r="E505" s="1"/>
      <c r="F505" s="1"/>
      <c r="G505" s="234"/>
    </row>
    <row r="506" spans="1:7" ht="15.75" customHeight="1">
      <c r="A506" s="1"/>
      <c r="B506" s="1"/>
      <c r="C506" s="1"/>
      <c r="D506" s="1"/>
      <c r="E506" s="1"/>
      <c r="F506" s="1"/>
      <c r="G506" s="234"/>
    </row>
    <row r="507" spans="1:7" ht="15.75" customHeight="1">
      <c r="A507" s="1"/>
      <c r="B507" s="1"/>
      <c r="C507" s="1"/>
      <c r="D507" s="1"/>
      <c r="E507" s="1"/>
      <c r="F507" s="1"/>
      <c r="G507" s="234"/>
    </row>
    <row r="508" spans="1:7" ht="15.75" customHeight="1">
      <c r="A508" s="1"/>
      <c r="B508" s="1"/>
      <c r="C508" s="1"/>
      <c r="D508" s="1"/>
      <c r="E508" s="1"/>
      <c r="F508" s="1"/>
      <c r="G508" s="234"/>
    </row>
    <row r="509" spans="1:7" ht="15.75" customHeight="1">
      <c r="A509" s="1"/>
      <c r="B509" s="1"/>
      <c r="C509" s="1"/>
      <c r="D509" s="1"/>
      <c r="E509" s="1"/>
      <c r="F509" s="1"/>
      <c r="G509" s="234"/>
    </row>
    <row r="510" spans="1:7" ht="15.75" customHeight="1">
      <c r="A510" s="1"/>
      <c r="B510" s="1"/>
      <c r="C510" s="1"/>
      <c r="D510" s="1"/>
      <c r="E510" s="1"/>
      <c r="F510" s="1"/>
      <c r="G510" s="234"/>
    </row>
    <row r="511" spans="1:7" ht="15.75" customHeight="1">
      <c r="A511" s="1"/>
      <c r="B511" s="1"/>
      <c r="C511" s="1"/>
      <c r="D511" s="1"/>
      <c r="E511" s="1"/>
      <c r="F511" s="1"/>
      <c r="G511" s="234"/>
    </row>
    <row r="512" spans="1:7" ht="15.75" customHeight="1">
      <c r="A512" s="1"/>
      <c r="B512" s="1"/>
      <c r="C512" s="1"/>
      <c r="D512" s="1"/>
      <c r="E512" s="1"/>
      <c r="F512" s="1"/>
      <c r="G512" s="234"/>
    </row>
    <row r="513" spans="1:7" ht="15.75" customHeight="1">
      <c r="A513" s="1"/>
      <c r="B513" s="1"/>
      <c r="C513" s="1"/>
      <c r="D513" s="1"/>
      <c r="E513" s="1"/>
      <c r="F513" s="1"/>
      <c r="G513" s="234"/>
    </row>
    <row r="514" spans="1:7" ht="15.75" customHeight="1">
      <c r="A514" s="1"/>
      <c r="B514" s="1"/>
      <c r="C514" s="1"/>
      <c r="D514" s="1"/>
      <c r="E514" s="1"/>
      <c r="F514" s="1"/>
      <c r="G514" s="234"/>
    </row>
    <row r="515" spans="1:7" ht="15.75" customHeight="1">
      <c r="A515" s="1"/>
      <c r="B515" s="1"/>
      <c r="C515" s="1"/>
      <c r="D515" s="1"/>
      <c r="E515" s="1"/>
      <c r="F515" s="1"/>
      <c r="G515" s="234"/>
    </row>
    <row r="516" spans="1:7" ht="15.75" customHeight="1">
      <c r="A516" s="1"/>
      <c r="B516" s="1"/>
      <c r="C516" s="1"/>
      <c r="D516" s="1"/>
      <c r="E516" s="1"/>
      <c r="F516" s="1"/>
      <c r="G516" s="234"/>
    </row>
    <row r="517" spans="1:7" ht="15.75" customHeight="1">
      <c r="A517" s="1"/>
      <c r="B517" s="1"/>
      <c r="C517" s="1"/>
      <c r="D517" s="1"/>
      <c r="E517" s="1"/>
      <c r="F517" s="1"/>
      <c r="G517" s="234"/>
    </row>
    <row r="518" spans="1:7" ht="15.75" customHeight="1">
      <c r="A518" s="1"/>
      <c r="B518" s="1"/>
      <c r="C518" s="1"/>
      <c r="D518" s="1"/>
      <c r="E518" s="1"/>
      <c r="F518" s="1"/>
      <c r="G518" s="234"/>
    </row>
    <row r="519" spans="1:7" ht="15.75" customHeight="1">
      <c r="A519" s="1"/>
      <c r="B519" s="1"/>
      <c r="C519" s="1"/>
      <c r="D519" s="1"/>
      <c r="E519" s="1"/>
      <c r="F519" s="1"/>
      <c r="G519" s="234"/>
    </row>
    <row r="520" spans="1:7" ht="15.75" customHeight="1">
      <c r="A520" s="1"/>
      <c r="B520" s="1"/>
      <c r="C520" s="1"/>
      <c r="D520" s="1"/>
      <c r="E520" s="1"/>
      <c r="F520" s="1"/>
      <c r="G520" s="234"/>
    </row>
    <row r="521" spans="1:7" ht="15.75" customHeight="1">
      <c r="A521" s="1"/>
      <c r="B521" s="1"/>
      <c r="C521" s="1"/>
      <c r="D521" s="1"/>
      <c r="E521" s="1"/>
      <c r="F521" s="1"/>
      <c r="G521" s="234"/>
    </row>
    <row r="522" spans="1:7" ht="15.75" customHeight="1">
      <c r="A522" s="1"/>
      <c r="B522" s="1"/>
      <c r="C522" s="1"/>
      <c r="D522" s="1"/>
      <c r="E522" s="1"/>
      <c r="F522" s="1"/>
      <c r="G522" s="234"/>
    </row>
    <row r="523" spans="1:7" ht="15.75" customHeight="1">
      <c r="A523" s="1"/>
      <c r="B523" s="1"/>
      <c r="C523" s="1"/>
      <c r="D523" s="1"/>
      <c r="E523" s="1"/>
      <c r="F523" s="1"/>
      <c r="G523" s="234"/>
    </row>
    <row r="524" spans="1:7" ht="15.75" customHeight="1">
      <c r="A524" s="1"/>
      <c r="B524" s="1"/>
      <c r="C524" s="1"/>
      <c r="D524" s="1"/>
      <c r="E524" s="1"/>
      <c r="F524" s="1"/>
      <c r="G524" s="234"/>
    </row>
    <row r="525" spans="1:7" ht="15.75" customHeight="1">
      <c r="A525" s="1"/>
      <c r="B525" s="1"/>
      <c r="C525" s="1"/>
      <c r="D525" s="1"/>
      <c r="E525" s="1"/>
      <c r="F525" s="1"/>
      <c r="G525" s="234"/>
    </row>
    <row r="526" spans="1:7" ht="15.75" customHeight="1">
      <c r="A526" s="1"/>
      <c r="B526" s="1"/>
      <c r="C526" s="1"/>
      <c r="D526" s="1"/>
      <c r="E526" s="1"/>
      <c r="F526" s="1"/>
      <c r="G526" s="234"/>
    </row>
    <row r="527" spans="1:7" ht="15.75" customHeight="1">
      <c r="A527" s="1"/>
      <c r="B527" s="1"/>
      <c r="C527" s="1"/>
      <c r="D527" s="1"/>
      <c r="E527" s="1"/>
      <c r="F527" s="1"/>
      <c r="G527" s="234"/>
    </row>
    <row r="528" spans="1:7" ht="15.75" customHeight="1">
      <c r="A528" s="1"/>
      <c r="B528" s="1"/>
      <c r="C528" s="1"/>
      <c r="D528" s="1"/>
      <c r="E528" s="1"/>
      <c r="F528" s="1"/>
      <c r="G528" s="234"/>
    </row>
    <row r="529" spans="1:7" ht="15.75" customHeight="1">
      <c r="A529" s="1"/>
      <c r="B529" s="1"/>
      <c r="C529" s="1"/>
      <c r="D529" s="1"/>
      <c r="E529" s="1"/>
      <c r="F529" s="1"/>
      <c r="G529" s="234"/>
    </row>
    <row r="530" spans="1:7" ht="15.75" customHeight="1">
      <c r="A530" s="1"/>
      <c r="B530" s="1"/>
      <c r="C530" s="1"/>
      <c r="D530" s="1"/>
      <c r="E530" s="1"/>
      <c r="F530" s="1"/>
      <c r="G530" s="234"/>
    </row>
    <row r="531" spans="1:7" ht="15.75" customHeight="1">
      <c r="A531" s="1"/>
      <c r="B531" s="1"/>
      <c r="C531" s="1"/>
      <c r="D531" s="1"/>
      <c r="E531" s="1"/>
      <c r="F531" s="1"/>
      <c r="G531" s="234"/>
    </row>
    <row r="532" spans="1:7" ht="15.75" customHeight="1">
      <c r="A532" s="1"/>
      <c r="B532" s="1"/>
      <c r="C532" s="1"/>
      <c r="D532" s="1"/>
      <c r="E532" s="1"/>
      <c r="F532" s="1"/>
      <c r="G532" s="234"/>
    </row>
    <row r="533" spans="1:7" ht="15.75" customHeight="1">
      <c r="A533" s="1"/>
      <c r="B533" s="1"/>
      <c r="C533" s="1"/>
      <c r="D533" s="1"/>
      <c r="E533" s="1"/>
      <c r="F533" s="1"/>
      <c r="G533" s="234"/>
    </row>
    <row r="534" spans="1:7" ht="15.75" customHeight="1">
      <c r="A534" s="1"/>
      <c r="B534" s="1"/>
      <c r="C534" s="1"/>
      <c r="D534" s="1"/>
      <c r="E534" s="1"/>
      <c r="F534" s="1"/>
      <c r="G534" s="234"/>
    </row>
    <row r="535" spans="1:7" ht="15.75" customHeight="1">
      <c r="A535" s="1"/>
      <c r="B535" s="1"/>
      <c r="C535" s="1"/>
      <c r="D535" s="1"/>
      <c r="E535" s="1"/>
      <c r="F535" s="1"/>
      <c r="G535" s="234"/>
    </row>
    <row r="536" spans="1:7" ht="15.75" customHeight="1">
      <c r="A536" s="1"/>
      <c r="B536" s="1"/>
      <c r="C536" s="1"/>
      <c r="D536" s="1"/>
      <c r="E536" s="1"/>
      <c r="F536" s="1"/>
      <c r="G536" s="234"/>
    </row>
    <row r="537" spans="1:7" ht="15.75" customHeight="1">
      <c r="A537" s="1"/>
      <c r="B537" s="1"/>
      <c r="C537" s="1"/>
      <c r="D537" s="1"/>
      <c r="E537" s="1"/>
      <c r="F537" s="1"/>
      <c r="G537" s="234"/>
    </row>
    <row r="538" spans="1:7" ht="15.75" customHeight="1">
      <c r="A538" s="1"/>
      <c r="B538" s="1"/>
      <c r="C538" s="1"/>
      <c r="D538" s="1"/>
      <c r="E538" s="1"/>
      <c r="F538" s="1"/>
      <c r="G538" s="234"/>
    </row>
    <row r="539" spans="1:7" ht="15.75" customHeight="1">
      <c r="A539" s="1"/>
      <c r="B539" s="1"/>
      <c r="C539" s="1"/>
      <c r="D539" s="1"/>
      <c r="E539" s="1"/>
      <c r="F539" s="1"/>
      <c r="G539" s="234"/>
    </row>
    <row r="540" spans="1:7" ht="15.75" customHeight="1">
      <c r="A540" s="1"/>
      <c r="B540" s="1"/>
      <c r="C540" s="1"/>
      <c r="D540" s="1"/>
      <c r="E540" s="1"/>
      <c r="F540" s="1"/>
      <c r="G540" s="234"/>
    </row>
    <row r="541" spans="1:7" ht="15.75" customHeight="1">
      <c r="A541" s="1"/>
      <c r="B541" s="1"/>
      <c r="C541" s="1"/>
      <c r="D541" s="1"/>
      <c r="E541" s="1"/>
      <c r="F541" s="1"/>
      <c r="G541" s="234"/>
    </row>
    <row r="542" spans="1:7" ht="15.75" customHeight="1">
      <c r="A542" s="1"/>
      <c r="B542" s="1"/>
      <c r="C542" s="1"/>
      <c r="D542" s="1"/>
      <c r="E542" s="1"/>
      <c r="F542" s="1"/>
      <c r="G542" s="234"/>
    </row>
    <row r="543" spans="1:7" ht="15.75" customHeight="1">
      <c r="A543" s="1"/>
      <c r="B543" s="1"/>
      <c r="C543" s="1"/>
      <c r="D543" s="1"/>
      <c r="E543" s="1"/>
      <c r="F543" s="1"/>
      <c r="G543" s="234"/>
    </row>
    <row r="544" spans="1:7" ht="15.75" customHeight="1">
      <c r="A544" s="1"/>
      <c r="B544" s="1"/>
      <c r="C544" s="1"/>
      <c r="D544" s="1"/>
      <c r="E544" s="1"/>
      <c r="F544" s="1"/>
      <c r="G544" s="234"/>
    </row>
    <row r="545" spans="1:7" ht="15.75" customHeight="1">
      <c r="A545" s="1"/>
      <c r="B545" s="1"/>
      <c r="C545" s="1"/>
      <c r="D545" s="1"/>
      <c r="E545" s="1"/>
      <c r="F545" s="1"/>
      <c r="G545" s="234"/>
    </row>
    <row r="546" spans="1:7" ht="15.75" customHeight="1">
      <c r="A546" s="1"/>
      <c r="B546" s="1"/>
      <c r="C546" s="1"/>
      <c r="D546" s="1"/>
      <c r="E546" s="1"/>
      <c r="F546" s="1"/>
      <c r="G546" s="234"/>
    </row>
    <row r="547" spans="1:7" ht="15.75" customHeight="1">
      <c r="A547" s="1"/>
      <c r="B547" s="1"/>
      <c r="C547" s="1"/>
      <c r="D547" s="1"/>
      <c r="E547" s="1"/>
      <c r="F547" s="1"/>
      <c r="G547" s="234"/>
    </row>
    <row r="548" spans="1:7" ht="15.75" customHeight="1">
      <c r="A548" s="1"/>
      <c r="B548" s="1"/>
      <c r="C548" s="1"/>
      <c r="D548" s="1"/>
      <c r="E548" s="1"/>
      <c r="F548" s="1"/>
      <c r="G548" s="234"/>
    </row>
    <row r="549" spans="1:7" ht="15.75" customHeight="1">
      <c r="A549" s="1"/>
      <c r="B549" s="1"/>
      <c r="C549" s="1"/>
      <c r="D549" s="1"/>
      <c r="E549" s="1"/>
      <c r="F549" s="1"/>
      <c r="G549" s="234"/>
    </row>
    <row r="550" spans="1:7" ht="15.75" customHeight="1">
      <c r="A550" s="1"/>
      <c r="B550" s="1"/>
      <c r="C550" s="1"/>
      <c r="D550" s="1"/>
      <c r="E550" s="1"/>
      <c r="F550" s="1"/>
      <c r="G550" s="234"/>
    </row>
    <row r="551" spans="1:7" ht="15.75" customHeight="1">
      <c r="A551" s="1"/>
      <c r="B551" s="1"/>
      <c r="C551" s="1"/>
      <c r="D551" s="1"/>
      <c r="E551" s="1"/>
      <c r="F551" s="1"/>
      <c r="G551" s="234"/>
    </row>
    <row r="552" spans="1:7" ht="15.75" customHeight="1">
      <c r="A552" s="1"/>
      <c r="B552" s="1"/>
      <c r="C552" s="1"/>
      <c r="D552" s="1"/>
      <c r="E552" s="1"/>
      <c r="F552" s="1"/>
      <c r="G552" s="234"/>
    </row>
    <row r="553" spans="1:7" ht="15.75" customHeight="1">
      <c r="A553" s="1"/>
      <c r="B553" s="1"/>
      <c r="C553" s="1"/>
      <c r="D553" s="1"/>
      <c r="E553" s="1"/>
      <c r="F553" s="1"/>
      <c r="G553" s="234"/>
    </row>
    <row r="554" spans="1:7" ht="15.75" customHeight="1">
      <c r="A554" s="1"/>
      <c r="B554" s="1"/>
      <c r="C554" s="1"/>
      <c r="D554" s="1"/>
      <c r="E554" s="1"/>
      <c r="F554" s="1"/>
      <c r="G554" s="234"/>
    </row>
    <row r="555" spans="1:7" ht="15.75" customHeight="1">
      <c r="A555" s="1"/>
      <c r="B555" s="1"/>
      <c r="C555" s="1"/>
      <c r="D555" s="1"/>
      <c r="E555" s="1"/>
      <c r="F555" s="1"/>
      <c r="G555" s="234"/>
    </row>
    <row r="556" spans="1:7" ht="15.75" customHeight="1">
      <c r="A556" s="1"/>
      <c r="B556" s="1"/>
      <c r="C556" s="1"/>
      <c r="D556" s="1"/>
      <c r="E556" s="1"/>
      <c r="F556" s="1"/>
      <c r="G556" s="234"/>
    </row>
    <row r="557" spans="1:7" ht="15.75" customHeight="1">
      <c r="A557" s="1"/>
      <c r="B557" s="1"/>
      <c r="C557" s="1"/>
      <c r="D557" s="1"/>
      <c r="E557" s="1"/>
      <c r="F557" s="1"/>
      <c r="G557" s="234"/>
    </row>
    <row r="558" spans="1:7" ht="15.75" customHeight="1">
      <c r="A558" s="1"/>
      <c r="B558" s="1"/>
      <c r="C558" s="1"/>
      <c r="D558" s="1"/>
      <c r="E558" s="1"/>
      <c r="F558" s="1"/>
      <c r="G558" s="234"/>
    </row>
    <row r="559" spans="1:7" ht="15.75" customHeight="1">
      <c r="A559" s="1"/>
      <c r="B559" s="1"/>
      <c r="C559" s="1"/>
      <c r="D559" s="1"/>
      <c r="E559" s="1"/>
      <c r="F559" s="1"/>
      <c r="G559" s="234"/>
    </row>
    <row r="560" spans="1:7" ht="15.75" customHeight="1">
      <c r="A560" s="1"/>
      <c r="B560" s="1"/>
      <c r="C560" s="1"/>
      <c r="D560" s="1"/>
      <c r="E560" s="1"/>
      <c r="F560" s="1"/>
      <c r="G560" s="234"/>
    </row>
    <row r="561" spans="1:7" ht="15.75" customHeight="1">
      <c r="A561" s="1"/>
      <c r="B561" s="1"/>
      <c r="C561" s="1"/>
      <c r="D561" s="1"/>
      <c r="E561" s="1"/>
      <c r="F561" s="1"/>
      <c r="G561" s="234"/>
    </row>
    <row r="562" spans="1:7" ht="15.75" customHeight="1">
      <c r="A562" s="1"/>
      <c r="B562" s="1"/>
      <c r="C562" s="1"/>
      <c r="D562" s="1"/>
      <c r="E562" s="1"/>
      <c r="F562" s="1"/>
      <c r="G562" s="234"/>
    </row>
    <row r="563" spans="1:7" ht="15.75" customHeight="1">
      <c r="A563" s="1"/>
      <c r="B563" s="1"/>
      <c r="C563" s="1"/>
      <c r="D563" s="1"/>
      <c r="E563" s="1"/>
      <c r="F563" s="1"/>
      <c r="G563" s="234"/>
    </row>
    <row r="564" spans="1:7" ht="15.75" customHeight="1">
      <c r="A564" s="1"/>
      <c r="B564" s="1"/>
      <c r="C564" s="1"/>
      <c r="D564" s="1"/>
      <c r="E564" s="1"/>
      <c r="F564" s="1"/>
      <c r="G564" s="234"/>
    </row>
    <row r="565" spans="1:7" ht="15.75" customHeight="1">
      <c r="A565" s="1"/>
      <c r="B565" s="1"/>
      <c r="C565" s="1"/>
      <c r="D565" s="1"/>
      <c r="E565" s="1"/>
      <c r="F565" s="1"/>
      <c r="G565" s="234"/>
    </row>
    <row r="566" spans="1:7" ht="15.75" customHeight="1">
      <c r="A566" s="1"/>
      <c r="B566" s="1"/>
      <c r="C566" s="1"/>
      <c r="D566" s="1"/>
      <c r="E566" s="1"/>
      <c r="F566" s="1"/>
      <c r="G566" s="234"/>
    </row>
    <row r="567" spans="1:7" ht="15.75" customHeight="1">
      <c r="A567" s="1"/>
      <c r="B567" s="1"/>
      <c r="C567" s="1"/>
      <c r="D567" s="1"/>
      <c r="E567" s="1"/>
      <c r="F567" s="1"/>
      <c r="G567" s="234"/>
    </row>
    <row r="568" spans="1:7" ht="15.75" customHeight="1">
      <c r="A568" s="1"/>
      <c r="B568" s="1"/>
      <c r="C568" s="1"/>
      <c r="D568" s="1"/>
      <c r="E568" s="1"/>
      <c r="F568" s="1"/>
      <c r="G568" s="234"/>
    </row>
    <row r="569" spans="1:7" ht="15.75" customHeight="1">
      <c r="A569" s="1"/>
      <c r="B569" s="1"/>
      <c r="C569" s="1"/>
      <c r="D569" s="1"/>
      <c r="E569" s="1"/>
      <c r="F569" s="1"/>
      <c r="G569" s="234"/>
    </row>
    <row r="570" spans="1:7" ht="15.75" customHeight="1">
      <c r="A570" s="1"/>
      <c r="B570" s="1"/>
      <c r="C570" s="1"/>
      <c r="D570" s="1"/>
      <c r="E570" s="1"/>
      <c r="F570" s="1"/>
      <c r="G570" s="234"/>
    </row>
    <row r="571" spans="1:7" ht="15.75" customHeight="1">
      <c r="A571" s="1"/>
      <c r="B571" s="1"/>
      <c r="C571" s="1"/>
      <c r="D571" s="1"/>
      <c r="E571" s="1"/>
      <c r="F571" s="1"/>
      <c r="G571" s="234"/>
    </row>
    <row r="572" spans="1:7" ht="15.75" customHeight="1">
      <c r="A572" s="1"/>
      <c r="B572" s="1"/>
      <c r="C572" s="1"/>
      <c r="D572" s="1"/>
      <c r="E572" s="1"/>
      <c r="F572" s="1"/>
      <c r="G572" s="234"/>
    </row>
    <row r="573" spans="1:7" ht="15.75" customHeight="1">
      <c r="A573" s="1"/>
      <c r="B573" s="1"/>
      <c r="C573" s="1"/>
      <c r="D573" s="1"/>
      <c r="E573" s="1"/>
      <c r="F573" s="1"/>
      <c r="G573" s="234"/>
    </row>
    <row r="574" spans="1:7" ht="15.75" customHeight="1">
      <c r="A574" s="1"/>
      <c r="B574" s="1"/>
      <c r="C574" s="1"/>
      <c r="D574" s="1"/>
      <c r="E574" s="1"/>
      <c r="F574" s="1"/>
      <c r="G574" s="234"/>
    </row>
    <row r="575" spans="1:7" ht="15.75" customHeight="1">
      <c r="A575" s="1"/>
      <c r="B575" s="1"/>
      <c r="C575" s="1"/>
      <c r="D575" s="1"/>
      <c r="E575" s="1"/>
      <c r="F575" s="1"/>
      <c r="G575" s="234"/>
    </row>
    <row r="576" spans="1:7" ht="15.75" customHeight="1">
      <c r="A576" s="1"/>
      <c r="B576" s="1"/>
      <c r="C576" s="1"/>
      <c r="D576" s="1"/>
      <c r="E576" s="1"/>
      <c r="F576" s="1"/>
      <c r="G576" s="234"/>
    </row>
    <row r="577" spans="1:7" ht="15.75" customHeight="1">
      <c r="A577" s="1"/>
      <c r="B577" s="1"/>
      <c r="C577" s="1"/>
      <c r="D577" s="1"/>
      <c r="E577" s="1"/>
      <c r="F577" s="1"/>
      <c r="G577" s="234"/>
    </row>
    <row r="578" spans="1:7" ht="15.75" customHeight="1">
      <c r="A578" s="1"/>
      <c r="B578" s="1"/>
      <c r="C578" s="1"/>
      <c r="D578" s="1"/>
      <c r="E578" s="1"/>
      <c r="F578" s="1"/>
      <c r="G578" s="234"/>
    </row>
    <row r="579" spans="1:7" ht="15.75" customHeight="1">
      <c r="A579" s="1"/>
      <c r="B579" s="1"/>
      <c r="C579" s="1"/>
      <c r="D579" s="1"/>
      <c r="E579" s="1"/>
      <c r="F579" s="1"/>
      <c r="G579" s="234"/>
    </row>
    <row r="580" spans="1:7" ht="15.75" customHeight="1">
      <c r="A580" s="1"/>
      <c r="B580" s="1"/>
      <c r="C580" s="1"/>
      <c r="D580" s="1"/>
      <c r="E580" s="1"/>
      <c r="F580" s="1"/>
      <c r="G580" s="234"/>
    </row>
    <row r="581" spans="1:7" ht="15.75" customHeight="1">
      <c r="A581" s="1"/>
      <c r="B581" s="1"/>
      <c r="C581" s="1"/>
      <c r="D581" s="1"/>
      <c r="E581" s="1"/>
      <c r="F581" s="1"/>
      <c r="G581" s="234"/>
    </row>
    <row r="582" spans="1:7" ht="15.75" customHeight="1">
      <c r="A582" s="1"/>
      <c r="B582" s="1"/>
      <c r="C582" s="1"/>
      <c r="D582" s="1"/>
      <c r="E582" s="1"/>
      <c r="F582" s="1"/>
      <c r="G582" s="234"/>
    </row>
    <row r="583" spans="1:7" ht="15.75" customHeight="1">
      <c r="A583" s="1"/>
      <c r="B583" s="1"/>
      <c r="C583" s="1"/>
      <c r="D583" s="1"/>
      <c r="E583" s="1"/>
      <c r="F583" s="1"/>
      <c r="G583" s="234"/>
    </row>
    <row r="584" spans="1:7" ht="15.75" customHeight="1">
      <c r="A584" s="1"/>
      <c r="B584" s="1"/>
      <c r="C584" s="1"/>
      <c r="D584" s="1"/>
      <c r="E584" s="1"/>
      <c r="F584" s="1"/>
      <c r="G584" s="234"/>
    </row>
    <row r="585" spans="1:7" ht="15.75" customHeight="1">
      <c r="A585" s="1"/>
      <c r="B585" s="1"/>
      <c r="C585" s="1"/>
      <c r="D585" s="1"/>
      <c r="E585" s="1"/>
      <c r="F585" s="1"/>
      <c r="G585" s="234"/>
    </row>
    <row r="586" spans="1:7" ht="15.75" customHeight="1">
      <c r="A586" s="1"/>
      <c r="B586" s="1"/>
      <c r="C586" s="1"/>
      <c r="D586" s="1"/>
      <c r="E586" s="1"/>
      <c r="F586" s="1"/>
      <c r="G586" s="234"/>
    </row>
    <row r="587" spans="1:7" ht="15.75" customHeight="1">
      <c r="A587" s="1"/>
      <c r="B587" s="1"/>
      <c r="C587" s="1"/>
      <c r="D587" s="1"/>
      <c r="E587" s="1"/>
      <c r="F587" s="1"/>
      <c r="G587" s="234"/>
    </row>
    <row r="588" spans="1:7" ht="15.75" customHeight="1">
      <c r="A588" s="1"/>
      <c r="B588" s="1"/>
      <c r="C588" s="1"/>
      <c r="D588" s="1"/>
      <c r="E588" s="1"/>
      <c r="F588" s="1"/>
      <c r="G588" s="234"/>
    </row>
    <row r="589" spans="1:7" ht="15.75" customHeight="1">
      <c r="A589" s="1"/>
      <c r="B589" s="1"/>
      <c r="C589" s="1"/>
      <c r="D589" s="1"/>
      <c r="E589" s="1"/>
      <c r="F589" s="1"/>
      <c r="G589" s="234"/>
    </row>
    <row r="590" spans="1:7" ht="15.75" customHeight="1">
      <c r="A590" s="1"/>
      <c r="B590" s="1"/>
      <c r="C590" s="1"/>
      <c r="D590" s="1"/>
      <c r="E590" s="1"/>
      <c r="F590" s="1"/>
      <c r="G590" s="234"/>
    </row>
    <row r="591" spans="1:7" ht="15.75" customHeight="1">
      <c r="A591" s="1"/>
      <c r="B591" s="1"/>
      <c r="C591" s="1"/>
      <c r="D591" s="1"/>
      <c r="E591" s="1"/>
      <c r="F591" s="1"/>
      <c r="G591" s="234"/>
    </row>
    <row r="592" spans="1:7" ht="15.75" customHeight="1">
      <c r="A592" s="1"/>
      <c r="B592" s="1"/>
      <c r="C592" s="1"/>
      <c r="D592" s="1"/>
      <c r="E592" s="1"/>
      <c r="F592" s="1"/>
      <c r="G592" s="234"/>
    </row>
    <row r="593" spans="1:7" ht="15.75" customHeight="1">
      <c r="A593" s="1"/>
      <c r="B593" s="1"/>
      <c r="C593" s="1"/>
      <c r="D593" s="1"/>
      <c r="E593" s="1"/>
      <c r="F593" s="1"/>
      <c r="G593" s="234"/>
    </row>
    <row r="594" spans="1:7" ht="15.75" customHeight="1">
      <c r="A594" s="1"/>
      <c r="B594" s="1"/>
      <c r="C594" s="1"/>
      <c r="D594" s="1"/>
      <c r="E594" s="1"/>
      <c r="F594" s="1"/>
      <c r="G594" s="234"/>
    </row>
    <row r="595" spans="1:7" ht="15.75" customHeight="1">
      <c r="A595" s="1"/>
      <c r="B595" s="1"/>
      <c r="C595" s="1"/>
      <c r="D595" s="1"/>
      <c r="E595" s="1"/>
      <c r="F595" s="1"/>
      <c r="G595" s="234"/>
    </row>
    <row r="596" spans="1:7" ht="15.75" customHeight="1">
      <c r="A596" s="1"/>
      <c r="B596" s="1"/>
      <c r="C596" s="1"/>
      <c r="D596" s="1"/>
      <c r="E596" s="1"/>
      <c r="F596" s="1"/>
      <c r="G596" s="234"/>
    </row>
    <row r="597" spans="1:7" ht="15.75" customHeight="1">
      <c r="A597" s="1"/>
      <c r="B597" s="1"/>
      <c r="C597" s="1"/>
      <c r="D597" s="1"/>
      <c r="E597" s="1"/>
      <c r="F597" s="1"/>
      <c r="G597" s="234"/>
    </row>
    <row r="598" spans="1:7" ht="15.75" customHeight="1">
      <c r="A598" s="1"/>
      <c r="B598" s="1"/>
      <c r="C598" s="1"/>
      <c r="D598" s="1"/>
      <c r="E598" s="1"/>
      <c r="F598" s="1"/>
      <c r="G598" s="234"/>
    </row>
    <row r="599" spans="1:7" ht="15.75" customHeight="1">
      <c r="A599" s="1"/>
      <c r="B599" s="1"/>
      <c r="C599" s="1"/>
      <c r="D599" s="1"/>
      <c r="E599" s="1"/>
      <c r="F599" s="1"/>
      <c r="G599" s="234"/>
    </row>
    <row r="600" spans="1:7" ht="15.75" customHeight="1">
      <c r="A600" s="1"/>
      <c r="B600" s="1"/>
      <c r="C600" s="1"/>
      <c r="D600" s="1"/>
      <c r="E600" s="1"/>
      <c r="F600" s="1"/>
      <c r="G600" s="234"/>
    </row>
    <row r="601" spans="1:7" ht="15.75" customHeight="1">
      <c r="A601" s="1"/>
      <c r="B601" s="1"/>
      <c r="C601" s="1"/>
      <c r="D601" s="1"/>
      <c r="E601" s="1"/>
      <c r="F601" s="1"/>
      <c r="G601" s="234"/>
    </row>
    <row r="602" spans="1:7" ht="15.75" customHeight="1">
      <c r="A602" s="1"/>
      <c r="B602" s="1"/>
      <c r="C602" s="1"/>
      <c r="D602" s="1"/>
      <c r="E602" s="1"/>
      <c r="F602" s="1"/>
      <c r="G602" s="234"/>
    </row>
    <row r="603" spans="1:7" ht="15.75" customHeight="1">
      <c r="A603" s="1"/>
      <c r="B603" s="1"/>
      <c r="C603" s="1"/>
      <c r="D603" s="1"/>
      <c r="E603" s="1"/>
      <c r="F603" s="1"/>
      <c r="G603" s="234"/>
    </row>
    <row r="604" spans="1:7" ht="15.75" customHeight="1">
      <c r="A604" s="1"/>
      <c r="B604" s="1"/>
      <c r="C604" s="1"/>
      <c r="D604" s="1"/>
      <c r="E604" s="1"/>
      <c r="F604" s="1"/>
      <c r="G604" s="234"/>
    </row>
    <row r="605" spans="1:7" ht="15.75" customHeight="1">
      <c r="A605" s="1"/>
      <c r="B605" s="1"/>
      <c r="C605" s="1"/>
      <c r="D605" s="1"/>
      <c r="E605" s="1"/>
      <c r="F605" s="1"/>
      <c r="G605" s="234"/>
    </row>
    <row r="606" spans="1:7" ht="15.75" customHeight="1">
      <c r="A606" s="1"/>
      <c r="B606" s="1"/>
      <c r="C606" s="1"/>
      <c r="D606" s="1"/>
      <c r="E606" s="1"/>
      <c r="F606" s="1"/>
      <c r="G606" s="234"/>
    </row>
    <row r="607" spans="1:7" ht="15.75" customHeight="1">
      <c r="A607" s="1"/>
      <c r="B607" s="1"/>
      <c r="C607" s="1"/>
      <c r="D607" s="1"/>
      <c r="E607" s="1"/>
      <c r="F607" s="1"/>
      <c r="G607" s="234"/>
    </row>
    <row r="608" spans="1:7" ht="15.75" customHeight="1">
      <c r="A608" s="1"/>
      <c r="B608" s="1"/>
      <c r="C608" s="1"/>
      <c r="D608" s="1"/>
      <c r="E608" s="1"/>
      <c r="F608" s="1"/>
      <c r="G608" s="234"/>
    </row>
    <row r="609" spans="1:7" ht="15.75" customHeight="1">
      <c r="A609" s="1"/>
      <c r="B609" s="1"/>
      <c r="C609" s="1"/>
      <c r="D609" s="1"/>
      <c r="E609" s="1"/>
      <c r="F609" s="1"/>
      <c r="G609" s="234"/>
    </row>
    <row r="610" spans="1:7" ht="15.75" customHeight="1">
      <c r="A610" s="1"/>
      <c r="B610" s="1"/>
      <c r="C610" s="1"/>
      <c r="D610" s="1"/>
      <c r="E610" s="1"/>
      <c r="F610" s="1"/>
      <c r="G610" s="234"/>
    </row>
    <row r="611" spans="1:7" ht="15.75" customHeight="1">
      <c r="A611" s="1"/>
      <c r="B611" s="1"/>
      <c r="C611" s="1"/>
      <c r="D611" s="1"/>
      <c r="E611" s="1"/>
      <c r="F611" s="1"/>
      <c r="G611" s="234"/>
    </row>
    <row r="612" spans="1:7" ht="15.75" customHeight="1">
      <c r="A612" s="1"/>
      <c r="B612" s="1"/>
      <c r="C612" s="1"/>
      <c r="D612" s="1"/>
      <c r="E612" s="1"/>
      <c r="F612" s="1"/>
      <c r="G612" s="234"/>
    </row>
    <row r="613" spans="1:7" ht="15.75" customHeight="1">
      <c r="A613" s="1"/>
      <c r="B613" s="1"/>
      <c r="C613" s="1"/>
      <c r="D613" s="1"/>
      <c r="E613" s="1"/>
      <c r="F613" s="1"/>
      <c r="G613" s="234"/>
    </row>
    <row r="614" spans="1:7" ht="15.75" customHeight="1">
      <c r="A614" s="1"/>
      <c r="B614" s="1"/>
      <c r="C614" s="1"/>
      <c r="D614" s="1"/>
      <c r="E614" s="1"/>
      <c r="F614" s="1"/>
      <c r="G614" s="234"/>
    </row>
    <row r="615" spans="1:7" ht="15.75" customHeight="1">
      <c r="A615" s="1"/>
      <c r="B615" s="1"/>
      <c r="C615" s="1"/>
      <c r="D615" s="1"/>
      <c r="E615" s="1"/>
      <c r="F615" s="1"/>
      <c r="G615" s="234"/>
    </row>
    <row r="616" spans="1:7" ht="15.75" customHeight="1">
      <c r="A616" s="1"/>
      <c r="B616" s="1"/>
      <c r="C616" s="1"/>
      <c r="D616" s="1"/>
      <c r="E616" s="1"/>
      <c r="F616" s="1"/>
      <c r="G616" s="234"/>
    </row>
    <row r="617" spans="1:7" ht="15.75" customHeight="1">
      <c r="A617" s="1"/>
      <c r="B617" s="1"/>
      <c r="C617" s="1"/>
      <c r="D617" s="1"/>
      <c r="E617" s="1"/>
      <c r="F617" s="1"/>
      <c r="G617" s="234"/>
    </row>
    <row r="618" spans="1:7" ht="15.75" customHeight="1">
      <c r="A618" s="1"/>
      <c r="B618" s="1"/>
      <c r="C618" s="1"/>
      <c r="D618" s="1"/>
      <c r="E618" s="1"/>
      <c r="F618" s="1"/>
      <c r="G618" s="234"/>
    </row>
    <row r="619" spans="1:7" ht="15.75" customHeight="1">
      <c r="A619" s="1"/>
      <c r="B619" s="1"/>
      <c r="C619" s="1"/>
      <c r="D619" s="1"/>
      <c r="E619" s="1"/>
      <c r="F619" s="1"/>
      <c r="G619" s="234"/>
    </row>
    <row r="620" spans="1:7" ht="15.75" customHeight="1">
      <c r="A620" s="1"/>
      <c r="B620" s="1"/>
      <c r="C620" s="1"/>
      <c r="D620" s="1"/>
      <c r="E620" s="1"/>
      <c r="F620" s="1"/>
      <c r="G620" s="234"/>
    </row>
    <row r="621" spans="1:7" ht="15.75" customHeight="1">
      <c r="A621" s="1"/>
      <c r="B621" s="1"/>
      <c r="C621" s="1"/>
      <c r="D621" s="1"/>
      <c r="E621" s="1"/>
      <c r="F621" s="1"/>
      <c r="G621" s="234"/>
    </row>
    <row r="622" spans="1:7" ht="15.75" customHeight="1">
      <c r="A622" s="1"/>
      <c r="B622" s="1"/>
      <c r="C622" s="1"/>
      <c r="D622" s="1"/>
      <c r="E622" s="1"/>
      <c r="F622" s="1"/>
      <c r="G622" s="234"/>
    </row>
    <row r="623" spans="1:7" ht="15.75" customHeight="1">
      <c r="A623" s="1"/>
      <c r="B623" s="1"/>
      <c r="C623" s="1"/>
      <c r="D623" s="1"/>
      <c r="E623" s="1"/>
      <c r="F623" s="1"/>
      <c r="G623" s="234"/>
    </row>
    <row r="624" spans="1:7" ht="15.75" customHeight="1">
      <c r="A624" s="1"/>
      <c r="B624" s="1"/>
      <c r="C624" s="1"/>
      <c r="D624" s="1"/>
      <c r="E624" s="1"/>
      <c r="F624" s="1"/>
      <c r="G624" s="234"/>
    </row>
    <row r="625" spans="1:7" ht="15.75" customHeight="1">
      <c r="A625" s="1"/>
      <c r="B625" s="1"/>
      <c r="C625" s="1"/>
      <c r="D625" s="1"/>
      <c r="E625" s="1"/>
      <c r="F625" s="1"/>
      <c r="G625" s="234"/>
    </row>
    <row r="626" spans="1:7" ht="15.75" customHeight="1">
      <c r="A626" s="1"/>
      <c r="B626" s="1"/>
      <c r="C626" s="1"/>
      <c r="D626" s="1"/>
      <c r="E626" s="1"/>
      <c r="F626" s="1"/>
      <c r="G626" s="234"/>
    </row>
    <row r="627" spans="1:7" ht="15.75" customHeight="1">
      <c r="A627" s="1"/>
      <c r="B627" s="1"/>
      <c r="C627" s="1"/>
      <c r="D627" s="1"/>
      <c r="E627" s="1"/>
      <c r="F627" s="1"/>
      <c r="G627" s="234"/>
    </row>
    <row r="628" spans="1:7" ht="15.75" customHeight="1">
      <c r="A628" s="1"/>
      <c r="B628" s="1"/>
      <c r="C628" s="1"/>
      <c r="D628" s="1"/>
      <c r="E628" s="1"/>
      <c r="F628" s="1"/>
      <c r="G628" s="234"/>
    </row>
    <row r="629" spans="1:7" ht="15.75" customHeight="1">
      <c r="A629" s="1"/>
      <c r="B629" s="1"/>
      <c r="C629" s="1"/>
      <c r="D629" s="1"/>
      <c r="E629" s="1"/>
      <c r="F629" s="1"/>
      <c r="G629" s="234"/>
    </row>
    <row r="630" spans="1:7" ht="15.75" customHeight="1">
      <c r="A630" s="1"/>
      <c r="B630" s="1"/>
      <c r="C630" s="1"/>
      <c r="D630" s="1"/>
      <c r="E630" s="1"/>
      <c r="F630" s="1"/>
      <c r="G630" s="234"/>
    </row>
    <row r="631" spans="1:7" ht="15.75" customHeight="1">
      <c r="A631" s="1"/>
      <c r="B631" s="1"/>
      <c r="C631" s="1"/>
      <c r="D631" s="1"/>
      <c r="E631" s="1"/>
      <c r="F631" s="1"/>
      <c r="G631" s="234"/>
    </row>
    <row r="632" spans="1:7" ht="15.75" customHeight="1">
      <c r="A632" s="1"/>
      <c r="B632" s="1"/>
      <c r="C632" s="1"/>
      <c r="D632" s="1"/>
      <c r="E632" s="1"/>
      <c r="F632" s="1"/>
      <c r="G632" s="234"/>
    </row>
    <row r="633" spans="1:7" ht="15.75" customHeight="1">
      <c r="A633" s="1"/>
      <c r="B633" s="1"/>
      <c r="C633" s="1"/>
      <c r="D633" s="1"/>
      <c r="E633" s="1"/>
      <c r="F633" s="1"/>
      <c r="G633" s="234"/>
    </row>
    <row r="634" spans="1:7" ht="15.75" customHeight="1">
      <c r="A634" s="1"/>
      <c r="B634" s="1"/>
      <c r="C634" s="1"/>
      <c r="D634" s="1"/>
      <c r="E634" s="1"/>
      <c r="F634" s="1"/>
      <c r="G634" s="234"/>
    </row>
    <row r="635" spans="1:7" ht="15.75" customHeight="1">
      <c r="A635" s="1"/>
      <c r="B635" s="1"/>
      <c r="C635" s="1"/>
      <c r="D635" s="1"/>
      <c r="E635" s="1"/>
      <c r="F635" s="1"/>
      <c r="G635" s="234"/>
    </row>
    <row r="636" spans="1:7" ht="15.75" customHeight="1">
      <c r="A636" s="1"/>
      <c r="B636" s="1"/>
      <c r="C636" s="1"/>
      <c r="D636" s="1"/>
      <c r="E636" s="1"/>
      <c r="F636" s="1"/>
      <c r="G636" s="234"/>
    </row>
    <row r="637" spans="1:7" ht="15.75" customHeight="1">
      <c r="A637" s="1"/>
      <c r="B637" s="1"/>
      <c r="C637" s="1"/>
      <c r="D637" s="1"/>
      <c r="E637" s="1"/>
      <c r="F637" s="1"/>
      <c r="G637" s="234"/>
    </row>
    <row r="638" spans="1:7" ht="15.75" customHeight="1">
      <c r="A638" s="1"/>
      <c r="B638" s="1"/>
      <c r="C638" s="1"/>
      <c r="D638" s="1"/>
      <c r="E638" s="1"/>
      <c r="F638" s="1"/>
      <c r="G638" s="234"/>
    </row>
    <row r="639" spans="1:7" ht="15.75" customHeight="1">
      <c r="A639" s="1"/>
      <c r="B639" s="1"/>
      <c r="C639" s="1"/>
      <c r="D639" s="1"/>
      <c r="E639" s="1"/>
      <c r="F639" s="1"/>
      <c r="G639" s="234"/>
    </row>
    <row r="640" spans="1:7" ht="15.75" customHeight="1">
      <c r="A640" s="1"/>
      <c r="B640" s="1"/>
      <c r="C640" s="1"/>
      <c r="D640" s="1"/>
      <c r="E640" s="1"/>
      <c r="F640" s="1"/>
      <c r="G640" s="234"/>
    </row>
    <row r="641" spans="1:7" ht="15.75" customHeight="1">
      <c r="A641" s="1"/>
      <c r="B641" s="1"/>
      <c r="C641" s="1"/>
      <c r="D641" s="1"/>
      <c r="E641" s="1"/>
      <c r="F641" s="1"/>
      <c r="G641" s="234"/>
    </row>
    <row r="642" spans="1:7" ht="15.75" customHeight="1">
      <c r="A642" s="1"/>
      <c r="B642" s="1"/>
      <c r="C642" s="1"/>
      <c r="D642" s="1"/>
      <c r="E642" s="1"/>
      <c r="F642" s="1"/>
      <c r="G642" s="234"/>
    </row>
    <row r="643" spans="1:7" ht="15.75" customHeight="1">
      <c r="A643" s="1"/>
      <c r="B643" s="1"/>
      <c r="C643" s="1"/>
      <c r="D643" s="1"/>
      <c r="E643" s="1"/>
      <c r="F643" s="1"/>
      <c r="G643" s="234"/>
    </row>
    <row r="644" spans="1:7" ht="15.75" customHeight="1">
      <c r="A644" s="1"/>
      <c r="B644" s="1"/>
      <c r="C644" s="1"/>
      <c r="D644" s="1"/>
      <c r="E644" s="1"/>
      <c r="F644" s="1"/>
      <c r="G644" s="234"/>
    </row>
    <row r="645" spans="1:7" ht="15.75" customHeight="1">
      <c r="A645" s="1"/>
      <c r="B645" s="1"/>
      <c r="C645" s="1"/>
      <c r="D645" s="1"/>
      <c r="E645" s="1"/>
      <c r="F645" s="1"/>
      <c r="G645" s="234"/>
    </row>
    <row r="646" spans="1:7" ht="15.75" customHeight="1">
      <c r="A646" s="1"/>
      <c r="B646" s="1"/>
      <c r="C646" s="1"/>
      <c r="D646" s="1"/>
      <c r="E646" s="1"/>
      <c r="F646" s="1"/>
      <c r="G646" s="234"/>
    </row>
    <row r="647" spans="1:7" ht="15.75" customHeight="1">
      <c r="A647" s="1"/>
      <c r="B647" s="1"/>
      <c r="C647" s="1"/>
      <c r="D647" s="1"/>
      <c r="E647" s="1"/>
      <c r="F647" s="1"/>
      <c r="G647" s="234"/>
    </row>
    <row r="648" spans="1:7" ht="15.75" customHeight="1">
      <c r="A648" s="1"/>
      <c r="B648" s="1"/>
      <c r="C648" s="1"/>
      <c r="D648" s="1"/>
      <c r="E648" s="1"/>
      <c r="F648" s="1"/>
      <c r="G648" s="234"/>
    </row>
    <row r="649" spans="1:7" ht="15.75" customHeight="1">
      <c r="A649" s="1"/>
      <c r="B649" s="1"/>
      <c r="C649" s="1"/>
      <c r="D649" s="1"/>
      <c r="E649" s="1"/>
      <c r="F649" s="1"/>
      <c r="G649" s="234"/>
    </row>
    <row r="650" spans="1:7" ht="15.75" customHeight="1">
      <c r="A650" s="1"/>
      <c r="B650" s="1"/>
      <c r="C650" s="1"/>
      <c r="D650" s="1"/>
      <c r="E650" s="1"/>
      <c r="F650" s="1"/>
      <c r="G650" s="234"/>
    </row>
    <row r="651" spans="1:7" ht="15.75" customHeight="1">
      <c r="A651" s="1"/>
      <c r="B651" s="1"/>
      <c r="C651" s="1"/>
      <c r="D651" s="1"/>
      <c r="E651" s="1"/>
      <c r="F651" s="1"/>
      <c r="G651" s="234"/>
    </row>
    <row r="652" spans="1:7" ht="15.75" customHeight="1">
      <c r="A652" s="1"/>
      <c r="B652" s="1"/>
      <c r="C652" s="1"/>
      <c r="D652" s="1"/>
      <c r="E652" s="1"/>
      <c r="F652" s="1"/>
      <c r="G652" s="234"/>
    </row>
    <row r="653" spans="1:7" ht="15.75" customHeight="1">
      <c r="A653" s="1"/>
      <c r="B653" s="1"/>
      <c r="C653" s="1"/>
      <c r="D653" s="1"/>
      <c r="E653" s="1"/>
      <c r="F653" s="1"/>
      <c r="G653" s="234"/>
    </row>
    <row r="654" spans="1:7" ht="15.75" customHeight="1">
      <c r="A654" s="1"/>
      <c r="B654" s="1"/>
      <c r="C654" s="1"/>
      <c r="D654" s="1"/>
      <c r="E654" s="1"/>
      <c r="F654" s="1"/>
      <c r="G654" s="234"/>
    </row>
    <row r="655" spans="1:7" ht="15.75" customHeight="1">
      <c r="A655" s="1"/>
      <c r="B655" s="1"/>
      <c r="C655" s="1"/>
      <c r="D655" s="1"/>
      <c r="E655" s="1"/>
      <c r="F655" s="1"/>
      <c r="G655" s="234"/>
    </row>
    <row r="656" spans="1:7" ht="15.75" customHeight="1">
      <c r="A656" s="1"/>
      <c r="B656" s="1"/>
      <c r="C656" s="1"/>
      <c r="D656" s="1"/>
      <c r="E656" s="1"/>
      <c r="F656" s="1"/>
      <c r="G656" s="234"/>
    </row>
    <row r="657" spans="1:7" ht="15.75" customHeight="1">
      <c r="A657" s="1"/>
      <c r="B657" s="1"/>
      <c r="C657" s="1"/>
      <c r="D657" s="1"/>
      <c r="E657" s="1"/>
      <c r="F657" s="1"/>
      <c r="G657" s="234"/>
    </row>
    <row r="658" spans="1:7" ht="15.75" customHeight="1">
      <c r="A658" s="1"/>
      <c r="B658" s="1"/>
      <c r="C658" s="1"/>
      <c r="D658" s="1"/>
      <c r="E658" s="1"/>
      <c r="F658" s="1"/>
      <c r="G658" s="234"/>
    </row>
    <row r="659" spans="1:7" ht="15.75" customHeight="1">
      <c r="A659" s="1"/>
      <c r="B659" s="1"/>
      <c r="C659" s="1"/>
      <c r="D659" s="1"/>
      <c r="E659" s="1"/>
      <c r="F659" s="1"/>
      <c r="G659" s="234"/>
    </row>
    <row r="660" spans="1:7" ht="15.75" customHeight="1">
      <c r="A660" s="1"/>
      <c r="B660" s="1"/>
      <c r="C660" s="1"/>
      <c r="D660" s="1"/>
      <c r="E660" s="1"/>
      <c r="F660" s="1"/>
      <c r="G660" s="234"/>
    </row>
    <row r="661" spans="1:7" ht="15.75" customHeight="1">
      <c r="A661" s="1"/>
      <c r="B661" s="1"/>
      <c r="C661" s="1"/>
      <c r="D661" s="1"/>
      <c r="E661" s="1"/>
      <c r="F661" s="1"/>
      <c r="G661" s="234"/>
    </row>
    <row r="662" spans="1:7" ht="15.75" customHeight="1">
      <c r="A662" s="1"/>
      <c r="B662" s="1"/>
      <c r="C662" s="1"/>
      <c r="D662" s="1"/>
      <c r="E662" s="1"/>
      <c r="F662" s="1"/>
      <c r="G662" s="234"/>
    </row>
    <row r="663" spans="1:7" ht="15.75" customHeight="1">
      <c r="A663" s="1"/>
      <c r="B663" s="1"/>
      <c r="C663" s="1"/>
      <c r="D663" s="1"/>
      <c r="E663" s="1"/>
      <c r="F663" s="1"/>
      <c r="G663" s="234"/>
    </row>
    <row r="664" spans="1:7" ht="15.75" customHeight="1">
      <c r="A664" s="1"/>
      <c r="B664" s="1"/>
      <c r="C664" s="1"/>
      <c r="D664" s="1"/>
      <c r="E664" s="1"/>
      <c r="F664" s="1"/>
      <c r="G664" s="234"/>
    </row>
    <row r="665" spans="1:7" ht="15.75" customHeight="1">
      <c r="A665" s="1"/>
      <c r="B665" s="1"/>
      <c r="C665" s="1"/>
      <c r="D665" s="1"/>
      <c r="E665" s="1"/>
      <c r="F665" s="1"/>
      <c r="G665" s="234"/>
    </row>
    <row r="666" spans="1:7" ht="15.75" customHeight="1">
      <c r="A666" s="1"/>
      <c r="B666" s="1"/>
      <c r="C666" s="1"/>
      <c r="D666" s="1"/>
      <c r="E666" s="1"/>
      <c r="F666" s="1"/>
      <c r="G666" s="234"/>
    </row>
    <row r="667" spans="1:7" ht="15.75" customHeight="1">
      <c r="A667" s="1"/>
      <c r="B667" s="1"/>
      <c r="C667" s="1"/>
      <c r="D667" s="1"/>
      <c r="E667" s="1"/>
      <c r="F667" s="1"/>
      <c r="G667" s="234"/>
    </row>
    <row r="668" spans="1:7" ht="15.75" customHeight="1">
      <c r="A668" s="1"/>
      <c r="B668" s="1"/>
      <c r="C668" s="1"/>
      <c r="D668" s="1"/>
      <c r="E668" s="1"/>
      <c r="F668" s="1"/>
      <c r="G668" s="234"/>
    </row>
    <row r="669" spans="1:7" ht="15.75" customHeight="1">
      <c r="A669" s="1"/>
      <c r="B669" s="1"/>
      <c r="C669" s="1"/>
      <c r="D669" s="1"/>
      <c r="E669" s="1"/>
      <c r="F669" s="1"/>
      <c r="G669" s="234"/>
    </row>
    <row r="670" spans="1:7" ht="15.75" customHeight="1">
      <c r="A670" s="1"/>
      <c r="B670" s="1"/>
      <c r="C670" s="1"/>
      <c r="D670" s="1"/>
      <c r="E670" s="1"/>
      <c r="F670" s="1"/>
      <c r="G670" s="234"/>
    </row>
    <row r="671" spans="1:7" ht="15.75" customHeight="1">
      <c r="A671" s="1"/>
      <c r="B671" s="1"/>
      <c r="C671" s="1"/>
      <c r="D671" s="1"/>
      <c r="E671" s="1"/>
      <c r="F671" s="1"/>
      <c r="G671" s="234"/>
    </row>
    <row r="672" spans="1:7" ht="15.75" customHeight="1">
      <c r="A672" s="1"/>
      <c r="B672" s="1"/>
      <c r="C672" s="1"/>
      <c r="D672" s="1"/>
      <c r="E672" s="1"/>
      <c r="F672" s="1"/>
      <c r="G672" s="234"/>
    </row>
    <row r="673" spans="1:7" ht="15.75" customHeight="1">
      <c r="A673" s="1"/>
      <c r="B673" s="1"/>
      <c r="C673" s="1"/>
      <c r="D673" s="1"/>
      <c r="E673" s="1"/>
      <c r="F673" s="1"/>
      <c r="G673" s="234"/>
    </row>
    <row r="674" spans="1:7" ht="15.75" customHeight="1">
      <c r="A674" s="1"/>
      <c r="B674" s="1"/>
      <c r="C674" s="1"/>
      <c r="D674" s="1"/>
      <c r="E674" s="1"/>
      <c r="F674" s="1"/>
      <c r="G674" s="234"/>
    </row>
    <row r="675" spans="1:7" ht="15.75" customHeight="1">
      <c r="A675" s="1"/>
      <c r="B675" s="1"/>
      <c r="C675" s="1"/>
      <c r="D675" s="1"/>
      <c r="E675" s="1"/>
      <c r="F675" s="1"/>
      <c r="G675" s="234"/>
    </row>
    <row r="676" spans="1:7" ht="15.75" customHeight="1">
      <c r="A676" s="1"/>
      <c r="B676" s="1"/>
      <c r="C676" s="1"/>
      <c r="D676" s="1"/>
      <c r="E676" s="1"/>
      <c r="F676" s="1"/>
      <c r="G676" s="234"/>
    </row>
    <row r="677" spans="1:7" ht="15.75" customHeight="1">
      <c r="A677" s="1"/>
      <c r="B677" s="1"/>
      <c r="C677" s="1"/>
      <c r="D677" s="1"/>
      <c r="E677" s="1"/>
      <c r="F677" s="1"/>
      <c r="G677" s="234"/>
    </row>
    <row r="678" spans="1:7" ht="15.75" customHeight="1">
      <c r="A678" s="1"/>
      <c r="B678" s="1"/>
      <c r="C678" s="1"/>
      <c r="D678" s="1"/>
      <c r="E678" s="1"/>
      <c r="F678" s="1"/>
      <c r="G678" s="234"/>
    </row>
    <row r="679" spans="1:7" ht="15.75" customHeight="1">
      <c r="A679" s="1"/>
      <c r="B679" s="1"/>
      <c r="C679" s="1"/>
      <c r="D679" s="1"/>
      <c r="E679" s="1"/>
      <c r="F679" s="1"/>
      <c r="G679" s="234"/>
    </row>
    <row r="680" spans="1:7" ht="15.75" customHeight="1">
      <c r="A680" s="1"/>
      <c r="B680" s="1"/>
      <c r="C680" s="1"/>
      <c r="D680" s="1"/>
      <c r="E680" s="1"/>
      <c r="F680" s="1"/>
      <c r="G680" s="234"/>
    </row>
    <row r="681" spans="1:7" ht="15.75" customHeight="1">
      <c r="A681" s="1"/>
      <c r="B681" s="1"/>
      <c r="C681" s="1"/>
      <c r="D681" s="1"/>
      <c r="E681" s="1"/>
      <c r="F681" s="1"/>
      <c r="G681" s="234"/>
    </row>
    <row r="682" spans="1:7" ht="15.75" customHeight="1">
      <c r="A682" s="1"/>
      <c r="B682" s="1"/>
      <c r="C682" s="1"/>
      <c r="D682" s="1"/>
      <c r="E682" s="1"/>
      <c r="F682" s="1"/>
      <c r="G682" s="234"/>
    </row>
    <row r="683" spans="1:7" ht="15.75" customHeight="1">
      <c r="A683" s="1"/>
      <c r="B683" s="1"/>
      <c r="C683" s="1"/>
      <c r="D683" s="1"/>
      <c r="E683" s="1"/>
      <c r="F683" s="1"/>
      <c r="G683" s="234"/>
    </row>
    <row r="684" spans="1:7" ht="15.75" customHeight="1">
      <c r="A684" s="1"/>
      <c r="B684" s="1"/>
      <c r="C684" s="1"/>
      <c r="D684" s="1"/>
      <c r="E684" s="1"/>
      <c r="F684" s="1"/>
      <c r="G684" s="234"/>
    </row>
    <row r="685" spans="1:7" ht="15.75" customHeight="1">
      <c r="A685" s="1"/>
      <c r="B685" s="1"/>
      <c r="C685" s="1"/>
      <c r="D685" s="1"/>
      <c r="E685" s="1"/>
      <c r="F685" s="1"/>
      <c r="G685" s="234"/>
    </row>
    <row r="686" spans="1:7" ht="15.75" customHeight="1">
      <c r="A686" s="1"/>
      <c r="B686" s="1"/>
      <c r="C686" s="1"/>
      <c r="D686" s="1"/>
      <c r="E686" s="1"/>
      <c r="F686" s="1"/>
      <c r="G686" s="234"/>
    </row>
    <row r="687" spans="1:7" ht="15.75" customHeight="1">
      <c r="A687" s="1"/>
      <c r="B687" s="1"/>
      <c r="C687" s="1"/>
      <c r="D687" s="1"/>
      <c r="E687" s="1"/>
      <c r="F687" s="1"/>
      <c r="G687" s="234"/>
    </row>
    <row r="688" spans="1:7" ht="15.75" customHeight="1">
      <c r="A688" s="1"/>
      <c r="B688" s="1"/>
      <c r="C688" s="1"/>
      <c r="D688" s="1"/>
      <c r="E688" s="1"/>
      <c r="F688" s="1"/>
      <c r="G688" s="234"/>
    </row>
    <row r="689" spans="1:7" ht="15.75" customHeight="1">
      <c r="A689" s="1"/>
      <c r="B689" s="1"/>
      <c r="C689" s="1"/>
      <c r="D689" s="1"/>
      <c r="E689" s="1"/>
      <c r="F689" s="1"/>
      <c r="G689" s="234"/>
    </row>
    <row r="690" spans="1:7" ht="15.75" customHeight="1">
      <c r="A690" s="1"/>
      <c r="B690" s="1"/>
      <c r="C690" s="1"/>
      <c r="D690" s="1"/>
      <c r="E690" s="1"/>
      <c r="F690" s="1"/>
      <c r="G690" s="234"/>
    </row>
    <row r="691" spans="1:7" ht="15.75" customHeight="1">
      <c r="A691" s="1"/>
      <c r="B691" s="1"/>
      <c r="C691" s="1"/>
      <c r="D691" s="1"/>
      <c r="E691" s="1"/>
      <c r="F691" s="1"/>
      <c r="G691" s="234"/>
    </row>
    <row r="692" spans="1:7" ht="15.75" customHeight="1">
      <c r="A692" s="1"/>
      <c r="B692" s="1"/>
      <c r="C692" s="1"/>
      <c r="D692" s="1"/>
      <c r="E692" s="1"/>
      <c r="F692" s="1"/>
      <c r="G692" s="234"/>
    </row>
    <row r="693" spans="1:7" ht="15.75" customHeight="1">
      <c r="A693" s="1"/>
      <c r="B693" s="1"/>
      <c r="C693" s="1"/>
      <c r="D693" s="1"/>
      <c r="E693" s="1"/>
      <c r="F693" s="1"/>
      <c r="G693" s="234"/>
    </row>
    <row r="694" spans="1:7" ht="15.75" customHeight="1">
      <c r="A694" s="1"/>
      <c r="B694" s="1"/>
      <c r="C694" s="1"/>
      <c r="D694" s="1"/>
      <c r="E694" s="1"/>
      <c r="F694" s="1"/>
      <c r="G694" s="234"/>
    </row>
    <row r="695" spans="1:7" ht="15.75" customHeight="1">
      <c r="A695" s="1"/>
      <c r="B695" s="1"/>
      <c r="C695" s="1"/>
      <c r="D695" s="1"/>
      <c r="E695" s="1"/>
      <c r="F695" s="1"/>
      <c r="G695" s="234"/>
    </row>
    <row r="696" spans="1:7" ht="15.75" customHeight="1">
      <c r="A696" s="1"/>
      <c r="B696" s="1"/>
      <c r="C696" s="1"/>
      <c r="D696" s="1"/>
      <c r="E696" s="1"/>
      <c r="F696" s="1"/>
      <c r="G696" s="234"/>
    </row>
    <row r="697" spans="1:7" ht="15.75" customHeight="1">
      <c r="A697" s="1"/>
      <c r="B697" s="1"/>
      <c r="C697" s="1"/>
      <c r="D697" s="1"/>
      <c r="E697" s="1"/>
      <c r="F697" s="1"/>
      <c r="G697" s="234"/>
    </row>
    <row r="698" spans="1:7" ht="15.75" customHeight="1">
      <c r="A698" s="1"/>
      <c r="B698" s="1"/>
      <c r="C698" s="1"/>
      <c r="D698" s="1"/>
      <c r="E698" s="1"/>
      <c r="F698" s="1"/>
      <c r="G698" s="234"/>
    </row>
    <row r="699" spans="1:7" ht="15.75" customHeight="1">
      <c r="A699" s="1"/>
      <c r="B699" s="1"/>
      <c r="C699" s="1"/>
      <c r="D699" s="1"/>
      <c r="E699" s="1"/>
      <c r="F699" s="1"/>
      <c r="G699" s="234"/>
    </row>
    <row r="700" spans="1:7" ht="15.75" customHeight="1">
      <c r="A700" s="1"/>
      <c r="B700" s="1"/>
      <c r="C700" s="1"/>
      <c r="D700" s="1"/>
      <c r="E700" s="1"/>
      <c r="F700" s="1"/>
      <c r="G700" s="234"/>
    </row>
    <row r="701" spans="1:7" ht="15.75" customHeight="1">
      <c r="A701" s="1"/>
      <c r="B701" s="1"/>
      <c r="C701" s="1"/>
      <c r="D701" s="1"/>
      <c r="E701" s="1"/>
      <c r="F701" s="1"/>
      <c r="G701" s="234"/>
    </row>
    <row r="702" spans="1:7" ht="15.75" customHeight="1">
      <c r="A702" s="1"/>
      <c r="B702" s="1"/>
      <c r="C702" s="1"/>
      <c r="D702" s="1"/>
      <c r="E702" s="1"/>
      <c r="F702" s="1"/>
      <c r="G702" s="234"/>
    </row>
    <row r="703" spans="1:7" ht="15.75" customHeight="1">
      <c r="A703" s="1"/>
      <c r="B703" s="1"/>
      <c r="C703" s="1"/>
      <c r="D703" s="1"/>
      <c r="E703" s="1"/>
      <c r="F703" s="1"/>
      <c r="G703" s="234"/>
    </row>
    <row r="704" spans="1:7" ht="15.75" customHeight="1">
      <c r="A704" s="1"/>
      <c r="B704" s="1"/>
      <c r="C704" s="1"/>
      <c r="D704" s="1"/>
      <c r="E704" s="1"/>
      <c r="F704" s="1"/>
      <c r="G704" s="234"/>
    </row>
    <row r="705" spans="1:7" ht="15.75" customHeight="1">
      <c r="A705" s="1"/>
      <c r="B705" s="1"/>
      <c r="C705" s="1"/>
      <c r="D705" s="1"/>
      <c r="E705" s="1"/>
      <c r="F705" s="1"/>
      <c r="G705" s="234"/>
    </row>
    <row r="706" spans="1:7" ht="15.75" customHeight="1">
      <c r="A706" s="1"/>
      <c r="B706" s="1"/>
      <c r="C706" s="1"/>
      <c r="D706" s="1"/>
      <c r="E706" s="1"/>
      <c r="F706" s="1"/>
      <c r="G706" s="234"/>
    </row>
    <row r="707" spans="1:7" ht="15.75" customHeight="1">
      <c r="A707" s="1"/>
      <c r="B707" s="1"/>
      <c r="C707" s="1"/>
      <c r="D707" s="1"/>
      <c r="E707" s="1"/>
      <c r="F707" s="1"/>
      <c r="G707" s="234"/>
    </row>
    <row r="708" spans="1:7" ht="15.75" customHeight="1">
      <c r="A708" s="1"/>
      <c r="B708" s="1"/>
      <c r="C708" s="1"/>
      <c r="D708" s="1"/>
      <c r="E708" s="1"/>
      <c r="F708" s="1"/>
      <c r="G708" s="234"/>
    </row>
    <row r="709" spans="1:7" ht="15.75" customHeight="1">
      <c r="A709" s="1"/>
      <c r="B709" s="1"/>
      <c r="C709" s="1"/>
      <c r="D709" s="1"/>
      <c r="E709" s="1"/>
      <c r="F709" s="1"/>
      <c r="G709" s="234"/>
    </row>
    <row r="710" spans="1:7" ht="15.75" customHeight="1">
      <c r="A710" s="1"/>
      <c r="B710" s="1"/>
      <c r="C710" s="1"/>
      <c r="D710" s="1"/>
      <c r="E710" s="1"/>
      <c r="F710" s="1"/>
      <c r="G710" s="234"/>
    </row>
    <row r="711" spans="1:7" ht="15.75" customHeight="1">
      <c r="A711" s="1"/>
      <c r="B711" s="1"/>
      <c r="C711" s="1"/>
      <c r="D711" s="1"/>
      <c r="E711" s="1"/>
      <c r="F711" s="1"/>
      <c r="G711" s="234"/>
    </row>
    <row r="712" spans="1:7" ht="15.75" customHeight="1">
      <c r="A712" s="1"/>
      <c r="B712" s="1"/>
      <c r="C712" s="1"/>
      <c r="D712" s="1"/>
      <c r="E712" s="1"/>
      <c r="F712" s="1"/>
      <c r="G712" s="234"/>
    </row>
    <row r="713" spans="1:7" ht="15.75" customHeight="1">
      <c r="A713" s="1"/>
      <c r="B713" s="1"/>
      <c r="C713" s="1"/>
      <c r="D713" s="1"/>
      <c r="E713" s="1"/>
      <c r="F713" s="1"/>
      <c r="G713" s="234"/>
    </row>
    <row r="714" spans="1:7" ht="15.75" customHeight="1">
      <c r="A714" s="1"/>
      <c r="B714" s="1"/>
      <c r="C714" s="1"/>
      <c r="D714" s="1"/>
      <c r="E714" s="1"/>
      <c r="F714" s="1"/>
      <c r="G714" s="234"/>
    </row>
    <row r="715" spans="1:7" ht="15.75" customHeight="1">
      <c r="A715" s="1"/>
      <c r="B715" s="1"/>
      <c r="C715" s="1"/>
      <c r="D715" s="1"/>
      <c r="E715" s="1"/>
      <c r="F715" s="1"/>
      <c r="G715" s="234"/>
    </row>
    <row r="716" spans="1:7" ht="15.75" customHeight="1">
      <c r="A716" s="1"/>
      <c r="B716" s="1"/>
      <c r="C716" s="1"/>
      <c r="D716" s="1"/>
      <c r="E716" s="1"/>
      <c r="F716" s="1"/>
      <c r="G716" s="234"/>
    </row>
    <row r="717" spans="1:7" ht="15.75" customHeight="1">
      <c r="A717" s="1"/>
      <c r="B717" s="1"/>
      <c r="C717" s="1"/>
      <c r="D717" s="1"/>
      <c r="E717" s="1"/>
      <c r="F717" s="1"/>
      <c r="G717" s="234"/>
    </row>
    <row r="718" spans="1:7" ht="15.75" customHeight="1">
      <c r="A718" s="1"/>
      <c r="B718" s="1"/>
      <c r="C718" s="1"/>
      <c r="D718" s="1"/>
      <c r="E718" s="1"/>
      <c r="F718" s="1"/>
      <c r="G718" s="234"/>
    </row>
    <row r="719" spans="1:7" ht="15.75" customHeight="1">
      <c r="A719" s="1"/>
      <c r="B719" s="1"/>
      <c r="C719" s="1"/>
      <c r="D719" s="1"/>
      <c r="E719" s="1"/>
      <c r="F719" s="1"/>
      <c r="G719" s="234"/>
    </row>
    <row r="720" spans="1:7" ht="15.75" customHeight="1">
      <c r="A720" s="1"/>
      <c r="B720" s="1"/>
      <c r="C720" s="1"/>
      <c r="D720" s="1"/>
      <c r="E720" s="1"/>
      <c r="F720" s="1"/>
      <c r="G720" s="234"/>
    </row>
    <row r="721" spans="1:7" ht="15.75" customHeight="1">
      <c r="A721" s="1"/>
      <c r="B721" s="1"/>
      <c r="C721" s="1"/>
      <c r="D721" s="1"/>
      <c r="E721" s="1"/>
      <c r="F721" s="1"/>
      <c r="G721" s="234"/>
    </row>
    <row r="722" spans="1:7" ht="15.75" customHeight="1">
      <c r="A722" s="1"/>
      <c r="B722" s="1"/>
      <c r="C722" s="1"/>
      <c r="D722" s="1"/>
      <c r="E722" s="1"/>
      <c r="F722" s="1"/>
      <c r="G722" s="234"/>
    </row>
    <row r="723" spans="1:7" ht="15.75" customHeight="1">
      <c r="A723" s="1"/>
      <c r="B723" s="1"/>
      <c r="C723" s="1"/>
      <c r="D723" s="1"/>
      <c r="E723" s="1"/>
      <c r="F723" s="1"/>
      <c r="G723" s="234"/>
    </row>
    <row r="724" spans="1:7" ht="15.75" customHeight="1">
      <c r="A724" s="1"/>
      <c r="B724" s="1"/>
      <c r="C724" s="1"/>
      <c r="D724" s="1"/>
      <c r="E724" s="1"/>
      <c r="F724" s="1"/>
      <c r="G724" s="234"/>
    </row>
    <row r="725" spans="1:7" ht="15.75" customHeight="1">
      <c r="A725" s="1"/>
      <c r="B725" s="1"/>
      <c r="C725" s="1"/>
      <c r="D725" s="1"/>
      <c r="E725" s="1"/>
      <c r="F725" s="1"/>
      <c r="G725" s="234"/>
    </row>
    <row r="726" spans="1:7" ht="15.75" customHeight="1">
      <c r="A726" s="1"/>
      <c r="B726" s="1"/>
      <c r="C726" s="1"/>
      <c r="D726" s="1"/>
      <c r="E726" s="1"/>
      <c r="F726" s="1"/>
      <c r="G726" s="234"/>
    </row>
    <row r="727" spans="1:7" ht="15.75" customHeight="1">
      <c r="A727" s="1"/>
      <c r="B727" s="1"/>
      <c r="C727" s="1"/>
      <c r="D727" s="1"/>
      <c r="E727" s="1"/>
      <c r="F727" s="1"/>
      <c r="G727" s="234"/>
    </row>
    <row r="728" spans="1:7" ht="15.75" customHeight="1">
      <c r="A728" s="1"/>
      <c r="B728" s="1"/>
      <c r="C728" s="1"/>
      <c r="D728" s="1"/>
      <c r="E728" s="1"/>
      <c r="F728" s="1"/>
      <c r="G728" s="234"/>
    </row>
    <row r="729" spans="1:7" ht="15.75" customHeight="1">
      <c r="A729" s="1"/>
      <c r="B729" s="1"/>
      <c r="C729" s="1"/>
      <c r="D729" s="1"/>
      <c r="E729" s="1"/>
      <c r="F729" s="1"/>
      <c r="G729" s="234"/>
    </row>
    <row r="730" spans="1:7" ht="15.75" customHeight="1">
      <c r="A730" s="1"/>
      <c r="B730" s="1"/>
      <c r="C730" s="1"/>
      <c r="D730" s="1"/>
      <c r="E730" s="1"/>
      <c r="F730" s="1"/>
      <c r="G730" s="234"/>
    </row>
    <row r="731" spans="1:7" ht="15.75" customHeight="1">
      <c r="A731" s="1"/>
      <c r="B731" s="1"/>
      <c r="C731" s="1"/>
      <c r="D731" s="1"/>
      <c r="E731" s="1"/>
      <c r="F731" s="1"/>
      <c r="G731" s="234"/>
    </row>
    <row r="732" spans="1:7" ht="15.75" customHeight="1">
      <c r="A732" s="1"/>
      <c r="B732" s="1"/>
      <c r="C732" s="1"/>
      <c r="D732" s="1"/>
      <c r="E732" s="1"/>
      <c r="F732" s="1"/>
      <c r="G732" s="234"/>
    </row>
    <row r="733" spans="1:7" ht="15.75" customHeight="1">
      <c r="A733" s="1"/>
      <c r="B733" s="1"/>
      <c r="C733" s="1"/>
      <c r="D733" s="1"/>
      <c r="E733" s="1"/>
      <c r="F733" s="1"/>
      <c r="G733" s="234"/>
    </row>
    <row r="734" spans="1:7" ht="15.75" customHeight="1">
      <c r="A734" s="1"/>
      <c r="B734" s="1"/>
      <c r="C734" s="1"/>
      <c r="D734" s="1"/>
      <c r="E734" s="1"/>
      <c r="F734" s="1"/>
      <c r="G734" s="234"/>
    </row>
    <row r="735" spans="1:7" ht="15.75" customHeight="1">
      <c r="A735" s="1"/>
      <c r="B735" s="1"/>
      <c r="C735" s="1"/>
      <c r="D735" s="1"/>
      <c r="E735" s="1"/>
      <c r="F735" s="1"/>
      <c r="G735" s="234"/>
    </row>
    <row r="736" spans="1:7" ht="15.75" customHeight="1">
      <c r="A736" s="1"/>
      <c r="B736" s="1"/>
      <c r="C736" s="1"/>
      <c r="D736" s="1"/>
      <c r="E736" s="1"/>
      <c r="F736" s="1"/>
      <c r="G736" s="234"/>
    </row>
    <row r="737" spans="1:7" ht="15.75" customHeight="1">
      <c r="A737" s="1"/>
      <c r="B737" s="1"/>
      <c r="C737" s="1"/>
      <c r="D737" s="1"/>
      <c r="E737" s="1"/>
      <c r="F737" s="1"/>
      <c r="G737" s="234"/>
    </row>
    <row r="738" spans="1:7" ht="15.75" customHeight="1">
      <c r="A738" s="1"/>
      <c r="B738" s="1"/>
      <c r="C738" s="1"/>
      <c r="D738" s="1"/>
      <c r="E738" s="1"/>
      <c r="F738" s="1"/>
      <c r="G738" s="234"/>
    </row>
    <row r="739" spans="1:7" ht="15.75" customHeight="1">
      <c r="A739" s="1"/>
      <c r="B739" s="1"/>
      <c r="C739" s="1"/>
      <c r="D739" s="1"/>
      <c r="E739" s="1"/>
      <c r="F739" s="1"/>
      <c r="G739" s="234"/>
    </row>
    <row r="740" spans="1:7" ht="15.75" customHeight="1">
      <c r="A740" s="1"/>
      <c r="B740" s="1"/>
      <c r="C740" s="1"/>
      <c r="D740" s="1"/>
      <c r="E740" s="1"/>
      <c r="F740" s="1"/>
      <c r="G740" s="234"/>
    </row>
    <row r="741" spans="1:7" ht="15.75" customHeight="1">
      <c r="A741" s="1"/>
      <c r="B741" s="1"/>
      <c r="C741" s="1"/>
      <c r="D741" s="1"/>
      <c r="E741" s="1"/>
      <c r="F741" s="1"/>
      <c r="G741" s="234"/>
    </row>
    <row r="742" spans="1:7" ht="15.75" customHeight="1">
      <c r="A742" s="1"/>
      <c r="B742" s="1"/>
      <c r="C742" s="1"/>
      <c r="D742" s="1"/>
      <c r="E742" s="1"/>
      <c r="F742" s="1"/>
      <c r="G742" s="234"/>
    </row>
    <row r="743" spans="1:7" ht="15.75" customHeight="1">
      <c r="A743" s="1"/>
      <c r="B743" s="1"/>
      <c r="C743" s="1"/>
      <c r="D743" s="1"/>
      <c r="E743" s="1"/>
      <c r="F743" s="1"/>
      <c r="G743" s="234"/>
    </row>
    <row r="744" spans="1:7" ht="15.75" customHeight="1">
      <c r="A744" s="1"/>
      <c r="B744" s="1"/>
      <c r="C744" s="1"/>
      <c r="D744" s="1"/>
      <c r="E744" s="1"/>
      <c r="F744" s="1"/>
      <c r="G744" s="234"/>
    </row>
    <row r="745" spans="1:7" ht="15.75" customHeight="1">
      <c r="A745" s="1"/>
      <c r="B745" s="1"/>
      <c r="C745" s="1"/>
      <c r="D745" s="1"/>
      <c r="E745" s="1"/>
      <c r="F745" s="1"/>
      <c r="G745" s="234"/>
    </row>
    <row r="746" spans="1:7" ht="15.75" customHeight="1">
      <c r="A746" s="1"/>
      <c r="B746" s="1"/>
      <c r="C746" s="1"/>
      <c r="D746" s="1"/>
      <c r="E746" s="1"/>
      <c r="F746" s="1"/>
      <c r="G746" s="234"/>
    </row>
    <row r="747" spans="1:7" ht="15.75" customHeight="1">
      <c r="A747" s="1"/>
      <c r="B747" s="1"/>
      <c r="C747" s="1"/>
      <c r="D747" s="1"/>
      <c r="E747" s="1"/>
      <c r="F747" s="1"/>
      <c r="G747" s="234"/>
    </row>
    <row r="748" spans="1:7" ht="15.75" customHeight="1">
      <c r="A748" s="1"/>
      <c r="B748" s="1"/>
      <c r="C748" s="1"/>
      <c r="D748" s="1"/>
      <c r="E748" s="1"/>
      <c r="F748" s="1"/>
      <c r="G748" s="234"/>
    </row>
    <row r="749" spans="1:7" ht="15.75" customHeight="1">
      <c r="A749" s="1"/>
      <c r="B749" s="1"/>
      <c r="C749" s="1"/>
      <c r="D749" s="1"/>
      <c r="E749" s="1"/>
      <c r="F749" s="1"/>
      <c r="G749" s="234"/>
    </row>
    <row r="750" spans="1:7" ht="15.75" customHeight="1">
      <c r="A750" s="1"/>
      <c r="B750" s="1"/>
      <c r="C750" s="1"/>
      <c r="D750" s="1"/>
      <c r="E750" s="1"/>
      <c r="F750" s="1"/>
      <c r="G750" s="234"/>
    </row>
    <row r="751" spans="1:7" ht="15.75" customHeight="1">
      <c r="A751" s="1"/>
      <c r="B751" s="1"/>
      <c r="C751" s="1"/>
      <c r="D751" s="1"/>
      <c r="E751" s="1"/>
      <c r="F751" s="1"/>
      <c r="G751" s="234"/>
    </row>
    <row r="752" spans="1:7" ht="15.75" customHeight="1">
      <c r="A752" s="1"/>
      <c r="B752" s="1"/>
      <c r="C752" s="1"/>
      <c r="D752" s="1"/>
      <c r="E752" s="1"/>
      <c r="F752" s="1"/>
      <c r="G752" s="234"/>
    </row>
    <row r="753" spans="1:7" ht="15.75" customHeight="1">
      <c r="A753" s="1"/>
      <c r="B753" s="1"/>
      <c r="C753" s="1"/>
      <c r="D753" s="1"/>
      <c r="E753" s="1"/>
      <c r="F753" s="1"/>
      <c r="G753" s="234"/>
    </row>
    <row r="754" spans="1:7" ht="15.75" customHeight="1">
      <c r="A754" s="1"/>
      <c r="B754" s="1"/>
      <c r="C754" s="1"/>
      <c r="D754" s="1"/>
      <c r="E754" s="1"/>
      <c r="F754" s="1"/>
      <c r="G754" s="234"/>
    </row>
    <row r="755" spans="1:7" ht="15.75" customHeight="1">
      <c r="A755" s="1"/>
      <c r="B755" s="1"/>
      <c r="C755" s="1"/>
      <c r="D755" s="1"/>
      <c r="E755" s="1"/>
      <c r="F755" s="1"/>
      <c r="G755" s="234"/>
    </row>
    <row r="756" spans="1:7" ht="15.75" customHeight="1">
      <c r="A756" s="1"/>
      <c r="B756" s="1"/>
      <c r="C756" s="1"/>
      <c r="D756" s="1"/>
      <c r="E756" s="1"/>
      <c r="F756" s="1"/>
      <c r="G756" s="234"/>
    </row>
    <row r="757" spans="1:7" ht="15.75" customHeight="1">
      <c r="A757" s="1"/>
      <c r="B757" s="1"/>
      <c r="C757" s="1"/>
      <c r="D757" s="1"/>
      <c r="E757" s="1"/>
      <c r="F757" s="1"/>
      <c r="G757" s="234"/>
    </row>
    <row r="758" spans="1:7" ht="15.75" customHeight="1">
      <c r="A758" s="1"/>
      <c r="B758" s="1"/>
      <c r="C758" s="1"/>
      <c r="D758" s="1"/>
      <c r="E758" s="1"/>
      <c r="F758" s="1"/>
      <c r="G758" s="234"/>
    </row>
    <row r="759" spans="1:7" ht="15.75" customHeight="1">
      <c r="A759" s="1"/>
      <c r="B759" s="1"/>
      <c r="C759" s="1"/>
      <c r="D759" s="1"/>
      <c r="E759" s="1"/>
      <c r="F759" s="1"/>
      <c r="G759" s="234"/>
    </row>
    <row r="760" spans="1:7" ht="15.75" customHeight="1">
      <c r="A760" s="1"/>
      <c r="B760" s="1"/>
      <c r="C760" s="1"/>
      <c r="D760" s="1"/>
      <c r="E760" s="1"/>
      <c r="F760" s="1"/>
      <c r="G760" s="234"/>
    </row>
    <row r="761" spans="1:7" ht="15.75" customHeight="1">
      <c r="A761" s="1"/>
      <c r="B761" s="1"/>
      <c r="C761" s="1"/>
      <c r="D761" s="1"/>
      <c r="E761" s="1"/>
      <c r="F761" s="1"/>
      <c r="G761" s="234"/>
    </row>
    <row r="762" spans="1:7" ht="15.75" customHeight="1">
      <c r="A762" s="1"/>
      <c r="B762" s="1"/>
      <c r="C762" s="1"/>
      <c r="D762" s="1"/>
      <c r="E762" s="1"/>
      <c r="F762" s="1"/>
      <c r="G762" s="234"/>
    </row>
    <row r="763" spans="1:7" ht="15.75" customHeight="1">
      <c r="A763" s="1"/>
      <c r="B763" s="1"/>
      <c r="C763" s="1"/>
      <c r="D763" s="1"/>
      <c r="E763" s="1"/>
      <c r="F763" s="1"/>
      <c r="G763" s="234"/>
    </row>
    <row r="764" spans="1:7" ht="15.75" customHeight="1">
      <c r="A764" s="1"/>
      <c r="B764" s="1"/>
      <c r="C764" s="1"/>
      <c r="D764" s="1"/>
      <c r="E764" s="1"/>
      <c r="F764" s="1"/>
      <c r="G764" s="234"/>
    </row>
    <row r="765" spans="1:7" ht="15.75" customHeight="1">
      <c r="A765" s="1"/>
      <c r="B765" s="1"/>
      <c r="C765" s="1"/>
      <c r="D765" s="1"/>
      <c r="E765" s="1"/>
      <c r="F765" s="1"/>
      <c r="G765" s="234"/>
    </row>
    <row r="766" spans="1:7" ht="15.75" customHeight="1">
      <c r="A766" s="1"/>
      <c r="B766" s="1"/>
      <c r="C766" s="1"/>
      <c r="D766" s="1"/>
      <c r="E766" s="1"/>
      <c r="F766" s="1"/>
      <c r="G766" s="234"/>
    </row>
    <row r="767" spans="1:7" ht="15.75" customHeight="1">
      <c r="A767" s="1"/>
      <c r="B767" s="1"/>
      <c r="C767" s="1"/>
      <c r="D767" s="1"/>
      <c r="E767" s="1"/>
      <c r="F767" s="1"/>
      <c r="G767" s="234"/>
    </row>
    <row r="768" spans="1:7" ht="15.75" customHeight="1">
      <c r="A768" s="1"/>
      <c r="B768" s="1"/>
      <c r="C768" s="1"/>
      <c r="D768" s="1"/>
      <c r="E768" s="1"/>
      <c r="F768" s="1"/>
      <c r="G768" s="234"/>
    </row>
    <row r="769" spans="1:7" ht="15.75" customHeight="1">
      <c r="A769" s="1"/>
      <c r="B769" s="1"/>
      <c r="C769" s="1"/>
      <c r="D769" s="1"/>
      <c r="E769" s="1"/>
      <c r="F769" s="1"/>
      <c r="G769" s="234"/>
    </row>
    <row r="770" spans="1:7" ht="15.75" customHeight="1">
      <c r="A770" s="1"/>
      <c r="B770" s="1"/>
      <c r="C770" s="1"/>
      <c r="D770" s="1"/>
      <c r="E770" s="1"/>
      <c r="F770" s="1"/>
      <c r="G770" s="234"/>
    </row>
    <row r="771" spans="1:7" ht="15.75" customHeight="1">
      <c r="A771" s="1"/>
      <c r="B771" s="1"/>
      <c r="C771" s="1"/>
      <c r="D771" s="1"/>
      <c r="E771" s="1"/>
      <c r="F771" s="1"/>
      <c r="G771" s="234"/>
    </row>
    <row r="772" spans="1:7" ht="15.75" customHeight="1">
      <c r="A772" s="1"/>
      <c r="B772" s="1"/>
      <c r="C772" s="1"/>
      <c r="D772" s="1"/>
      <c r="E772" s="1"/>
      <c r="F772" s="1"/>
      <c r="G772" s="234"/>
    </row>
    <row r="773" spans="1:7" ht="15.75" customHeight="1">
      <c r="A773" s="1"/>
      <c r="B773" s="1"/>
      <c r="C773" s="1"/>
      <c r="D773" s="1"/>
      <c r="E773" s="1"/>
      <c r="F773" s="1"/>
      <c r="G773" s="234"/>
    </row>
    <row r="774" spans="1:7" ht="15.75" customHeight="1">
      <c r="A774" s="1"/>
      <c r="B774" s="1"/>
      <c r="C774" s="1"/>
      <c r="D774" s="1"/>
      <c r="E774" s="1"/>
      <c r="F774" s="1"/>
      <c r="G774" s="234"/>
    </row>
    <row r="775" spans="1:7" ht="15.75" customHeight="1">
      <c r="A775" s="1"/>
      <c r="B775" s="1"/>
      <c r="C775" s="1"/>
      <c r="D775" s="1"/>
      <c r="E775" s="1"/>
      <c r="F775" s="1"/>
      <c r="G775" s="234"/>
    </row>
    <row r="776" spans="1:7" ht="15.75" customHeight="1">
      <c r="A776" s="1"/>
      <c r="B776" s="1"/>
      <c r="C776" s="1"/>
      <c r="D776" s="1"/>
      <c r="E776" s="1"/>
      <c r="F776" s="1"/>
      <c r="G776" s="234"/>
    </row>
    <row r="777" spans="1:7" ht="15.75" customHeight="1">
      <c r="A777" s="1"/>
      <c r="B777" s="1"/>
      <c r="C777" s="1"/>
      <c r="D777" s="1"/>
      <c r="E777" s="1"/>
      <c r="F777" s="1"/>
      <c r="G777" s="234"/>
    </row>
    <row r="778" spans="1:7" ht="15.75" customHeight="1">
      <c r="A778" s="1"/>
      <c r="B778" s="1"/>
      <c r="C778" s="1"/>
      <c r="D778" s="1"/>
      <c r="E778" s="1"/>
      <c r="F778" s="1"/>
      <c r="G778" s="234"/>
    </row>
    <row r="779" spans="1:7" ht="15.75" customHeight="1">
      <c r="A779" s="1"/>
      <c r="B779" s="1"/>
      <c r="C779" s="1"/>
      <c r="D779" s="1"/>
      <c r="E779" s="1"/>
      <c r="F779" s="1"/>
      <c r="G779" s="234"/>
    </row>
    <row r="780" spans="1:7" ht="15.75" customHeight="1">
      <c r="A780" s="1"/>
      <c r="B780" s="1"/>
      <c r="C780" s="1"/>
      <c r="D780" s="1"/>
      <c r="E780" s="1"/>
      <c r="F780" s="1"/>
      <c r="G780" s="234"/>
    </row>
    <row r="781" spans="1:7" ht="15.75" customHeight="1">
      <c r="A781" s="1"/>
      <c r="B781" s="1"/>
      <c r="C781" s="1"/>
      <c r="D781" s="1"/>
      <c r="E781" s="1"/>
      <c r="F781" s="1"/>
      <c r="G781" s="234"/>
    </row>
    <row r="782" spans="1:7" ht="15.75" customHeight="1">
      <c r="A782" s="1"/>
      <c r="B782" s="1"/>
      <c r="C782" s="1"/>
      <c r="D782" s="1"/>
      <c r="E782" s="1"/>
      <c r="F782" s="1"/>
      <c r="G782" s="234"/>
    </row>
    <row r="783" spans="1:7" ht="15.75" customHeight="1">
      <c r="A783" s="1"/>
      <c r="B783" s="1"/>
      <c r="C783" s="1"/>
      <c r="D783" s="1"/>
      <c r="E783" s="1"/>
      <c r="F783" s="1"/>
      <c r="G783" s="234"/>
    </row>
    <row r="784" spans="1:7" ht="15.75" customHeight="1">
      <c r="A784" s="1"/>
      <c r="B784" s="1"/>
      <c r="C784" s="1"/>
      <c r="D784" s="1"/>
      <c r="E784" s="1"/>
      <c r="F784" s="1"/>
      <c r="G784" s="234"/>
    </row>
    <row r="785" spans="1:7" ht="15.75" customHeight="1">
      <c r="A785" s="1"/>
      <c r="B785" s="1"/>
      <c r="C785" s="1"/>
      <c r="D785" s="1"/>
      <c r="E785" s="1"/>
      <c r="F785" s="1"/>
      <c r="G785" s="234"/>
    </row>
    <row r="786" spans="1:7" ht="15.75" customHeight="1">
      <c r="A786" s="1"/>
      <c r="B786" s="1"/>
      <c r="C786" s="1"/>
      <c r="D786" s="1"/>
      <c r="E786" s="1"/>
      <c r="F786" s="1"/>
      <c r="G786" s="234"/>
    </row>
    <row r="787" spans="1:7" ht="15.75" customHeight="1">
      <c r="A787" s="1"/>
      <c r="B787" s="1"/>
      <c r="C787" s="1"/>
      <c r="D787" s="1"/>
      <c r="E787" s="1"/>
      <c r="F787" s="1"/>
      <c r="G787" s="234"/>
    </row>
    <row r="788" spans="1:7" ht="15.75" customHeight="1">
      <c r="A788" s="1"/>
      <c r="B788" s="1"/>
      <c r="C788" s="1"/>
      <c r="D788" s="1"/>
      <c r="E788" s="1"/>
      <c r="F788" s="1"/>
      <c r="G788" s="234"/>
    </row>
    <row r="789" spans="1:7" ht="15.75" customHeight="1">
      <c r="A789" s="1"/>
      <c r="B789" s="1"/>
      <c r="C789" s="1"/>
      <c r="D789" s="1"/>
      <c r="E789" s="1"/>
      <c r="F789" s="1"/>
      <c r="G789" s="234"/>
    </row>
    <row r="790" spans="1:7" ht="15.75" customHeight="1">
      <c r="A790" s="1"/>
      <c r="B790" s="1"/>
      <c r="C790" s="1"/>
      <c r="D790" s="1"/>
      <c r="E790" s="1"/>
      <c r="F790" s="1"/>
      <c r="G790" s="234"/>
    </row>
    <row r="791" spans="1:7" ht="15.75" customHeight="1">
      <c r="A791" s="1"/>
      <c r="B791" s="1"/>
      <c r="C791" s="1"/>
      <c r="D791" s="1"/>
      <c r="E791" s="1"/>
      <c r="F791" s="1"/>
      <c r="G791" s="234"/>
    </row>
    <row r="792" spans="1:7" ht="15.75" customHeight="1">
      <c r="A792" s="1"/>
      <c r="B792" s="1"/>
      <c r="C792" s="1"/>
      <c r="D792" s="1"/>
      <c r="E792" s="1"/>
      <c r="F792" s="1"/>
      <c r="G792" s="234"/>
    </row>
    <row r="793" spans="1:7" ht="15.75" customHeight="1">
      <c r="A793" s="1"/>
      <c r="B793" s="1"/>
      <c r="C793" s="1"/>
      <c r="D793" s="1"/>
      <c r="E793" s="1"/>
      <c r="F793" s="1"/>
      <c r="G793" s="234"/>
    </row>
    <row r="794" spans="1:7" ht="15.75" customHeight="1">
      <c r="A794" s="1"/>
      <c r="B794" s="1"/>
      <c r="C794" s="1"/>
      <c r="D794" s="1"/>
      <c r="E794" s="1"/>
      <c r="F794" s="1"/>
      <c r="G794" s="234"/>
    </row>
    <row r="795" spans="1:7" ht="15.75" customHeight="1">
      <c r="A795" s="1"/>
      <c r="B795" s="1"/>
      <c r="C795" s="1"/>
      <c r="D795" s="1"/>
      <c r="E795" s="1"/>
      <c r="F795" s="1"/>
      <c r="G795" s="234"/>
    </row>
    <row r="796" spans="1:7" ht="15.75" customHeight="1">
      <c r="A796" s="1"/>
      <c r="B796" s="1"/>
      <c r="C796" s="1"/>
      <c r="D796" s="1"/>
      <c r="E796" s="1"/>
      <c r="F796" s="1"/>
      <c r="G796" s="234"/>
    </row>
    <row r="797" spans="1:7" ht="15.75" customHeight="1">
      <c r="A797" s="1"/>
      <c r="B797" s="1"/>
      <c r="C797" s="1"/>
      <c r="D797" s="1"/>
      <c r="E797" s="1"/>
      <c r="F797" s="1"/>
      <c r="G797" s="234"/>
    </row>
    <row r="798" spans="1:7" ht="15.75" customHeight="1">
      <c r="A798" s="1"/>
      <c r="B798" s="1"/>
      <c r="C798" s="1"/>
      <c r="D798" s="1"/>
      <c r="E798" s="1"/>
      <c r="F798" s="1"/>
      <c r="G798" s="234"/>
    </row>
    <row r="799" spans="1:7" ht="15.75" customHeight="1">
      <c r="A799" s="1"/>
      <c r="B799" s="1"/>
      <c r="C799" s="1"/>
      <c r="D799" s="1"/>
      <c r="E799" s="1"/>
      <c r="F799" s="1"/>
      <c r="G799" s="234"/>
    </row>
    <row r="800" spans="1:7" ht="15.75" customHeight="1">
      <c r="A800" s="1"/>
      <c r="B800" s="1"/>
      <c r="C800" s="1"/>
      <c r="D800" s="1"/>
      <c r="E800" s="1"/>
      <c r="F800" s="1"/>
      <c r="G800" s="234"/>
    </row>
    <row r="801" spans="1:7" ht="15.75" customHeight="1">
      <c r="A801" s="1"/>
      <c r="B801" s="1"/>
      <c r="C801" s="1"/>
      <c r="D801" s="1"/>
      <c r="E801" s="1"/>
      <c r="F801" s="1"/>
      <c r="G801" s="234"/>
    </row>
    <row r="802" spans="1:7" ht="15.75" customHeight="1">
      <c r="A802" s="1"/>
      <c r="B802" s="1"/>
      <c r="C802" s="1"/>
      <c r="D802" s="1"/>
      <c r="E802" s="1"/>
      <c r="F802" s="1"/>
      <c r="G802" s="234"/>
    </row>
    <row r="803" spans="1:7" ht="15.75" customHeight="1">
      <c r="A803" s="1"/>
      <c r="B803" s="1"/>
      <c r="C803" s="1"/>
      <c r="D803" s="1"/>
      <c r="E803" s="1"/>
      <c r="F803" s="1"/>
      <c r="G803" s="234"/>
    </row>
    <row r="804" spans="1:7" ht="15.75" customHeight="1">
      <c r="A804" s="1"/>
      <c r="B804" s="1"/>
      <c r="C804" s="1"/>
      <c r="D804" s="1"/>
      <c r="E804" s="1"/>
      <c r="F804" s="1"/>
      <c r="G804" s="234"/>
    </row>
    <row r="805" spans="1:7" ht="15.75" customHeight="1">
      <c r="A805" s="1"/>
      <c r="B805" s="1"/>
      <c r="C805" s="1"/>
      <c r="D805" s="1"/>
      <c r="E805" s="1"/>
      <c r="F805" s="1"/>
      <c r="G805" s="234"/>
    </row>
    <row r="806" spans="1:7" ht="15.75" customHeight="1">
      <c r="A806" s="1"/>
      <c r="B806" s="1"/>
      <c r="C806" s="1"/>
      <c r="D806" s="1"/>
      <c r="E806" s="1"/>
      <c r="F806" s="1"/>
      <c r="G806" s="234"/>
    </row>
    <row r="807" spans="1:7" ht="15.75" customHeight="1">
      <c r="A807" s="1"/>
      <c r="B807" s="1"/>
      <c r="C807" s="1"/>
      <c r="D807" s="1"/>
      <c r="E807" s="1"/>
      <c r="F807" s="1"/>
      <c r="G807" s="234"/>
    </row>
    <row r="808" spans="1:7" ht="15.75" customHeight="1">
      <c r="A808" s="1"/>
      <c r="B808" s="1"/>
      <c r="C808" s="1"/>
      <c r="D808" s="1"/>
      <c r="E808" s="1"/>
      <c r="F808" s="1"/>
      <c r="G808" s="234"/>
    </row>
    <row r="809" spans="1:7" ht="15.75" customHeight="1">
      <c r="A809" s="1"/>
      <c r="B809" s="1"/>
      <c r="C809" s="1"/>
      <c r="D809" s="1"/>
      <c r="E809" s="1"/>
      <c r="F809" s="1"/>
      <c r="G809" s="234"/>
    </row>
    <row r="810" spans="1:7" ht="15.75" customHeight="1">
      <c r="A810" s="1"/>
      <c r="B810" s="1"/>
      <c r="C810" s="1"/>
      <c r="D810" s="1"/>
      <c r="E810" s="1"/>
      <c r="F810" s="1"/>
      <c r="G810" s="234"/>
    </row>
    <row r="811" spans="1:7" ht="15.75" customHeight="1">
      <c r="A811" s="1"/>
      <c r="B811" s="1"/>
      <c r="C811" s="1"/>
      <c r="D811" s="1"/>
      <c r="E811" s="1"/>
      <c r="F811" s="1"/>
      <c r="G811" s="234"/>
    </row>
    <row r="812" spans="1:7" ht="15.75" customHeight="1">
      <c r="A812" s="1"/>
      <c r="B812" s="1"/>
      <c r="C812" s="1"/>
      <c r="D812" s="1"/>
      <c r="E812" s="1"/>
      <c r="F812" s="1"/>
      <c r="G812" s="234"/>
    </row>
    <row r="813" spans="1:7" ht="15.75" customHeight="1">
      <c r="A813" s="1"/>
      <c r="B813" s="1"/>
      <c r="C813" s="1"/>
      <c r="D813" s="1"/>
      <c r="E813" s="1"/>
      <c r="F813" s="1"/>
      <c r="G813" s="234"/>
    </row>
    <row r="814" spans="1:7" ht="15.75" customHeight="1">
      <c r="A814" s="1"/>
      <c r="B814" s="1"/>
      <c r="C814" s="1"/>
      <c r="D814" s="1"/>
      <c r="E814" s="1"/>
      <c r="F814" s="1"/>
      <c r="G814" s="234"/>
    </row>
    <row r="815" spans="1:7" ht="15.75" customHeight="1">
      <c r="A815" s="1"/>
      <c r="B815" s="1"/>
      <c r="C815" s="1"/>
      <c r="D815" s="1"/>
      <c r="E815" s="1"/>
      <c r="F815" s="1"/>
      <c r="G815" s="234"/>
    </row>
    <row r="816" spans="1:7" ht="15.75" customHeight="1">
      <c r="A816" s="1"/>
      <c r="B816" s="1"/>
      <c r="C816" s="1"/>
      <c r="D816" s="1"/>
      <c r="E816" s="1"/>
      <c r="F816" s="1"/>
      <c r="G816" s="234"/>
    </row>
    <row r="817" spans="1:7" ht="15.75" customHeight="1">
      <c r="A817" s="1"/>
      <c r="B817" s="1"/>
      <c r="C817" s="1"/>
      <c r="D817" s="1"/>
      <c r="E817" s="1"/>
      <c r="F817" s="1"/>
      <c r="G817" s="234"/>
    </row>
    <row r="818" spans="1:7" ht="15.75" customHeight="1">
      <c r="A818" s="1"/>
      <c r="B818" s="1"/>
      <c r="C818" s="1"/>
      <c r="D818" s="1"/>
      <c r="E818" s="1"/>
      <c r="F818" s="1"/>
      <c r="G818" s="234"/>
    </row>
    <row r="819" spans="1:7" ht="15.75" customHeight="1">
      <c r="A819" s="1"/>
      <c r="B819" s="1"/>
      <c r="C819" s="1"/>
      <c r="D819" s="1"/>
      <c r="E819" s="1"/>
      <c r="F819" s="1"/>
      <c r="G819" s="234"/>
    </row>
    <row r="820" spans="1:7" ht="15.75" customHeight="1">
      <c r="A820" s="1"/>
      <c r="B820" s="1"/>
      <c r="C820" s="1"/>
      <c r="D820" s="1"/>
      <c r="E820" s="1"/>
      <c r="F820" s="1"/>
      <c r="G820" s="234"/>
    </row>
    <row r="821" spans="1:7" ht="15.75" customHeight="1">
      <c r="A821" s="1"/>
      <c r="B821" s="1"/>
      <c r="C821" s="1"/>
      <c r="D821" s="1"/>
      <c r="E821" s="1"/>
      <c r="F821" s="1"/>
      <c r="G821" s="234"/>
    </row>
    <row r="822" spans="1:7" ht="15.75" customHeight="1">
      <c r="A822" s="1"/>
      <c r="B822" s="1"/>
      <c r="C822" s="1"/>
      <c r="D822" s="1"/>
      <c r="E822" s="1"/>
      <c r="F822" s="1"/>
      <c r="G822" s="234"/>
    </row>
    <row r="823" spans="1:7" ht="15.75" customHeight="1">
      <c r="A823" s="1"/>
      <c r="B823" s="1"/>
      <c r="C823" s="1"/>
      <c r="D823" s="1"/>
      <c r="E823" s="1"/>
      <c r="F823" s="1"/>
      <c r="G823" s="234"/>
    </row>
    <row r="824" spans="1:7" ht="15.75" customHeight="1">
      <c r="A824" s="1"/>
      <c r="B824" s="1"/>
      <c r="C824" s="1"/>
      <c r="D824" s="1"/>
      <c r="E824" s="1"/>
      <c r="F824" s="1"/>
      <c r="G824" s="234"/>
    </row>
    <row r="825" spans="1:7" ht="15.75" customHeight="1">
      <c r="A825" s="1"/>
      <c r="B825" s="1"/>
      <c r="C825" s="1"/>
      <c r="D825" s="1"/>
      <c r="E825" s="1"/>
      <c r="F825" s="1"/>
      <c r="G825" s="234"/>
    </row>
    <row r="826" spans="1:7" ht="15.75" customHeight="1">
      <c r="A826" s="1"/>
      <c r="B826" s="1"/>
      <c r="C826" s="1"/>
      <c r="D826" s="1"/>
      <c r="E826" s="1"/>
      <c r="F826" s="1"/>
      <c r="G826" s="234"/>
    </row>
    <row r="827" spans="1:7" ht="15.75" customHeight="1">
      <c r="A827" s="1"/>
      <c r="B827" s="1"/>
      <c r="C827" s="1"/>
      <c r="D827" s="1"/>
      <c r="E827" s="1"/>
      <c r="F827" s="1"/>
      <c r="G827" s="234"/>
    </row>
    <row r="828" spans="1:7" ht="15.75" customHeight="1">
      <c r="A828" s="1"/>
      <c r="B828" s="1"/>
      <c r="C828" s="1"/>
      <c r="D828" s="1"/>
      <c r="E828" s="1"/>
      <c r="F828" s="1"/>
      <c r="G828" s="234"/>
    </row>
    <row r="829" spans="1:7" ht="15.75" customHeight="1">
      <c r="A829" s="1"/>
      <c r="B829" s="1"/>
      <c r="C829" s="1"/>
      <c r="D829" s="1"/>
      <c r="E829" s="1"/>
      <c r="F829" s="1"/>
      <c r="G829" s="234"/>
    </row>
    <row r="830" spans="1:7" ht="15.75" customHeight="1">
      <c r="A830" s="1"/>
      <c r="B830" s="1"/>
      <c r="C830" s="1"/>
      <c r="D830" s="1"/>
      <c r="E830" s="1"/>
      <c r="F830" s="1"/>
      <c r="G830" s="234"/>
    </row>
    <row r="831" spans="1:7" ht="15.75" customHeight="1">
      <c r="A831" s="1"/>
      <c r="B831" s="1"/>
      <c r="C831" s="1"/>
      <c r="D831" s="1"/>
      <c r="E831" s="1"/>
      <c r="F831" s="1"/>
      <c r="G831" s="234"/>
    </row>
    <row r="832" spans="1:7" ht="15.75" customHeight="1">
      <c r="A832" s="1"/>
      <c r="B832" s="1"/>
      <c r="C832" s="1"/>
      <c r="D832" s="1"/>
      <c r="E832" s="1"/>
      <c r="F832" s="1"/>
      <c r="G832" s="234"/>
    </row>
    <row r="833" spans="1:7" ht="15.75" customHeight="1">
      <c r="A833" s="1"/>
      <c r="B833" s="1"/>
      <c r="C833" s="1"/>
      <c r="D833" s="1"/>
      <c r="E833" s="1"/>
      <c r="F833" s="1"/>
      <c r="G833" s="234"/>
    </row>
    <row r="834" spans="1:7" ht="15.75" customHeight="1">
      <c r="A834" s="1"/>
      <c r="B834" s="1"/>
      <c r="C834" s="1"/>
      <c r="D834" s="1"/>
      <c r="E834" s="1"/>
      <c r="F834" s="1"/>
      <c r="G834" s="234"/>
    </row>
    <row r="835" spans="1:7" ht="15.75" customHeight="1">
      <c r="A835" s="1"/>
      <c r="B835" s="1"/>
      <c r="C835" s="1"/>
      <c r="D835" s="1"/>
      <c r="E835" s="1"/>
      <c r="F835" s="1"/>
      <c r="G835" s="234"/>
    </row>
    <row r="836" spans="1:7" ht="15.75" customHeight="1">
      <c r="A836" s="1"/>
      <c r="B836" s="1"/>
      <c r="C836" s="1"/>
      <c r="D836" s="1"/>
      <c r="E836" s="1"/>
      <c r="F836" s="1"/>
      <c r="G836" s="234"/>
    </row>
    <row r="837" spans="1:7" ht="15.75" customHeight="1">
      <c r="A837" s="1"/>
      <c r="B837" s="1"/>
      <c r="C837" s="1"/>
      <c r="D837" s="1"/>
      <c r="E837" s="1"/>
      <c r="F837" s="1"/>
      <c r="G837" s="234"/>
    </row>
    <row r="838" spans="1:7" ht="15.75" customHeight="1">
      <c r="A838" s="1"/>
      <c r="B838" s="1"/>
      <c r="C838" s="1"/>
      <c r="D838" s="1"/>
      <c r="E838" s="1"/>
      <c r="F838" s="1"/>
      <c r="G838" s="234"/>
    </row>
    <row r="839" spans="1:7" ht="15.75" customHeight="1">
      <c r="A839" s="1"/>
      <c r="B839" s="1"/>
      <c r="C839" s="1"/>
      <c r="D839" s="1"/>
      <c r="E839" s="1"/>
      <c r="F839" s="1"/>
      <c r="G839" s="234"/>
    </row>
    <row r="840" spans="1:7" ht="15.75" customHeight="1">
      <c r="A840" s="1"/>
      <c r="B840" s="1"/>
      <c r="C840" s="1"/>
      <c r="D840" s="1"/>
      <c r="E840" s="1"/>
      <c r="F840" s="1"/>
      <c r="G840" s="234"/>
    </row>
    <row r="841" spans="1:7" ht="15.75" customHeight="1">
      <c r="A841" s="1"/>
      <c r="B841" s="1"/>
      <c r="C841" s="1"/>
      <c r="D841" s="1"/>
      <c r="E841" s="1"/>
      <c r="F841" s="1"/>
      <c r="G841" s="234"/>
    </row>
    <row r="842" spans="1:7" ht="15.75" customHeight="1">
      <c r="A842" s="1"/>
      <c r="B842" s="1"/>
      <c r="C842" s="1"/>
      <c r="D842" s="1"/>
      <c r="E842" s="1"/>
      <c r="F842" s="1"/>
      <c r="G842" s="234"/>
    </row>
    <row r="843" spans="1:7" ht="15.75" customHeight="1">
      <c r="A843" s="1"/>
      <c r="B843" s="1"/>
      <c r="C843" s="1"/>
      <c r="D843" s="1"/>
      <c r="E843" s="1"/>
      <c r="F843" s="1"/>
      <c r="G843" s="234"/>
    </row>
    <row r="844" spans="1:7" ht="15.75" customHeight="1">
      <c r="A844" s="1"/>
      <c r="B844" s="1"/>
      <c r="C844" s="1"/>
      <c r="D844" s="1"/>
      <c r="E844" s="1"/>
      <c r="F844" s="1"/>
      <c r="G844" s="234"/>
    </row>
    <row r="845" spans="1:7" ht="15.75" customHeight="1">
      <c r="A845" s="1"/>
      <c r="B845" s="1"/>
      <c r="C845" s="1"/>
      <c r="D845" s="1"/>
      <c r="E845" s="1"/>
      <c r="F845" s="1"/>
      <c r="G845" s="234"/>
    </row>
    <row r="846" spans="1:7" ht="15.75" customHeight="1">
      <c r="A846" s="1"/>
      <c r="B846" s="1"/>
      <c r="C846" s="1"/>
      <c r="D846" s="1"/>
      <c r="E846" s="1"/>
      <c r="F846" s="1"/>
      <c r="G846" s="234"/>
    </row>
    <row r="847" spans="1:7" ht="15.75" customHeight="1">
      <c r="A847" s="1"/>
      <c r="B847" s="1"/>
      <c r="C847" s="1"/>
      <c r="D847" s="1"/>
      <c r="E847" s="1"/>
      <c r="F847" s="1"/>
      <c r="G847" s="234"/>
    </row>
    <row r="848" spans="1:7" ht="15.75" customHeight="1">
      <c r="A848" s="1"/>
      <c r="B848" s="1"/>
      <c r="C848" s="1"/>
      <c r="D848" s="1"/>
      <c r="E848" s="1"/>
      <c r="F848" s="1"/>
      <c r="G848" s="234"/>
    </row>
    <row r="849" spans="1:7" ht="15.75" customHeight="1">
      <c r="A849" s="1"/>
      <c r="B849" s="1"/>
      <c r="C849" s="1"/>
      <c r="D849" s="1"/>
      <c r="E849" s="1"/>
      <c r="F849" s="1"/>
      <c r="G849" s="234"/>
    </row>
    <row r="850" spans="1:7" ht="15.75" customHeight="1">
      <c r="A850" s="1"/>
      <c r="B850" s="1"/>
      <c r="C850" s="1"/>
      <c r="D850" s="1"/>
      <c r="E850" s="1"/>
      <c r="F850" s="1"/>
      <c r="G850" s="234"/>
    </row>
    <row r="851" spans="1:7" ht="15.75" customHeight="1">
      <c r="A851" s="1"/>
      <c r="B851" s="1"/>
      <c r="C851" s="1"/>
      <c r="D851" s="1"/>
      <c r="E851" s="1"/>
      <c r="F851" s="1"/>
      <c r="G851" s="234"/>
    </row>
    <row r="852" spans="1:7" ht="15.75" customHeight="1">
      <c r="A852" s="1"/>
      <c r="B852" s="1"/>
      <c r="C852" s="1"/>
      <c r="D852" s="1"/>
      <c r="E852" s="1"/>
      <c r="F852" s="1"/>
      <c r="G852" s="234"/>
    </row>
    <row r="853" spans="1:7" ht="15.75" customHeight="1">
      <c r="A853" s="1"/>
      <c r="B853" s="1"/>
      <c r="C853" s="1"/>
      <c r="D853" s="1"/>
      <c r="E853" s="1"/>
      <c r="F853" s="1"/>
      <c r="G853" s="234"/>
    </row>
    <row r="854" spans="1:7" ht="15.75" customHeight="1">
      <c r="A854" s="1"/>
      <c r="B854" s="1"/>
      <c r="C854" s="1"/>
      <c r="D854" s="1"/>
      <c r="E854" s="1"/>
      <c r="F854" s="1"/>
      <c r="G854" s="234"/>
    </row>
    <row r="855" spans="1:7" ht="15.75" customHeight="1">
      <c r="A855" s="1"/>
      <c r="B855" s="1"/>
      <c r="C855" s="1"/>
      <c r="D855" s="1"/>
      <c r="E855" s="1"/>
      <c r="F855" s="1"/>
      <c r="G855" s="234"/>
    </row>
    <row r="856" spans="1:7" ht="15.75" customHeight="1">
      <c r="A856" s="1"/>
      <c r="B856" s="1"/>
      <c r="C856" s="1"/>
      <c r="D856" s="1"/>
      <c r="E856" s="1"/>
      <c r="F856" s="1"/>
      <c r="G856" s="234"/>
    </row>
    <row r="857" spans="1:7" ht="15.75" customHeight="1">
      <c r="A857" s="1"/>
      <c r="B857" s="1"/>
      <c r="C857" s="1"/>
      <c r="D857" s="1"/>
      <c r="E857" s="1"/>
      <c r="F857" s="1"/>
      <c r="G857" s="234"/>
    </row>
    <row r="858" spans="1:7" ht="15.75" customHeight="1">
      <c r="A858" s="1"/>
      <c r="B858" s="1"/>
      <c r="C858" s="1"/>
      <c r="D858" s="1"/>
      <c r="E858" s="1"/>
      <c r="F858" s="1"/>
      <c r="G858" s="234"/>
    </row>
    <row r="859" spans="1:7" ht="15.75" customHeight="1">
      <c r="A859" s="1"/>
      <c r="B859" s="1"/>
      <c r="C859" s="1"/>
      <c r="D859" s="1"/>
      <c r="E859" s="1"/>
      <c r="F859" s="1"/>
      <c r="G859" s="234"/>
    </row>
    <row r="860" spans="1:7" ht="15.75" customHeight="1">
      <c r="A860" s="1"/>
      <c r="B860" s="1"/>
      <c r="C860" s="1"/>
      <c r="D860" s="1"/>
      <c r="E860" s="1"/>
      <c r="F860" s="1"/>
      <c r="G860" s="234"/>
    </row>
    <row r="861" spans="1:7" ht="15.75" customHeight="1">
      <c r="A861" s="1"/>
      <c r="B861" s="1"/>
      <c r="C861" s="1"/>
      <c r="D861" s="1"/>
      <c r="E861" s="1"/>
      <c r="F861" s="1"/>
      <c r="G861" s="234"/>
    </row>
    <row r="862" spans="1:7" ht="15.75" customHeight="1">
      <c r="A862" s="1"/>
      <c r="B862" s="1"/>
      <c r="C862" s="1"/>
      <c r="D862" s="1"/>
      <c r="E862" s="1"/>
      <c r="F862" s="1"/>
      <c r="G862" s="234"/>
    </row>
    <row r="863" spans="1:7" ht="15.75" customHeight="1">
      <c r="A863" s="1"/>
      <c r="B863" s="1"/>
      <c r="C863" s="1"/>
      <c r="D863" s="1"/>
      <c r="E863" s="1"/>
      <c r="F863" s="1"/>
      <c r="G863" s="234"/>
    </row>
    <row r="864" spans="1:7" ht="15.75" customHeight="1">
      <c r="A864" s="1"/>
      <c r="B864" s="1"/>
      <c r="C864" s="1"/>
      <c r="D864" s="1"/>
      <c r="E864" s="1"/>
      <c r="F864" s="1"/>
      <c r="G864" s="234"/>
    </row>
    <row r="865" spans="1:7" ht="15.75" customHeight="1">
      <c r="A865" s="1"/>
      <c r="B865" s="1"/>
      <c r="C865" s="1"/>
      <c r="D865" s="1"/>
      <c r="E865" s="1"/>
      <c r="F865" s="1"/>
      <c r="G865" s="234"/>
    </row>
    <row r="866" spans="1:7" ht="15.75" customHeight="1">
      <c r="A866" s="1"/>
      <c r="B866" s="1"/>
      <c r="C866" s="1"/>
      <c r="D866" s="1"/>
      <c r="E866" s="1"/>
      <c r="F866" s="1"/>
      <c r="G866" s="234"/>
    </row>
    <row r="867" spans="1:7" ht="15.75" customHeight="1">
      <c r="A867" s="1"/>
      <c r="B867" s="1"/>
      <c r="C867" s="1"/>
      <c r="D867" s="1"/>
      <c r="E867" s="1"/>
      <c r="F867" s="1"/>
      <c r="G867" s="234"/>
    </row>
    <row r="868" spans="1:7" ht="15.75" customHeight="1">
      <c r="A868" s="1"/>
      <c r="B868" s="1"/>
      <c r="C868" s="1"/>
      <c r="D868" s="1"/>
      <c r="E868" s="1"/>
      <c r="F868" s="1"/>
      <c r="G868" s="234"/>
    </row>
    <row r="869" spans="1:7" ht="15.75" customHeight="1">
      <c r="A869" s="1"/>
      <c r="B869" s="1"/>
      <c r="C869" s="1"/>
      <c r="D869" s="1"/>
      <c r="E869" s="1"/>
      <c r="F869" s="1"/>
      <c r="G869" s="234"/>
    </row>
    <row r="870" spans="1:7" ht="15.75" customHeight="1">
      <c r="A870" s="1"/>
      <c r="B870" s="1"/>
      <c r="C870" s="1"/>
      <c r="D870" s="1"/>
      <c r="E870" s="1"/>
      <c r="F870" s="1"/>
      <c r="G870" s="234"/>
    </row>
    <row r="871" spans="1:7" ht="15.75" customHeight="1">
      <c r="A871" s="1"/>
      <c r="B871" s="1"/>
      <c r="C871" s="1"/>
      <c r="D871" s="1"/>
      <c r="E871" s="1"/>
      <c r="F871" s="1"/>
      <c r="G871" s="234"/>
    </row>
    <row r="872" spans="1:7" ht="15.75" customHeight="1">
      <c r="A872" s="1"/>
      <c r="B872" s="1"/>
      <c r="C872" s="1"/>
      <c r="D872" s="1"/>
      <c r="E872" s="1"/>
      <c r="F872" s="1"/>
      <c r="G872" s="234"/>
    </row>
    <row r="873" spans="1:7" ht="15.75" customHeight="1">
      <c r="A873" s="1"/>
      <c r="B873" s="1"/>
      <c r="C873" s="1"/>
      <c r="D873" s="1"/>
      <c r="E873" s="1"/>
      <c r="F873" s="1"/>
      <c r="G873" s="234"/>
    </row>
    <row r="874" spans="1:7" ht="15.75" customHeight="1">
      <c r="A874" s="1"/>
      <c r="B874" s="1"/>
      <c r="C874" s="1"/>
      <c r="D874" s="1"/>
      <c r="E874" s="1"/>
      <c r="F874" s="1"/>
      <c r="G874" s="234"/>
    </row>
    <row r="875" spans="1:7" ht="15.75" customHeight="1">
      <c r="A875" s="1"/>
      <c r="B875" s="1"/>
      <c r="C875" s="1"/>
      <c r="D875" s="1"/>
      <c r="E875" s="1"/>
      <c r="F875" s="1"/>
      <c r="G875" s="234"/>
    </row>
    <row r="876" spans="1:7" ht="15.75" customHeight="1">
      <c r="A876" s="1"/>
      <c r="B876" s="1"/>
      <c r="C876" s="1"/>
      <c r="D876" s="1"/>
      <c r="E876" s="1"/>
      <c r="F876" s="1"/>
      <c r="G876" s="234"/>
    </row>
    <row r="877" spans="1:7" ht="15.75" customHeight="1">
      <c r="A877" s="1"/>
      <c r="B877" s="1"/>
      <c r="C877" s="1"/>
      <c r="D877" s="1"/>
      <c r="E877" s="1"/>
      <c r="F877" s="1"/>
      <c r="G877" s="234"/>
    </row>
    <row r="878" spans="1:7" ht="15.75" customHeight="1">
      <c r="A878" s="1"/>
      <c r="B878" s="1"/>
      <c r="C878" s="1"/>
      <c r="D878" s="1"/>
      <c r="E878" s="1"/>
      <c r="F878" s="1"/>
      <c r="G878" s="234"/>
    </row>
    <row r="879" spans="1:7" ht="15.75" customHeight="1">
      <c r="A879" s="1"/>
      <c r="B879" s="1"/>
      <c r="C879" s="1"/>
      <c r="D879" s="1"/>
      <c r="E879" s="1"/>
      <c r="F879" s="1"/>
      <c r="G879" s="234"/>
    </row>
    <row r="880" spans="1:7" ht="15.75" customHeight="1">
      <c r="A880" s="1"/>
      <c r="B880" s="1"/>
      <c r="C880" s="1"/>
      <c r="D880" s="1"/>
      <c r="E880" s="1"/>
      <c r="F880" s="1"/>
      <c r="G880" s="234"/>
    </row>
    <row r="881" spans="1:7" ht="15.75" customHeight="1">
      <c r="A881" s="1"/>
      <c r="B881" s="1"/>
      <c r="C881" s="1"/>
      <c r="D881" s="1"/>
      <c r="E881" s="1"/>
      <c r="F881" s="1"/>
      <c r="G881" s="234"/>
    </row>
    <row r="882" spans="1:7" ht="15.75" customHeight="1">
      <c r="A882" s="1"/>
      <c r="B882" s="1"/>
      <c r="C882" s="1"/>
      <c r="D882" s="1"/>
      <c r="E882" s="1"/>
      <c r="F882" s="1"/>
      <c r="G882" s="234"/>
    </row>
    <row r="883" spans="1:7" ht="15.75" customHeight="1">
      <c r="A883" s="1"/>
      <c r="B883" s="1"/>
      <c r="C883" s="1"/>
      <c r="D883" s="1"/>
      <c r="E883" s="1"/>
      <c r="F883" s="1"/>
      <c r="G883" s="234"/>
    </row>
    <row r="884" spans="1:7" ht="15.75" customHeight="1">
      <c r="A884" s="1"/>
      <c r="B884" s="1"/>
      <c r="C884" s="1"/>
      <c r="D884" s="1"/>
      <c r="E884" s="1"/>
      <c r="F884" s="1"/>
      <c r="G884" s="234"/>
    </row>
    <row r="885" spans="1:7" ht="15.75" customHeight="1">
      <c r="A885" s="1"/>
      <c r="B885" s="1"/>
      <c r="C885" s="1"/>
      <c r="D885" s="1"/>
      <c r="E885" s="1"/>
      <c r="F885" s="1"/>
      <c r="G885" s="234"/>
    </row>
    <row r="886" spans="1:7" ht="15.75" customHeight="1">
      <c r="A886" s="1"/>
      <c r="B886" s="1"/>
      <c r="C886" s="1"/>
      <c r="D886" s="1"/>
      <c r="E886" s="1"/>
      <c r="F886" s="1"/>
      <c r="G886" s="234"/>
    </row>
    <row r="887" spans="1:7" ht="15.75" customHeight="1">
      <c r="A887" s="1"/>
      <c r="B887" s="1"/>
      <c r="C887" s="1"/>
      <c r="D887" s="1"/>
      <c r="E887" s="1"/>
      <c r="F887" s="1"/>
      <c r="G887" s="234"/>
    </row>
    <row r="888" spans="1:7" ht="15.75" customHeight="1">
      <c r="A888" s="1"/>
      <c r="B888" s="1"/>
      <c r="C888" s="1"/>
      <c r="D888" s="1"/>
      <c r="E888" s="1"/>
      <c r="F888" s="1"/>
      <c r="G888" s="234"/>
    </row>
    <row r="889" spans="1:7" ht="15.75" customHeight="1">
      <c r="A889" s="1"/>
      <c r="B889" s="1"/>
      <c r="C889" s="1"/>
      <c r="D889" s="1"/>
      <c r="E889" s="1"/>
      <c r="F889" s="1"/>
      <c r="G889" s="234"/>
    </row>
    <row r="890" spans="1:7" ht="15.75" customHeight="1">
      <c r="A890" s="1"/>
      <c r="B890" s="1"/>
      <c r="C890" s="1"/>
      <c r="D890" s="1"/>
      <c r="E890" s="1"/>
      <c r="F890" s="1"/>
      <c r="G890" s="234"/>
    </row>
    <row r="891" spans="1:7" ht="15.75" customHeight="1">
      <c r="A891" s="1"/>
      <c r="B891" s="1"/>
      <c r="C891" s="1"/>
      <c r="D891" s="1"/>
      <c r="E891" s="1"/>
      <c r="F891" s="1"/>
      <c r="G891" s="234"/>
    </row>
    <row r="892" spans="1:7" ht="15.75" customHeight="1">
      <c r="A892" s="1"/>
      <c r="B892" s="1"/>
      <c r="C892" s="1"/>
      <c r="D892" s="1"/>
      <c r="E892" s="1"/>
      <c r="F892" s="1"/>
      <c r="G892" s="234"/>
    </row>
    <row r="893" spans="1:7" ht="15.75" customHeight="1">
      <c r="A893" s="1"/>
      <c r="B893" s="1"/>
      <c r="C893" s="1"/>
      <c r="D893" s="1"/>
      <c r="E893" s="1"/>
      <c r="F893" s="1"/>
      <c r="G893" s="234"/>
    </row>
    <row r="894" spans="1:7" ht="15.75" customHeight="1">
      <c r="A894" s="1"/>
      <c r="B894" s="1"/>
      <c r="C894" s="1"/>
      <c r="D894" s="1"/>
      <c r="E894" s="1"/>
      <c r="F894" s="1"/>
      <c r="G894" s="234"/>
    </row>
    <row r="895" spans="1:7" ht="15.75" customHeight="1">
      <c r="A895" s="1"/>
      <c r="B895" s="1"/>
      <c r="C895" s="1"/>
      <c r="D895" s="1"/>
      <c r="E895" s="1"/>
      <c r="F895" s="1"/>
      <c r="G895" s="234"/>
    </row>
    <row r="896" spans="1:7" ht="15.75" customHeight="1">
      <c r="A896" s="1"/>
      <c r="B896" s="1"/>
      <c r="C896" s="1"/>
      <c r="D896" s="1"/>
      <c r="E896" s="1"/>
      <c r="F896" s="1"/>
      <c r="G896" s="234"/>
    </row>
    <row r="897" spans="1:7" ht="15.75" customHeight="1">
      <c r="A897" s="1"/>
      <c r="B897" s="1"/>
      <c r="C897" s="1"/>
      <c r="D897" s="1"/>
      <c r="E897" s="1"/>
      <c r="F897" s="1"/>
      <c r="G897" s="234"/>
    </row>
    <row r="898" spans="1:7" ht="15.75" customHeight="1">
      <c r="A898" s="1"/>
      <c r="B898" s="1"/>
      <c r="C898" s="1"/>
      <c r="D898" s="1"/>
      <c r="E898" s="1"/>
      <c r="F898" s="1"/>
      <c r="G898" s="234"/>
    </row>
    <row r="899" spans="1:7" ht="15.75" customHeight="1">
      <c r="A899" s="1"/>
      <c r="B899" s="1"/>
      <c r="C899" s="1"/>
      <c r="D899" s="1"/>
      <c r="E899" s="1"/>
      <c r="F899" s="1"/>
      <c r="G899" s="234"/>
    </row>
    <row r="900" spans="1:7" ht="15.75" customHeight="1">
      <c r="A900" s="1"/>
      <c r="B900" s="1"/>
      <c r="C900" s="1"/>
      <c r="D900" s="1"/>
      <c r="E900" s="1"/>
      <c r="F900" s="1"/>
      <c r="G900" s="234"/>
    </row>
    <row r="901" spans="1:7" ht="15.75" customHeight="1">
      <c r="A901" s="1"/>
      <c r="B901" s="1"/>
      <c r="C901" s="1"/>
      <c r="D901" s="1"/>
      <c r="E901" s="1"/>
      <c r="F901" s="1"/>
      <c r="G901" s="234"/>
    </row>
    <row r="902" spans="1:7" ht="15.75" customHeight="1">
      <c r="A902" s="1"/>
      <c r="B902" s="1"/>
      <c r="C902" s="1"/>
      <c r="D902" s="1"/>
      <c r="E902" s="1"/>
      <c r="F902" s="1"/>
      <c r="G902" s="234"/>
    </row>
    <row r="903" spans="1:7" ht="15.75" customHeight="1">
      <c r="A903" s="1"/>
      <c r="B903" s="1"/>
      <c r="C903" s="1"/>
      <c r="D903" s="1"/>
      <c r="E903" s="1"/>
      <c r="F903" s="1"/>
      <c r="G903" s="234"/>
    </row>
    <row r="904" spans="1:7" ht="15.75" customHeight="1">
      <c r="A904" s="1"/>
      <c r="B904" s="1"/>
      <c r="C904" s="1"/>
      <c r="D904" s="1"/>
      <c r="E904" s="1"/>
      <c r="F904" s="1"/>
      <c r="G904" s="234"/>
    </row>
    <row r="905" spans="1:7" ht="15.75" customHeight="1">
      <c r="A905" s="1"/>
      <c r="B905" s="1"/>
      <c r="C905" s="1"/>
      <c r="D905" s="1"/>
      <c r="E905" s="1"/>
      <c r="F905" s="1"/>
      <c r="G905" s="234"/>
    </row>
    <row r="906" spans="1:7" ht="15.75" customHeight="1">
      <c r="A906" s="1"/>
      <c r="B906" s="1"/>
      <c r="C906" s="1"/>
      <c r="D906" s="1"/>
      <c r="E906" s="1"/>
      <c r="F906" s="1"/>
      <c r="G906" s="234"/>
    </row>
    <row r="907" spans="1:7" ht="15.75" customHeight="1">
      <c r="A907" s="1"/>
      <c r="B907" s="1"/>
      <c r="C907" s="1"/>
      <c r="D907" s="1"/>
      <c r="E907" s="1"/>
      <c r="F907" s="1"/>
      <c r="G907" s="234"/>
    </row>
    <row r="908" spans="1:7" ht="15.75" customHeight="1">
      <c r="A908" s="1"/>
      <c r="B908" s="1"/>
      <c r="C908" s="1"/>
      <c r="D908" s="1"/>
      <c r="E908" s="1"/>
      <c r="F908" s="1"/>
      <c r="G908" s="234"/>
    </row>
    <row r="909" spans="1:7" ht="15.75" customHeight="1">
      <c r="A909" s="1"/>
      <c r="B909" s="1"/>
      <c r="C909" s="1"/>
      <c r="D909" s="1"/>
      <c r="E909" s="1"/>
      <c r="F909" s="1"/>
      <c r="G909" s="234"/>
    </row>
    <row r="910" spans="1:7" ht="15.75" customHeight="1">
      <c r="A910" s="1"/>
      <c r="B910" s="1"/>
      <c r="C910" s="1"/>
      <c r="D910" s="1"/>
      <c r="E910" s="1"/>
      <c r="F910" s="1"/>
      <c r="G910" s="234"/>
    </row>
    <row r="911" spans="1:7" ht="15.75" customHeight="1">
      <c r="A911" s="1"/>
      <c r="B911" s="1"/>
      <c r="C911" s="1"/>
      <c r="D911" s="1"/>
      <c r="E911" s="1"/>
      <c r="F911" s="1"/>
      <c r="G911" s="234"/>
    </row>
    <row r="912" spans="1:7" ht="15.75" customHeight="1">
      <c r="A912" s="1"/>
      <c r="B912" s="1"/>
      <c r="C912" s="1"/>
      <c r="D912" s="1"/>
      <c r="E912" s="1"/>
      <c r="F912" s="1"/>
      <c r="G912" s="234"/>
    </row>
    <row r="913" spans="1:7" ht="15.75" customHeight="1">
      <c r="A913" s="1"/>
      <c r="B913" s="1"/>
      <c r="C913" s="1"/>
      <c r="D913" s="1"/>
      <c r="E913" s="1"/>
      <c r="F913" s="1"/>
      <c r="G913" s="234"/>
    </row>
    <row r="914" spans="1:7" ht="15.75" customHeight="1">
      <c r="A914" s="1"/>
      <c r="B914" s="1"/>
      <c r="C914" s="1"/>
      <c r="D914" s="1"/>
      <c r="E914" s="1"/>
      <c r="F914" s="1"/>
      <c r="G914" s="234"/>
    </row>
    <row r="915" spans="1:7" ht="15.75" customHeight="1">
      <c r="A915" s="1"/>
      <c r="B915" s="1"/>
      <c r="C915" s="1"/>
      <c r="D915" s="1"/>
      <c r="E915" s="1"/>
      <c r="F915" s="1"/>
      <c r="G915" s="234"/>
    </row>
    <row r="916" spans="1:7" ht="15.75" customHeight="1">
      <c r="A916" s="1"/>
      <c r="B916" s="1"/>
      <c r="C916" s="1"/>
      <c r="D916" s="1"/>
      <c r="E916" s="1"/>
      <c r="F916" s="1"/>
      <c r="G916" s="234"/>
    </row>
    <row r="917" spans="1:7" ht="15.75" customHeight="1">
      <c r="A917" s="1"/>
      <c r="B917" s="1"/>
      <c r="C917" s="1"/>
      <c r="D917" s="1"/>
      <c r="E917" s="1"/>
      <c r="F917" s="1"/>
      <c r="G917" s="234"/>
    </row>
    <row r="918" spans="1:7" ht="15.75" customHeight="1">
      <c r="A918" s="1"/>
      <c r="B918" s="1"/>
      <c r="C918" s="1"/>
      <c r="D918" s="1"/>
      <c r="E918" s="1"/>
      <c r="F918" s="1"/>
      <c r="G918" s="234"/>
    </row>
    <row r="919" spans="1:7" ht="15.75" customHeight="1">
      <c r="A919" s="1"/>
      <c r="B919" s="1"/>
      <c r="C919" s="1"/>
      <c r="D919" s="1"/>
      <c r="E919" s="1"/>
      <c r="F919" s="1"/>
      <c r="G919" s="234"/>
    </row>
    <row r="920" spans="1:7" ht="15.75" customHeight="1">
      <c r="A920" s="1"/>
      <c r="B920" s="1"/>
      <c r="C920" s="1"/>
      <c r="D920" s="1"/>
      <c r="E920" s="1"/>
      <c r="F920" s="1"/>
      <c r="G920" s="234"/>
    </row>
    <row r="921" spans="1:7" ht="15.75" customHeight="1">
      <c r="A921" s="1"/>
      <c r="B921" s="1"/>
      <c r="C921" s="1"/>
      <c r="D921" s="1"/>
      <c r="E921" s="1"/>
      <c r="F921" s="1"/>
      <c r="G921" s="234"/>
    </row>
    <row r="922" spans="1:7" ht="15.75" customHeight="1">
      <c r="A922" s="1"/>
      <c r="B922" s="1"/>
      <c r="C922" s="1"/>
      <c r="D922" s="1"/>
      <c r="E922" s="1"/>
      <c r="F922" s="1"/>
      <c r="G922" s="234"/>
    </row>
    <row r="923" spans="1:7" ht="15.75" customHeight="1">
      <c r="A923" s="1"/>
      <c r="B923" s="1"/>
      <c r="C923" s="1"/>
      <c r="D923" s="1"/>
      <c r="E923" s="1"/>
      <c r="F923" s="1"/>
      <c r="G923" s="234"/>
    </row>
    <row r="924" spans="1:7" ht="15.75" customHeight="1">
      <c r="A924" s="1"/>
      <c r="B924" s="1"/>
      <c r="C924" s="1"/>
      <c r="D924" s="1"/>
      <c r="E924" s="1"/>
      <c r="F924" s="1"/>
      <c r="G924" s="234"/>
    </row>
    <row r="925" spans="1:7" ht="15.75" customHeight="1">
      <c r="A925" s="1"/>
      <c r="B925" s="1"/>
      <c r="C925" s="1"/>
      <c r="D925" s="1"/>
      <c r="E925" s="1"/>
      <c r="F925" s="1"/>
      <c r="G925" s="234"/>
    </row>
    <row r="926" spans="1:7" ht="15.75" customHeight="1">
      <c r="A926" s="1"/>
      <c r="B926" s="1"/>
      <c r="C926" s="1"/>
      <c r="D926" s="1"/>
      <c r="E926" s="1"/>
      <c r="F926" s="1"/>
      <c r="G926" s="234"/>
    </row>
    <row r="927" spans="1:7" ht="15.75" customHeight="1">
      <c r="A927" s="1"/>
      <c r="B927" s="1"/>
      <c r="C927" s="1"/>
      <c r="D927" s="1"/>
      <c r="E927" s="1"/>
      <c r="F927" s="1"/>
      <c r="G927" s="234"/>
    </row>
    <row r="928" spans="1:7" ht="15.75" customHeight="1">
      <c r="A928" s="1"/>
      <c r="B928" s="1"/>
      <c r="C928" s="1"/>
      <c r="D928" s="1"/>
      <c r="E928" s="1"/>
      <c r="F928" s="1"/>
      <c r="G928" s="234"/>
    </row>
    <row r="929" spans="1:7" ht="15.75" customHeight="1">
      <c r="A929" s="1"/>
      <c r="B929" s="1"/>
      <c r="C929" s="1"/>
      <c r="D929" s="1"/>
      <c r="E929" s="1"/>
      <c r="F929" s="1"/>
      <c r="G929" s="234"/>
    </row>
    <row r="930" spans="1:7" ht="15.75" customHeight="1">
      <c r="A930" s="1"/>
      <c r="B930" s="1"/>
      <c r="C930" s="1"/>
      <c r="D930" s="1"/>
      <c r="E930" s="1"/>
      <c r="F930" s="1"/>
      <c r="G930" s="234"/>
    </row>
    <row r="931" spans="1:7" ht="15.75" customHeight="1">
      <c r="A931" s="1"/>
      <c r="B931" s="1"/>
      <c r="C931" s="1"/>
      <c r="D931" s="1"/>
      <c r="E931" s="1"/>
      <c r="F931" s="1"/>
      <c r="G931" s="234"/>
    </row>
    <row r="932" spans="1:7" ht="15.75" customHeight="1">
      <c r="A932" s="1"/>
      <c r="B932" s="1"/>
      <c r="C932" s="1"/>
      <c r="D932" s="1"/>
      <c r="E932" s="1"/>
      <c r="F932" s="1"/>
      <c r="G932" s="234"/>
    </row>
    <row r="933" spans="1:7" ht="15.75" customHeight="1">
      <c r="A933" s="1"/>
      <c r="B933" s="1"/>
      <c r="C933" s="1"/>
      <c r="D933" s="1"/>
      <c r="E933" s="1"/>
      <c r="F933" s="1"/>
      <c r="G933" s="234"/>
    </row>
    <row r="934" spans="1:7" ht="15.75" customHeight="1">
      <c r="A934" s="1"/>
      <c r="B934" s="1"/>
      <c r="C934" s="1"/>
      <c r="D934" s="1"/>
      <c r="E934" s="1"/>
      <c r="F934" s="1"/>
      <c r="G934" s="234"/>
    </row>
    <row r="935" spans="1:7" ht="15.75" customHeight="1">
      <c r="A935" s="1"/>
      <c r="B935" s="1"/>
      <c r="C935" s="1"/>
      <c r="D935" s="1"/>
      <c r="E935" s="1"/>
      <c r="F935" s="1"/>
      <c r="G935" s="234"/>
    </row>
    <row r="936" spans="1:7" ht="15.75" customHeight="1">
      <c r="A936" s="1"/>
      <c r="B936" s="1"/>
      <c r="C936" s="1"/>
      <c r="D936" s="1"/>
      <c r="E936" s="1"/>
      <c r="F936" s="1"/>
      <c r="G936" s="234"/>
    </row>
    <row r="937" spans="1:7" ht="15.75" customHeight="1">
      <c r="A937" s="1"/>
      <c r="B937" s="1"/>
      <c r="C937" s="1"/>
      <c r="D937" s="1"/>
      <c r="E937" s="1"/>
      <c r="F937" s="1"/>
      <c r="G937" s="234"/>
    </row>
    <row r="938" spans="1:7" ht="15.75" customHeight="1">
      <c r="A938" s="1"/>
      <c r="B938" s="1"/>
      <c r="C938" s="1"/>
      <c r="D938" s="1"/>
      <c r="E938" s="1"/>
      <c r="F938" s="1"/>
      <c r="G938" s="234"/>
    </row>
    <row r="939" spans="1:7" ht="15.75" customHeight="1">
      <c r="A939" s="1"/>
      <c r="B939" s="1"/>
      <c r="C939" s="1"/>
      <c r="D939" s="1"/>
      <c r="E939" s="1"/>
      <c r="F939" s="1"/>
      <c r="G939" s="234"/>
    </row>
    <row r="940" spans="1:7" ht="15.75" customHeight="1">
      <c r="A940" s="1"/>
      <c r="B940" s="1"/>
      <c r="C940" s="1"/>
      <c r="D940" s="1"/>
      <c r="E940" s="1"/>
      <c r="F940" s="1"/>
      <c r="G940" s="234"/>
    </row>
    <row r="941" spans="1:7" ht="15.75" customHeight="1">
      <c r="A941" s="1"/>
      <c r="B941" s="1"/>
      <c r="C941" s="1"/>
      <c r="D941" s="1"/>
      <c r="E941" s="1"/>
      <c r="F941" s="1"/>
      <c r="G941" s="234"/>
    </row>
    <row r="942" spans="1:7" ht="15.75" customHeight="1">
      <c r="A942" s="1"/>
      <c r="B942" s="1"/>
      <c r="C942" s="1"/>
      <c r="D942" s="1"/>
      <c r="E942" s="1"/>
      <c r="F942" s="1"/>
      <c r="G942" s="234"/>
    </row>
    <row r="943" spans="1:7" ht="15.75" customHeight="1">
      <c r="A943" s="1"/>
      <c r="B943" s="1"/>
      <c r="C943" s="1"/>
      <c r="D943" s="1"/>
      <c r="E943" s="1"/>
      <c r="F943" s="1"/>
      <c r="G943" s="234"/>
    </row>
    <row r="944" spans="1:7" ht="15.75" customHeight="1">
      <c r="A944" s="1"/>
      <c r="B944" s="1"/>
      <c r="C944" s="1"/>
      <c r="D944" s="1"/>
      <c r="E944" s="1"/>
      <c r="F944" s="1"/>
      <c r="G944" s="234"/>
    </row>
    <row r="945" spans="1:7" ht="15.75" customHeight="1">
      <c r="A945" s="1"/>
      <c r="B945" s="1"/>
      <c r="C945" s="1"/>
      <c r="D945" s="1"/>
      <c r="E945" s="1"/>
      <c r="F945" s="1"/>
      <c r="G945" s="234"/>
    </row>
    <row r="946" spans="1:7" ht="15.75" customHeight="1">
      <c r="A946" s="1"/>
      <c r="B946" s="1"/>
      <c r="C946" s="1"/>
      <c r="D946" s="1"/>
      <c r="E946" s="1"/>
      <c r="F946" s="1"/>
      <c r="G946" s="234"/>
    </row>
    <row r="947" spans="1:7" ht="15.75" customHeight="1">
      <c r="A947" s="1"/>
      <c r="B947" s="1"/>
      <c r="C947" s="1"/>
      <c r="D947" s="1"/>
      <c r="E947" s="1"/>
      <c r="F947" s="1"/>
      <c r="G947" s="234"/>
    </row>
    <row r="948" spans="1:7" ht="15.75" customHeight="1">
      <c r="A948" s="1"/>
      <c r="B948" s="1"/>
      <c r="C948" s="1"/>
      <c r="D948" s="1"/>
      <c r="E948" s="1"/>
      <c r="F948" s="1"/>
      <c r="G948" s="234"/>
    </row>
    <row r="949" spans="1:7" ht="15.75" customHeight="1">
      <c r="A949" s="1"/>
      <c r="B949" s="1"/>
      <c r="C949" s="1"/>
      <c r="D949" s="1"/>
      <c r="E949" s="1"/>
      <c r="F949" s="1"/>
      <c r="G949" s="234"/>
    </row>
    <row r="950" spans="1:7" ht="15.75" customHeight="1">
      <c r="A950" s="1"/>
      <c r="B950" s="1"/>
      <c r="C950" s="1"/>
      <c r="D950" s="1"/>
      <c r="E950" s="1"/>
      <c r="F950" s="1"/>
      <c r="G950" s="234"/>
    </row>
    <row r="951" spans="1:7" ht="15.75" customHeight="1">
      <c r="A951" s="1"/>
      <c r="B951" s="1"/>
      <c r="C951" s="1"/>
      <c r="D951" s="1"/>
      <c r="E951" s="1"/>
      <c r="F951" s="1"/>
      <c r="G951" s="234"/>
    </row>
    <row r="952" spans="1:7" ht="15.75" customHeight="1">
      <c r="A952" s="1"/>
      <c r="B952" s="1"/>
      <c r="C952" s="1"/>
      <c r="D952" s="1"/>
      <c r="E952" s="1"/>
      <c r="F952" s="1"/>
      <c r="G952" s="234"/>
    </row>
    <row r="953" spans="1:7" ht="15.75" customHeight="1">
      <c r="A953" s="1"/>
      <c r="B953" s="1"/>
      <c r="C953" s="1"/>
      <c r="D953" s="1"/>
      <c r="E953" s="1"/>
      <c r="F953" s="1"/>
      <c r="G953" s="234"/>
    </row>
    <row r="954" spans="1:7" ht="15.75" customHeight="1">
      <c r="A954" s="1"/>
      <c r="B954" s="1"/>
      <c r="C954" s="1"/>
      <c r="D954" s="1"/>
      <c r="E954" s="1"/>
      <c r="F954" s="1"/>
      <c r="G954" s="234"/>
    </row>
    <row r="955" spans="1:7" ht="15.75" customHeight="1">
      <c r="A955" s="1"/>
      <c r="B955" s="1"/>
      <c r="C955" s="1"/>
      <c r="D955" s="1"/>
      <c r="E955" s="1"/>
      <c r="F955" s="1"/>
      <c r="G955" s="234"/>
    </row>
    <row r="956" spans="1:7" ht="15.75" customHeight="1">
      <c r="A956" s="1"/>
      <c r="B956" s="1"/>
      <c r="C956" s="1"/>
      <c r="D956" s="1"/>
      <c r="E956" s="1"/>
      <c r="F956" s="1"/>
      <c r="G956" s="234"/>
    </row>
    <row r="957" spans="1:7" ht="15.75" customHeight="1">
      <c r="A957" s="1"/>
      <c r="B957" s="1"/>
      <c r="C957" s="1"/>
      <c r="D957" s="1"/>
      <c r="E957" s="1"/>
      <c r="F957" s="1"/>
      <c r="G957" s="234"/>
    </row>
    <row r="958" spans="1:7" ht="15.75" customHeight="1">
      <c r="A958" s="1"/>
      <c r="B958" s="1"/>
      <c r="C958" s="1"/>
      <c r="D958" s="1"/>
      <c r="E958" s="1"/>
      <c r="F958" s="1"/>
      <c r="G958" s="234"/>
    </row>
    <row r="959" spans="1:7" ht="15.75" customHeight="1">
      <c r="A959" s="1"/>
      <c r="B959" s="1"/>
      <c r="C959" s="1"/>
      <c r="D959" s="1"/>
      <c r="E959" s="1"/>
      <c r="F959" s="1"/>
      <c r="G959" s="234"/>
    </row>
    <row r="960" spans="1:7" ht="15.75" customHeight="1">
      <c r="A960" s="1"/>
      <c r="B960" s="1"/>
      <c r="C960" s="1"/>
      <c r="D960" s="1"/>
      <c r="E960" s="1"/>
      <c r="F960" s="1"/>
      <c r="G960" s="234"/>
    </row>
    <row r="961" spans="1:7" ht="15.75" customHeight="1">
      <c r="A961" s="1"/>
      <c r="B961" s="1"/>
      <c r="C961" s="1"/>
      <c r="D961" s="1"/>
      <c r="E961" s="1"/>
      <c r="F961" s="1"/>
      <c r="G961" s="234"/>
    </row>
    <row r="962" spans="1:7" ht="15.75" customHeight="1">
      <c r="A962" s="1"/>
      <c r="B962" s="1"/>
      <c r="C962" s="1"/>
      <c r="D962" s="1"/>
      <c r="E962" s="1"/>
      <c r="F962" s="1"/>
      <c r="G962" s="234"/>
    </row>
    <row r="963" spans="1:7" ht="15.75" customHeight="1">
      <c r="A963" s="1"/>
      <c r="B963" s="1"/>
      <c r="C963" s="1"/>
      <c r="D963" s="1"/>
      <c r="E963" s="1"/>
      <c r="F963" s="1"/>
      <c r="G963" s="234"/>
    </row>
    <row r="964" spans="1:7" ht="15.75" customHeight="1">
      <c r="A964" s="1"/>
      <c r="B964" s="1"/>
      <c r="C964" s="1"/>
      <c r="D964" s="1"/>
      <c r="E964" s="1"/>
      <c r="F964" s="1"/>
      <c r="G964" s="234"/>
    </row>
    <row r="965" spans="1:7" ht="15.75" customHeight="1">
      <c r="A965" s="1"/>
      <c r="B965" s="1"/>
      <c r="C965" s="1"/>
      <c r="D965" s="1"/>
      <c r="E965" s="1"/>
      <c r="F965" s="1"/>
      <c r="G965" s="234"/>
    </row>
    <row r="966" spans="1:7" ht="15.75" customHeight="1">
      <c r="A966" s="1"/>
      <c r="B966" s="1"/>
      <c r="C966" s="1"/>
      <c r="D966" s="1"/>
      <c r="E966" s="1"/>
      <c r="F966" s="1"/>
      <c r="G966" s="234"/>
    </row>
    <row r="967" spans="1:7" ht="15.75" customHeight="1">
      <c r="A967" s="1"/>
      <c r="B967" s="1"/>
      <c r="C967" s="1"/>
      <c r="D967" s="1"/>
      <c r="E967" s="1"/>
      <c r="F967" s="1"/>
      <c r="G967" s="234"/>
    </row>
    <row r="968" spans="1:7" ht="15.75" customHeight="1">
      <c r="A968" s="1"/>
      <c r="B968" s="1"/>
      <c r="C968" s="1"/>
      <c r="D968" s="1"/>
      <c r="E968" s="1"/>
      <c r="F968" s="1"/>
      <c r="G968" s="234"/>
    </row>
    <row r="969" spans="1:7" ht="15.75" customHeight="1">
      <c r="A969" s="1"/>
      <c r="B969" s="1"/>
      <c r="C969" s="1"/>
      <c r="D969" s="1"/>
      <c r="E969" s="1"/>
      <c r="F969" s="1"/>
      <c r="G969" s="234"/>
    </row>
    <row r="970" spans="1:7" ht="15.75" customHeight="1">
      <c r="A970" s="1"/>
      <c r="B970" s="1"/>
      <c r="C970" s="1"/>
      <c r="D970" s="1"/>
      <c r="E970" s="1"/>
      <c r="F970" s="1"/>
      <c r="G970" s="234"/>
    </row>
    <row r="971" spans="1:7" ht="15.75" customHeight="1">
      <c r="A971" s="1"/>
      <c r="B971" s="1"/>
      <c r="C971" s="1"/>
      <c r="D971" s="1"/>
      <c r="E971" s="1"/>
      <c r="F971" s="1"/>
      <c r="G971" s="234"/>
    </row>
    <row r="972" spans="1:7" ht="15.75" customHeight="1">
      <c r="A972" s="1"/>
      <c r="B972" s="1"/>
      <c r="C972" s="1"/>
      <c r="D972" s="1"/>
      <c r="E972" s="1"/>
      <c r="F972" s="1"/>
      <c r="G972" s="234"/>
    </row>
    <row r="973" spans="1:7" ht="15.75" customHeight="1">
      <c r="A973" s="1"/>
      <c r="B973" s="1"/>
      <c r="C973" s="1"/>
      <c r="D973" s="1"/>
      <c r="E973" s="1"/>
      <c r="F973" s="1"/>
      <c r="G973" s="234"/>
    </row>
    <row r="974" spans="1:7" ht="15.75" customHeight="1">
      <c r="A974" s="1"/>
      <c r="B974" s="1"/>
      <c r="C974" s="1"/>
      <c r="D974" s="1"/>
      <c r="E974" s="1"/>
      <c r="F974" s="1"/>
      <c r="G974" s="234"/>
    </row>
    <row r="975" spans="1:7" ht="15.75" customHeight="1">
      <c r="A975" s="1"/>
      <c r="B975" s="1"/>
      <c r="C975" s="1"/>
      <c r="D975" s="1"/>
      <c r="E975" s="1"/>
      <c r="F975" s="1"/>
      <c r="G975" s="234"/>
    </row>
    <row r="976" spans="1:7" ht="15.75" customHeight="1">
      <c r="A976" s="1"/>
      <c r="B976" s="1"/>
      <c r="C976" s="1"/>
      <c r="D976" s="1"/>
      <c r="E976" s="1"/>
      <c r="F976" s="1"/>
      <c r="G976" s="234"/>
    </row>
    <row r="977" spans="1:7" ht="15.75" customHeight="1">
      <c r="A977" s="1"/>
      <c r="B977" s="1"/>
      <c r="C977" s="1"/>
      <c r="D977" s="1"/>
      <c r="E977" s="1"/>
      <c r="F977" s="1"/>
      <c r="G977" s="234"/>
    </row>
    <row r="978" spans="1:7" ht="15.75" customHeight="1">
      <c r="A978" s="1"/>
      <c r="B978" s="1"/>
      <c r="C978" s="1"/>
      <c r="D978" s="1"/>
      <c r="E978" s="1"/>
      <c r="F978" s="1"/>
      <c r="G978" s="234"/>
    </row>
    <row r="979" spans="1:7" ht="15.75" customHeight="1">
      <c r="A979" s="1"/>
      <c r="B979" s="1"/>
      <c r="C979" s="1"/>
      <c r="D979" s="1"/>
      <c r="E979" s="1"/>
      <c r="F979" s="1"/>
      <c r="G979" s="234"/>
    </row>
    <row r="980" spans="1:7" ht="15.75" customHeight="1">
      <c r="A980" s="1"/>
      <c r="B980" s="1"/>
      <c r="C980" s="1"/>
      <c r="D980" s="1"/>
      <c r="E980" s="1"/>
      <c r="F980" s="1"/>
      <c r="G980" s="234"/>
    </row>
    <row r="981" spans="1:7" ht="15.75" customHeight="1">
      <c r="A981" s="1"/>
      <c r="B981" s="1"/>
      <c r="C981" s="1"/>
      <c r="D981" s="1"/>
      <c r="E981" s="1"/>
      <c r="F981" s="1"/>
      <c r="G981" s="234"/>
    </row>
    <row r="982" spans="1:7" ht="15.75" customHeight="1">
      <c r="A982" s="1"/>
      <c r="B982" s="1"/>
      <c r="C982" s="1"/>
      <c r="D982" s="1"/>
      <c r="E982" s="1"/>
      <c r="F982" s="1"/>
      <c r="G982" s="234"/>
    </row>
    <row r="983" spans="1:7" ht="15.75" customHeight="1">
      <c r="A983" s="1"/>
      <c r="B983" s="1"/>
      <c r="C983" s="1"/>
      <c r="D983" s="1"/>
      <c r="E983" s="1"/>
      <c r="F983" s="1"/>
      <c r="G983" s="234"/>
    </row>
    <row r="984" spans="1:7" ht="15.75" customHeight="1">
      <c r="A984" s="1"/>
      <c r="B984" s="1"/>
      <c r="C984" s="1"/>
      <c r="D984" s="1"/>
      <c r="E984" s="1"/>
      <c r="F984" s="1"/>
      <c r="G984" s="234"/>
    </row>
    <row r="985" spans="1:7" ht="15.75" customHeight="1">
      <c r="A985" s="1"/>
      <c r="B985" s="1"/>
      <c r="C985" s="1"/>
      <c r="D985" s="1"/>
      <c r="E985" s="1"/>
      <c r="F985" s="1"/>
      <c r="G985" s="234"/>
    </row>
    <row r="986" spans="1:7" ht="15.75" customHeight="1">
      <c r="A986" s="1"/>
      <c r="B986" s="1"/>
      <c r="C986" s="1"/>
      <c r="D986" s="1"/>
      <c r="E986" s="1"/>
      <c r="F986" s="1"/>
      <c r="G986" s="234"/>
    </row>
    <row r="987" spans="1:7" ht="15.75" customHeight="1">
      <c r="A987" s="1"/>
      <c r="B987" s="1"/>
      <c r="C987" s="1"/>
      <c r="D987" s="1"/>
      <c r="E987" s="1"/>
      <c r="F987" s="1"/>
      <c r="G987" s="234"/>
    </row>
    <row r="988" spans="1:7" ht="15.75" customHeight="1">
      <c r="A988" s="1"/>
      <c r="B988" s="1"/>
      <c r="C988" s="1"/>
      <c r="D988" s="1"/>
      <c r="E988" s="1"/>
      <c r="F988" s="1"/>
      <c r="G988" s="234"/>
    </row>
    <row r="989" spans="1:7" ht="15.75" customHeight="1">
      <c r="A989" s="1"/>
      <c r="B989" s="1"/>
      <c r="C989" s="1"/>
      <c r="D989" s="1"/>
      <c r="E989" s="1"/>
      <c r="F989" s="1"/>
      <c r="G989" s="234"/>
    </row>
    <row r="990" spans="1:7" ht="15.75" customHeight="1">
      <c r="A990" s="1"/>
      <c r="B990" s="1"/>
      <c r="C990" s="1"/>
      <c r="D990" s="1"/>
      <c r="E990" s="1"/>
      <c r="F990" s="1"/>
      <c r="G990" s="234"/>
    </row>
    <row r="991" spans="1:7" ht="15.75" customHeight="1">
      <c r="A991" s="1"/>
      <c r="B991" s="1"/>
      <c r="C991" s="1"/>
      <c r="D991" s="1"/>
      <c r="E991" s="1"/>
      <c r="F991" s="1"/>
      <c r="G991" s="234"/>
    </row>
    <row r="992" spans="1:7" ht="15.75" customHeight="1">
      <c r="A992" s="1"/>
      <c r="B992" s="1"/>
      <c r="C992" s="1"/>
      <c r="D992" s="1"/>
      <c r="E992" s="1"/>
      <c r="F992" s="1"/>
      <c r="G992" s="234"/>
    </row>
    <row r="993" spans="1:7" ht="15.75" customHeight="1">
      <c r="A993" s="1"/>
      <c r="B993" s="1"/>
      <c r="C993" s="1"/>
      <c r="D993" s="1"/>
      <c r="E993" s="1"/>
      <c r="F993" s="1"/>
      <c r="G993" s="234"/>
    </row>
    <row r="994" spans="1:7" ht="15.75" customHeight="1">
      <c r="A994" s="1"/>
      <c r="B994" s="1"/>
      <c r="C994" s="1"/>
      <c r="D994" s="1"/>
      <c r="E994" s="1"/>
      <c r="F994" s="1"/>
      <c r="G994" s="234"/>
    </row>
    <row r="995" spans="1:7" ht="15.75" customHeight="1">
      <c r="A995" s="1"/>
      <c r="B995" s="1"/>
      <c r="C995" s="1"/>
      <c r="D995" s="1"/>
      <c r="E995" s="1"/>
      <c r="F995" s="1"/>
      <c r="G995" s="234"/>
    </row>
    <row r="996" spans="1:7" ht="15.75" customHeight="1">
      <c r="A996" s="1"/>
      <c r="B996" s="1"/>
      <c r="C996" s="1"/>
      <c r="D996" s="1"/>
      <c r="E996" s="1"/>
      <c r="F996" s="1"/>
      <c r="G996" s="234"/>
    </row>
    <row r="997" spans="1:7" ht="15.75" customHeight="1">
      <c r="A997" s="1"/>
      <c r="B997" s="1"/>
      <c r="C997" s="1"/>
      <c r="D997" s="1"/>
      <c r="E997" s="1"/>
      <c r="F997" s="1"/>
      <c r="G997" s="234"/>
    </row>
    <row r="998" spans="1:7" ht="15.75" customHeight="1">
      <c r="A998" s="1"/>
      <c r="B998" s="1"/>
      <c r="C998" s="1"/>
      <c r="D998" s="1"/>
      <c r="E998" s="1"/>
      <c r="F998" s="1"/>
      <c r="G998" s="234"/>
    </row>
    <row r="999" spans="1:7" ht="15.75" customHeight="1">
      <c r="A999" s="1"/>
      <c r="B999" s="1"/>
      <c r="C999" s="1"/>
      <c r="D999" s="1"/>
      <c r="E999" s="1"/>
      <c r="F999" s="1"/>
      <c r="G999" s="234"/>
    </row>
    <row r="1000" spans="1:7" ht="15.75" customHeight="1">
      <c r="A1000" s="1"/>
      <c r="B1000" s="1"/>
      <c r="C1000" s="1"/>
      <c r="D1000" s="1"/>
      <c r="E1000" s="1"/>
      <c r="F1000" s="1"/>
      <c r="G1000" s="234"/>
    </row>
  </sheetData>
  <autoFilter ref="A13:G349"/>
  <mergeCells count="6">
    <mergeCell ref="B1:D2"/>
    <mergeCell ref="F1:G1"/>
    <mergeCell ref="F2:G2"/>
    <mergeCell ref="A3:D4"/>
    <mergeCell ref="F3:G3"/>
    <mergeCell ref="F4:G4"/>
  </mergeCells>
  <pageMargins left="0.7" right="0.7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FRUTAS</vt:lpstr>
      <vt:lpstr>VERDURAS</vt:lpstr>
      <vt:lpstr>DIETETICA</vt:lpstr>
      <vt:lpstr>MIXES</vt:lpstr>
      <vt:lpstr>JUGOS</vt:lpstr>
      <vt:lpstr>CARROS</vt:lpstr>
      <vt:lpstr>PLANILLA-JUGOS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2023-10-26T18:48:53Z</dcterms:created>
  <dcterms:modified xsi:type="dcterms:W3CDTF">2023-10-30T10:04:08Z</dcterms:modified>
</cp:coreProperties>
</file>