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4240" windowHeight="13050"/>
  </bookViews>
  <sheets>
    <sheet name="花名册" sheetId="6" r:id="rId1"/>
  </sheets>
  <externalReferences>
    <externalReference r:id="rId2"/>
    <externalReference r:id="rId3"/>
    <externalReference r:id="rId4"/>
  </externalReferences>
  <calcPr calcId="125725" concurrentCalc="0"/>
</workbook>
</file>

<file path=xl/calcChain.xml><?xml version="1.0" encoding="utf-8"?>
<calcChain xmlns="http://schemas.openxmlformats.org/spreadsheetml/2006/main">
  <c r="Z4" i="6"/>
  <c r="AA4"/>
  <c r="AB4"/>
  <c r="AB3"/>
  <c r="Z3"/>
  <c r="AA3"/>
  <c r="AB2"/>
  <c r="Z2"/>
  <c r="AA2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筛选：国盛/旺小宝/向源</t>
        </r>
      </text>
    </comment>
    <comment ref="F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筛选：男/女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可民族筛选；
</t>
        </r>
      </text>
    </comment>
    <comment ref="H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筛选：党员/预备党员/团员/群众/其他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筛选：已婚/未婚</t>
        </r>
      </text>
    </comment>
    <comment ref="P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筛选：已转正/未转正/实习生/待离职/已离职</t>
        </r>
      </text>
    </comment>
    <comment ref="X1" authorId="0">
      <text>
        <r>
          <rPr>
            <b/>
            <sz val="9"/>
            <rFont val="宋体"/>
            <family val="3"/>
            <charset val="134"/>
          </rPr>
          <t>wcb:</t>
        </r>
      </text>
    </comment>
    <comment ref="AC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筛选：城镇/农村</t>
        </r>
      </text>
    </comment>
    <comment ref="AK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筛选：省内、省外</t>
        </r>
      </text>
    </comment>
    <comment ref="AL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已购买、待购买、无需购买、已停缴、未停缴</t>
        </r>
      </text>
    </comment>
    <comment ref="AM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已购买、待购买、无需购买、已停缴、未停缴</t>
        </r>
      </text>
    </comment>
    <comment ref="AQ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可筛选：
个人原因、工作性质、职业发展、薪资福利、企业文化、劝退/开除、同事/上级相处、其他</t>
        </r>
      </text>
    </comment>
    <comment ref="AS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试用期内、试用期外</t>
        </r>
      </text>
    </comment>
    <comment ref="AT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主动、被动</t>
        </r>
      </text>
    </comment>
    <comment ref="AU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已办理、未办理、其他</t>
        </r>
      </text>
    </comment>
  </commentList>
</comments>
</file>

<file path=xl/sharedStrings.xml><?xml version="1.0" encoding="utf-8"?>
<sst xmlns="http://schemas.openxmlformats.org/spreadsheetml/2006/main" count="125" uniqueCount="95">
  <si>
    <t>序号</t>
  </si>
  <si>
    <t>归属</t>
  </si>
  <si>
    <t>工号</t>
  </si>
  <si>
    <t>姓名</t>
  </si>
  <si>
    <t>拼音</t>
  </si>
  <si>
    <t>性别</t>
  </si>
  <si>
    <t>民族</t>
  </si>
  <si>
    <t>政治面貌</t>
  </si>
  <si>
    <t>婚姻
状况</t>
  </si>
  <si>
    <t>入职日期</t>
  </si>
  <si>
    <t>转正日期</t>
  </si>
  <si>
    <t>职位</t>
  </si>
  <si>
    <t>1级部门</t>
  </si>
  <si>
    <t>2级部门</t>
  </si>
  <si>
    <t>3级部门</t>
  </si>
  <si>
    <t>在职状态</t>
  </si>
  <si>
    <t>手机号码</t>
  </si>
  <si>
    <t>QQ号码</t>
  </si>
  <si>
    <t>紧急
联系人</t>
  </si>
  <si>
    <t>联系电话</t>
  </si>
  <si>
    <t>毕业时间</t>
  </si>
  <si>
    <t>毕业院校</t>
  </si>
  <si>
    <t>专业</t>
  </si>
  <si>
    <t>学历</t>
  </si>
  <si>
    <t>身份证号码</t>
  </si>
  <si>
    <t>出生日期</t>
  </si>
  <si>
    <t>生日月份</t>
  </si>
  <si>
    <t>年龄</t>
  </si>
  <si>
    <t>户籍性质</t>
  </si>
  <si>
    <t>身份证地址</t>
  </si>
  <si>
    <t>现住址</t>
  </si>
  <si>
    <t>个人银行账户</t>
  </si>
  <si>
    <t>个人开户行</t>
  </si>
  <si>
    <t>司龄</t>
  </si>
  <si>
    <t>驻地城市</t>
  </si>
  <si>
    <t>归属省</t>
  </si>
  <si>
    <t>省内/省外</t>
  </si>
  <si>
    <t>社保缴纳情况</t>
  </si>
  <si>
    <t>公积金缴纳详情</t>
  </si>
  <si>
    <t>离职日期</t>
  </si>
  <si>
    <t>在职时长</t>
  </si>
  <si>
    <t>离职申请原因</t>
  </si>
  <si>
    <t>离职面谈主要原因</t>
  </si>
  <si>
    <t>离职面谈详情</t>
  </si>
  <si>
    <t>是否在试用期内</t>
  </si>
  <si>
    <t>离职意愿性</t>
  </si>
  <si>
    <t>离职手续办理</t>
  </si>
  <si>
    <t>备注1</t>
  </si>
  <si>
    <t>备注2</t>
  </si>
  <si>
    <t>备注3</t>
  </si>
  <si>
    <t>国盛</t>
  </si>
  <si>
    <t>qingtian</t>
  </si>
  <si>
    <t>男</t>
  </si>
  <si>
    <t>汉</t>
  </si>
  <si>
    <t>群众</t>
  </si>
  <si>
    <t xml:space="preserve">已婚 </t>
  </si>
  <si>
    <t>HRBP</t>
  </si>
  <si>
    <t>人力行政部</t>
  </si>
  <si>
    <t>ERP项目组</t>
  </si>
  <si>
    <t>未转正</t>
  </si>
  <si>
    <t>姚尧</t>
  </si>
  <si>
    <t>电子科技大学成都学院</t>
  </si>
  <si>
    <t>网络安全</t>
  </si>
  <si>
    <t>本科</t>
  </si>
  <si>
    <t>511302198711230010</t>
  </si>
  <si>
    <t>城镇</t>
  </si>
  <si>
    <t>成都市锦江区橡树林路66号7栋1单元2305</t>
  </si>
  <si>
    <t>6236683800000151077</t>
  </si>
  <si>
    <t>成都</t>
  </si>
  <si>
    <t>四川</t>
  </si>
  <si>
    <t>省内</t>
  </si>
  <si>
    <t>旺小宝</t>
  </si>
  <si>
    <t>女</t>
  </si>
  <si>
    <t>土家</t>
  </si>
  <si>
    <t>团员</t>
  </si>
  <si>
    <t>销售经理</t>
  </si>
  <si>
    <t>地产销售部</t>
  </si>
  <si>
    <t>地产广州</t>
  </si>
  <si>
    <t>已转正</t>
  </si>
  <si>
    <t>大专</t>
  </si>
  <si>
    <t>农村</t>
  </si>
  <si>
    <t>省外</t>
  </si>
  <si>
    <t>向源</t>
  </si>
  <si>
    <t>党员</t>
  </si>
  <si>
    <t>未婚</t>
  </si>
  <si>
    <t>架构师</t>
  </si>
  <si>
    <t>软件研发部</t>
  </si>
  <si>
    <t>已离职</t>
  </si>
  <si>
    <t>硕士</t>
  </si>
  <si>
    <t>个人原因</t>
  </si>
  <si>
    <t>同事/上级相处</t>
  </si>
  <si>
    <t>不认可直属上级，无法忍受直属上级脾气</t>
  </si>
  <si>
    <t>tony</t>
    <phoneticPr fontId="10" type="noConversion"/>
  </si>
  <si>
    <t>petter</t>
    <phoneticPr fontId="10" type="noConversion"/>
  </si>
  <si>
    <t>jack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</si>
</sst>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1">
    <font>
      <sz val="11"/>
      <color theme="1"/>
      <name val="宋体"/>
      <charset val="134"/>
      <scheme val="minor"/>
    </font>
    <font>
      <b/>
      <sz val="11"/>
      <color indexed="8"/>
      <name val="华文细黑"/>
      <charset val="134"/>
    </font>
    <font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FF0000"/>
      <name val="华文细黑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2" fillId="0" borderId="0" xfId="0" applyFont="1" applyFill="1" applyAlignment="1">
      <alignment horizontal="justify" vertical="center"/>
    </xf>
    <xf numFmtId="57" fontId="2" fillId="0" borderId="0" xfId="0" applyNumberFormat="1" applyFont="1" applyAlignment="1">
      <alignment horizontal="left" vertical="center" shrinkToFit="1"/>
    </xf>
    <xf numFmtId="0" fontId="2" fillId="0" borderId="0" xfId="0" applyFont="1" applyFill="1" applyBorder="1" applyAlignment="1">
      <alignment horizontal="left" vertical="center" shrinkToFit="1"/>
    </xf>
    <xf numFmtId="49" fontId="3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left" vertical="center" shrinkToFit="1"/>
    </xf>
    <xf numFmtId="49" fontId="3" fillId="2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left" vertical="center" shrinkToFit="1"/>
    </xf>
    <xf numFmtId="0" fontId="2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shrinkToFit="1"/>
    </xf>
    <xf numFmtId="0" fontId="5" fillId="2" borderId="0" xfId="0" applyFont="1" applyFill="1" applyAlignment="1">
      <alignment horizontal="center" vertical="center" wrapText="1" shrinkToFit="1"/>
    </xf>
    <xf numFmtId="0" fontId="2" fillId="0" borderId="0" xfId="0" applyFont="1" applyAlignment="1">
      <alignment horizontal="left" vertical="center" shrinkToFit="1"/>
    </xf>
    <xf numFmtId="14" fontId="2" fillId="0" borderId="0" xfId="0" applyNumberFormat="1" applyFont="1" applyAlignment="1">
      <alignment horizontal="center" vertical="center"/>
    </xf>
    <xf numFmtId="49" fontId="2" fillId="0" borderId="0" xfId="0" quotePrefix="1" applyNumberFormat="1" applyFont="1" applyFill="1" applyAlignment="1">
      <alignment horizontal="left" vertical="center"/>
    </xf>
  </cellXfs>
  <cellStyles count="3">
    <cellStyle name="常规" xfId="0" builtinId="0"/>
    <cellStyle name="常规 2 22" xfId="2"/>
    <cellStyle name="常规 2 3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&#26446;&#21016;&#27915;/&#24120;&#29992;/2017&#24180;&#21592;&#24037;&#22312;&#32844;&#30331;&#35760;&#34920;2017.08.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2017&#24180;&#21592;&#24037;&#22312;&#32844;&#30331;&#35760;&#34920;2017.09.18&#65288;&#26368;&#26032;)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2017&#24180;&#21592;&#24037;&#22312;&#32844;&#30331;&#35760;&#34920;2017.09.18&#65288;&#26368;&#26032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职记录表"/>
      <sheetName val="兼职、其他人员信息表"/>
      <sheetName val="离职人员"/>
      <sheetName val="统计表1"/>
      <sheetName val="统计表2"/>
      <sheetName val="入离职环比"/>
      <sheetName val="入职通告"/>
      <sheetName val="转岗通告"/>
      <sheetName val="离职通告"/>
      <sheetName val="离职统计"/>
      <sheetName val="拼音字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在职记录表"/>
      <sheetName val="下月转正人员明细"/>
      <sheetName val="离职人员"/>
      <sheetName val="辞退"/>
      <sheetName val="统计表1"/>
      <sheetName val="统计表2"/>
      <sheetName val="入离职环比"/>
      <sheetName val="合同续签邮件"/>
      <sheetName val="入职通告"/>
      <sheetName val="转岗通告"/>
      <sheetName val="离职通告"/>
      <sheetName val="离职统计"/>
      <sheetName val="在职记录表 (合同到期)"/>
      <sheetName val="兼职、其他人员信息表"/>
      <sheetName val="Sheet1"/>
      <sheetName val="Sheet2"/>
      <sheetName val="Sheet3"/>
      <sheetName val="拼音字库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在职记录表"/>
      <sheetName val="下月转正人员明细"/>
      <sheetName val="离职人员"/>
      <sheetName val="辞退"/>
      <sheetName val="统计表1"/>
      <sheetName val="统计表2"/>
      <sheetName val="入离职环比"/>
      <sheetName val="合同续签邮件"/>
      <sheetName val="入职通告"/>
      <sheetName val="转岗通告"/>
      <sheetName val="离职通告"/>
      <sheetName val="离职统计"/>
      <sheetName val="在职记录表 (合同到期)"/>
      <sheetName val="兼职、其他人员信息表"/>
      <sheetName val="Sheet1"/>
      <sheetName val="Sheet2"/>
      <sheetName val="Sheet3"/>
      <sheetName val="拼音字库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4"/>
  <sheetViews>
    <sheetView tabSelected="1" workbookViewId="0">
      <selection activeCell="H15" sqref="H15"/>
    </sheetView>
  </sheetViews>
  <sheetFormatPr defaultColWidth="9" defaultRowHeight="13.5"/>
  <cols>
    <col min="10" max="11" width="11" customWidth="1"/>
    <col min="17" max="17" width="17.25" customWidth="1"/>
    <col min="18" max="18" width="9.25"/>
    <col min="20" max="20" width="11.5" customWidth="1"/>
    <col min="22" max="22" width="16.25" customWidth="1"/>
    <col min="25" max="25" width="24.625" customWidth="1"/>
    <col min="26" max="26" width="9.625"/>
    <col min="30" max="30" width="30" customWidth="1"/>
    <col min="31" max="31" width="27.875" customWidth="1"/>
    <col min="32" max="32" width="17.875" customWidth="1"/>
    <col min="38" max="38" width="14.125" customWidth="1"/>
    <col min="39" max="39" width="16.25" customWidth="1"/>
    <col min="41" max="41" width="12.125" customWidth="1"/>
    <col min="43" max="43" width="18.875" customWidth="1"/>
    <col min="44" max="44" width="24.375" customWidth="1"/>
    <col min="46" max="46" width="11.5" customWidth="1"/>
    <col min="47" max="47" width="13.75" customWidth="1"/>
    <col min="48" max="50" width="15.625" customWidth="1"/>
  </cols>
  <sheetData>
    <row r="1" spans="1:50" s="1" customFormat="1" ht="32.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 t="s">
        <v>14</v>
      </c>
      <c r="P1" s="10" t="s">
        <v>15</v>
      </c>
      <c r="Q1" s="13" t="s">
        <v>16</v>
      </c>
      <c r="R1" s="3" t="s">
        <v>17</v>
      </c>
      <c r="S1" s="4" t="s">
        <v>18</v>
      </c>
      <c r="T1" s="3" t="s">
        <v>19</v>
      </c>
      <c r="U1" s="14" t="s">
        <v>20</v>
      </c>
      <c r="V1" s="14" t="s">
        <v>21</v>
      </c>
      <c r="W1" s="14" t="s">
        <v>22</v>
      </c>
      <c r="X1" s="3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13" t="s">
        <v>30</v>
      </c>
      <c r="AF1" s="21" t="s">
        <v>31</v>
      </c>
      <c r="AG1" s="14" t="s">
        <v>32</v>
      </c>
      <c r="AH1" s="9" t="s">
        <v>33</v>
      </c>
      <c r="AI1" s="27" t="s">
        <v>34</v>
      </c>
      <c r="AJ1" s="27" t="s">
        <v>35</v>
      </c>
      <c r="AK1" s="27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28" t="s">
        <v>42</v>
      </c>
      <c r="AR1" s="28" t="s">
        <v>43</v>
      </c>
      <c r="AS1" s="28" t="s">
        <v>44</v>
      </c>
      <c r="AT1" s="28" t="s">
        <v>45</v>
      </c>
      <c r="AU1" s="28" t="s">
        <v>46</v>
      </c>
      <c r="AV1" s="28" t="s">
        <v>47</v>
      </c>
      <c r="AW1" s="28" t="s">
        <v>48</v>
      </c>
      <c r="AX1" s="28" t="s">
        <v>49</v>
      </c>
    </row>
    <row r="2" spans="1:50" s="2" customFormat="1" ht="14.25">
      <c r="A2" s="5">
        <v>1</v>
      </c>
      <c r="B2" s="6" t="s">
        <v>50</v>
      </c>
      <c r="C2" s="7">
        <v>121</v>
      </c>
      <c r="D2" s="7" t="s">
        <v>92</v>
      </c>
      <c r="E2" s="5" t="s">
        <v>51</v>
      </c>
      <c r="F2" s="7" t="s">
        <v>52</v>
      </c>
      <c r="G2" s="7" t="s">
        <v>53</v>
      </c>
      <c r="H2" s="7" t="s">
        <v>54</v>
      </c>
      <c r="I2" s="5" t="s">
        <v>55</v>
      </c>
      <c r="J2" s="11">
        <v>42998</v>
      </c>
      <c r="K2" s="11">
        <v>42998</v>
      </c>
      <c r="L2" s="6" t="s">
        <v>56</v>
      </c>
      <c r="M2" s="12" t="s">
        <v>57</v>
      </c>
      <c r="N2" s="12" t="s">
        <v>57</v>
      </c>
      <c r="O2" s="6" t="s">
        <v>58</v>
      </c>
      <c r="P2" s="6" t="s">
        <v>59</v>
      </c>
      <c r="Q2" s="5">
        <v>18210184572</v>
      </c>
      <c r="R2" s="7">
        <v>413894872</v>
      </c>
      <c r="S2" s="15" t="s">
        <v>60</v>
      </c>
      <c r="T2" s="15">
        <v>13488783350</v>
      </c>
      <c r="U2" s="16">
        <v>40695</v>
      </c>
      <c r="V2" s="17" t="s">
        <v>61</v>
      </c>
      <c r="W2" s="17" t="s">
        <v>62</v>
      </c>
      <c r="X2" s="6" t="s">
        <v>63</v>
      </c>
      <c r="Y2" s="22" t="s">
        <v>64</v>
      </c>
      <c r="Z2" s="11">
        <f ca="1">IF(Y2="","",IF(AND(LEN(Y2)&lt;&gt;15,LEN(Y2)&lt;&gt;18),"错误",IF(ISERROR(1*(TEXT(MID(Y2,7,6+(LEN(Y2)=18)*2),"#-00-00"))),"错误",IF(OR((1*(TEXT(MID(Y2,7,6+(LEN(Y2)=18)*2),"#-00-00")))&lt;VALUE("1905-01-01"),(1*(TEXT(MID(Y2,7,6+(LEN(Y2)=18)*2),"#-00-00")))&gt;TODAY()),"错误",VALUE(TEXT(MID(Y2,7,6+(LEN(Y2)=18)*2),"#年00月00日"))))))</f>
        <v>32104</v>
      </c>
      <c r="AA2" s="23">
        <f ca="1">MONTH(Z2)</f>
        <v>11</v>
      </c>
      <c r="AB2" s="24">
        <f t="shared" ref="AB2" ca="1" si="0">YEAR(TODAY())-MID(Y2,7,4)</f>
        <v>30</v>
      </c>
      <c r="AC2" s="24" t="s">
        <v>65</v>
      </c>
      <c r="AD2" s="25" t="s">
        <v>66</v>
      </c>
      <c r="AE2" s="26" t="s">
        <v>66</v>
      </c>
      <c r="AF2" s="31" t="s">
        <v>67</v>
      </c>
      <c r="AG2" s="29"/>
      <c r="AH2" s="7">
        <v>0</v>
      </c>
      <c r="AI2" s="7" t="s">
        <v>68</v>
      </c>
      <c r="AJ2" s="6" t="s">
        <v>69</v>
      </c>
      <c r="AK2" s="6" t="s">
        <v>70</v>
      </c>
      <c r="AL2" s="6">
        <v>1</v>
      </c>
      <c r="AM2" s="6">
        <v>1</v>
      </c>
      <c r="AN2" s="30">
        <v>43466</v>
      </c>
      <c r="AO2" s="6"/>
      <c r="AP2" s="6"/>
      <c r="AQ2" s="6"/>
      <c r="AR2" s="6"/>
      <c r="AS2" s="6"/>
      <c r="AT2" s="6"/>
      <c r="AU2" s="6"/>
      <c r="AV2" s="6"/>
    </row>
    <row r="3" spans="1:50" s="2" customFormat="1" ht="14.25">
      <c r="A3" s="5">
        <v>2</v>
      </c>
      <c r="B3" s="6" t="s">
        <v>71</v>
      </c>
      <c r="C3" s="7">
        <v>122</v>
      </c>
      <c r="D3" s="7" t="s">
        <v>93</v>
      </c>
      <c r="E3" s="5" t="s">
        <v>51</v>
      </c>
      <c r="F3" s="7" t="s">
        <v>72</v>
      </c>
      <c r="G3" s="7" t="s">
        <v>73</v>
      </c>
      <c r="H3" s="7" t="s">
        <v>74</v>
      </c>
      <c r="I3" s="5" t="s">
        <v>55</v>
      </c>
      <c r="J3" s="11">
        <v>42998</v>
      </c>
      <c r="K3" s="11">
        <v>43089</v>
      </c>
      <c r="L3" s="6" t="s">
        <v>75</v>
      </c>
      <c r="M3" s="6" t="s">
        <v>76</v>
      </c>
      <c r="N3" s="12" t="s">
        <v>77</v>
      </c>
      <c r="O3" s="12" t="s">
        <v>58</v>
      </c>
      <c r="P3" s="6" t="s">
        <v>78</v>
      </c>
      <c r="Q3" s="5">
        <v>18210184572</v>
      </c>
      <c r="R3" s="7">
        <v>413894872</v>
      </c>
      <c r="S3" s="15" t="s">
        <v>60</v>
      </c>
      <c r="T3" s="15">
        <v>13488783350</v>
      </c>
      <c r="U3" s="16">
        <v>40695</v>
      </c>
      <c r="V3" s="17" t="s">
        <v>61</v>
      </c>
      <c r="W3" s="17" t="s">
        <v>62</v>
      </c>
      <c r="X3" s="6" t="s">
        <v>79</v>
      </c>
      <c r="Y3" s="22" t="s">
        <v>64</v>
      </c>
      <c r="Z3" s="11">
        <f ca="1">IF(Y3="","",IF(AND(LEN(Y3)&lt;&gt;15,LEN(Y3)&lt;&gt;18),"错误",IF(ISERROR(1*(TEXT(MID(Y3,7,6+(LEN(Y3)=18)*2),"#-00-00"))),"错误",IF(OR((1*(TEXT(MID(Y3,7,6+(LEN(Y3)=18)*2),"#-00-00")))&lt;VALUE("1905-01-01"),(1*(TEXT(MID(Y3,7,6+(LEN(Y3)=18)*2),"#-00-00")))&gt;TODAY()),"错误",VALUE(TEXT(MID(Y3,7,6+(LEN(Y3)=18)*2),"#年00月00日"))))))</f>
        <v>32104</v>
      </c>
      <c r="AA3" s="23">
        <f ca="1">MONTH(Z3)</f>
        <v>11</v>
      </c>
      <c r="AB3" s="24">
        <f t="shared" ref="AB3" ca="1" si="1">YEAR(TODAY())-MID(Y3,7,4)</f>
        <v>30</v>
      </c>
      <c r="AC3" s="24" t="s">
        <v>80</v>
      </c>
      <c r="AD3" s="25" t="s">
        <v>66</v>
      </c>
      <c r="AE3" s="26" t="s">
        <v>66</v>
      </c>
      <c r="AF3" s="31" t="s">
        <v>67</v>
      </c>
      <c r="AG3" s="29"/>
      <c r="AH3" s="7">
        <v>0</v>
      </c>
      <c r="AI3" s="7" t="s">
        <v>68</v>
      </c>
      <c r="AJ3" s="6" t="s">
        <v>69</v>
      </c>
      <c r="AK3" s="6" t="s">
        <v>81</v>
      </c>
      <c r="AL3" s="6">
        <v>1</v>
      </c>
      <c r="AM3" s="6">
        <v>1</v>
      </c>
      <c r="AN3" s="30">
        <v>43831</v>
      </c>
      <c r="AO3" s="6"/>
      <c r="AP3" s="6"/>
      <c r="AQ3" s="6"/>
      <c r="AR3" s="6"/>
      <c r="AS3" s="6"/>
      <c r="AT3" s="6"/>
      <c r="AU3" s="6"/>
      <c r="AV3" s="6"/>
    </row>
    <row r="4" spans="1:50" s="2" customFormat="1" ht="14.25">
      <c r="A4" s="5">
        <v>3</v>
      </c>
      <c r="B4" s="6" t="s">
        <v>82</v>
      </c>
      <c r="C4" s="7">
        <v>123</v>
      </c>
      <c r="D4" s="7" t="s">
        <v>94</v>
      </c>
      <c r="E4" s="5" t="s">
        <v>51</v>
      </c>
      <c r="F4" s="7" t="s">
        <v>52</v>
      </c>
      <c r="G4" s="7" t="s">
        <v>53</v>
      </c>
      <c r="H4" s="7" t="s">
        <v>83</v>
      </c>
      <c r="I4" s="7" t="s">
        <v>84</v>
      </c>
      <c r="J4" s="11">
        <v>42998</v>
      </c>
      <c r="K4" s="11">
        <v>42892</v>
      </c>
      <c r="L4" s="6" t="s">
        <v>85</v>
      </c>
      <c r="M4" s="12" t="s">
        <v>86</v>
      </c>
      <c r="N4" s="12" t="s">
        <v>86</v>
      </c>
      <c r="O4" s="6" t="s">
        <v>58</v>
      </c>
      <c r="P4" s="6" t="s">
        <v>87</v>
      </c>
      <c r="Q4" s="5">
        <v>18210184572</v>
      </c>
      <c r="R4" s="7">
        <v>413894872</v>
      </c>
      <c r="S4" s="15" t="s">
        <v>60</v>
      </c>
      <c r="T4" s="15">
        <v>13488783350</v>
      </c>
      <c r="U4" s="16">
        <v>40695</v>
      </c>
      <c r="V4" s="17" t="s">
        <v>61</v>
      </c>
      <c r="W4" s="17" t="s">
        <v>62</v>
      </c>
      <c r="X4" s="6" t="s">
        <v>88</v>
      </c>
      <c r="Y4" s="22" t="s">
        <v>64</v>
      </c>
      <c r="Z4" s="11">
        <f ca="1">IF(Y4="","",IF(AND(LEN(Y4)&lt;&gt;15,LEN(Y4)&lt;&gt;18),"错误",IF(ISERROR(1*(TEXT(MID(Y4,7,6+(LEN(Y4)=18)*2),"#-00-00"))),"错误",IF(OR((1*(TEXT(MID(Y4,7,6+(LEN(Y4)=18)*2),"#-00-00")))&lt;VALUE("1905-01-01"),(1*(TEXT(MID(Y4,7,6+(LEN(Y4)=18)*2),"#-00-00")))&gt;TODAY()),"错误",VALUE(TEXT(MID(Y4,7,6+(LEN(Y4)=18)*2),"#年00月00日"))))))</f>
        <v>32104</v>
      </c>
      <c r="AA4" s="23">
        <f ca="1">MONTH(Z4)</f>
        <v>11</v>
      </c>
      <c r="AB4" s="23">
        <f ca="1">MONTH(AA4)</f>
        <v>1</v>
      </c>
      <c r="AC4" s="24" t="s">
        <v>65</v>
      </c>
      <c r="AD4" s="25" t="s">
        <v>66</v>
      </c>
      <c r="AE4" s="26" t="s">
        <v>66</v>
      </c>
      <c r="AF4" s="31" t="s">
        <v>67</v>
      </c>
      <c r="AG4" s="29"/>
      <c r="AH4" s="7">
        <v>0</v>
      </c>
      <c r="AI4" s="7" t="s">
        <v>68</v>
      </c>
      <c r="AJ4" s="6" t="s">
        <v>69</v>
      </c>
      <c r="AK4" s="6" t="s">
        <v>70</v>
      </c>
      <c r="AL4" s="6">
        <v>1</v>
      </c>
      <c r="AM4" s="6">
        <v>1</v>
      </c>
      <c r="AN4" s="30">
        <v>43863</v>
      </c>
      <c r="AO4" s="5"/>
      <c r="AP4" s="6" t="s">
        <v>89</v>
      </c>
      <c r="AQ4" s="6" t="s">
        <v>90</v>
      </c>
      <c r="AR4" s="6" t="s">
        <v>91</v>
      </c>
      <c r="AS4" s="6"/>
      <c r="AT4" s="6"/>
      <c r="AU4" s="6"/>
      <c r="AV4" s="6"/>
    </row>
  </sheetData>
  <phoneticPr fontId="10" type="noConversion"/>
  <dataValidations count="3">
    <dataValidation type="list" allowBlank="1" showInputMessage="1" showErrorMessage="1" sqref="B1 X1">
      <formula1>[1]拼音字库!#REF!</formula1>
    </dataValidation>
    <dataValidation type="list" allowBlank="1" showInputMessage="1" showErrorMessage="1" sqref="B2 X2 M4:N4 I2:I3">
      <formula1>[2]拼音字库!#REF!</formula1>
    </dataValidation>
    <dataValidation type="list" allowBlank="1" showInputMessage="1" showErrorMessage="1" sqref="M2:N2">
      <formula1>[3]拼音字库!#REF!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花名册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2017-12-21T06:10:57Z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