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iYaB/vssGVG9Py2pwrsb/uZYA9KA=="/>
    </ext>
  </extLst>
</workbook>
</file>

<file path=xl/comments1.xml><?xml version="1.0" encoding="utf-8"?>
<comments xmlns:r="http://schemas.openxmlformats.org/officeDocument/2006/relationships" xmlns="http://schemas.openxmlformats.org/spreadsheetml/2006/main">
  <authors>
    <author/>
  </authors>
  <commentList>
    <comment authorId="0" ref="D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
------
ID#AAAAL-_s5fs
Mai Văn Viên    (2021-04-17 15:45:27)
_Marked as resolved_
------
ID#AAAAL-_s5fw
Mai Văn Viên    (2021-04-17 15:45:48)
_Re-opened_
------
ID#AAAAL-_s5f0
Mai Văn Viên    (2021-04-17 15:45:52)
_Marked as resolved_
------
ID#AAAAL-_s5f4
Mai Văn Viên    (2021-04-17 15:46:15)
_Re-opened_</t>
      </text>
    </comment>
  </commentList>
  <extLst>
    <ext uri="GoogleSheetsCustomDataVersion1">
      <go:sheetsCustomData xmlns:go="http://customooxmlschemas.google.com/" r:id="rId1" roundtripDataSignature="AMtx7mhyw4ni4BdraCskLKPxMS24WrFoc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<sst xmlns="http://schemas.openxmlformats.org/spreadsheetml/2006/main" count="2531" uniqueCount="1150">
  <si>
    <t>TEST CASE</t>
  </si>
  <si>
    <t>Project Name</t>
  </si>
  <si>
    <t>SoFa</t>
  </si>
  <si>
    <t>Creator</t>
  </si>
  <si>
    <t>VienMV</t>
  </si>
  <si>
    <t>Project Code</t>
  </si>
  <si>
    <t>Reviewer/Approver</t>
  </si>
  <si>
    <t>VanLT</t>
  </si>
  <si>
    <t>Document Code</t>
  </si>
  <si>
    <t>Issue Date</t>
  </si>
  <si>
    <t>Version</t>
  </si>
  <si>
    <t>Record of change</t>
  </si>
  <si>
    <t>Effective Date</t>
  </si>
  <si>
    <t>*A,D,M</t>
  </si>
  <si>
    <t>Change description</t>
  </si>
  <si>
    <t>Reference</t>
  </si>
  <si>
    <t>1.0</t>
  </si>
  <si>
    <t>A</t>
  </si>
  <si>
    <t>Initiate document</t>
  </si>
  <si>
    <t>SoFa_TestCase_v1.0</t>
  </si>
  <si>
    <t>1.1</t>
  </si>
  <si>
    <t>A,M</t>
  </si>
  <si>
    <t xml:space="preserve">Update test case </t>
  </si>
  <si>
    <t>SoFa_TestCase_v1.1</t>
  </si>
  <si>
    <t>1.2</t>
  </si>
  <si>
    <t>M</t>
  </si>
  <si>
    <t>Complete, Other</t>
  </si>
  <si>
    <t>SoFa_TestCase_v1.2</t>
  </si>
  <si>
    <t>TEST CASE LIST</t>
  </si>
  <si>
    <t>Test Environment Setup Description</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</si>
  <si>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</si>
  <si>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</si>
  <si>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</si>
  <si>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</si>
  <si>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</si>
  <si>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</si>
  <si>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</si>
  <si>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</si>
  <si>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</si>
  <si>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</si>
  <si>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</si>
  <si>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</si>
  <si>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</si>
  <si>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</si>
  <si>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</si>
  <si>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</si>
  <si>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</si>
  <si>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</si>
  <si>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</si>
  <si>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</si>
  <si>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</si>
  <si>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</si>
  <si>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</si>
  <si>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</si>
  <si>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</si>
  <si>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</si>
  <si>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</si>
  <si>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</si>
  <si>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</si>
  <si>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</si>
  <si>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</si>
  <si>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</si>
  <si>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</si>
  <si>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</si>
  <si>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</si>
  <si>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</si>
  <si>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</si>
  <si>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</si>
  <si>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</si>
  <si>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</si>
  <si>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</si>
  <si>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</si>
  <si>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</si>
  <si>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</si>
  <si>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</si>
  <si>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</si>
  <si>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</si>
  <si>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</si>
  <si>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</si>
  <si>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</si>
  <si>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</si>
  <si>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</si>
  <si>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</si>
  <si>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</si>
  <si>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</si>
  <si>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</si>
  <si>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</si>
  <si>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</si>
  <si>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</si>
  <si>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</si>
  <si>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</si>
  <si>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</si>
  <si>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</si>
  <si>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</si>
  <si>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</si>
  <si>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</si>
  <si>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</si>
  <si>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</si>
  <si>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</si>
  <si>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</si>
  <si>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</si>
  <si>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</si>
  <si>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</si>
  <si>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</si>
  <si>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</si>
  <si>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</si>
  <si>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</si>
  <si>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</si>
  <si>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</si>
  <si>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</si>
  <si>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</si>
  <si>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</si>
  <si>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</si>
  <si>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</si>
  <si>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</si>
  <si>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</si>
  <si>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</si>
  <si>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</si>
  <si>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</si>
  <si>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</si>
  <si>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</si>
  <si>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</si>
  <si>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</si>
  <si>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</si>
  <si>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</si>
  <si>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</si>
  <si>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</si>
  <si>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</si>
  <si>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</si>
  <si>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</si>
  <si>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</si>
  <si>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</si>
  <si>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</si>
  <si>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</si>
  <si>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</si>
  <si>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</si>
  <si>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</si>
  <si>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</si>
  <si>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</si>
  <si>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</si>
  <si>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</si>
  <si>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</si>
  <si>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</si>
  <si>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</si>
  <si>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</si>
  <si>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</si>
  <si>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</si>
  <si>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</si>
  <si>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</si>
  <si>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</si>
  <si>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</si>
  <si>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</si>
  <si>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</si>
  <si>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</si>
  <si>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</si>
  <si>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</si>
  <si>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</si>
  <si>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</si>
  <si>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</si>
  <si>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</si>
  <si>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</si>
  <si>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</si>
  <si>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</si>
  <si>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</si>
  <si>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</si>
  <si>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</si>
  <si>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</si>
  <si>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</si>
  <si>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</si>
  <si>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</si>
  <si>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</si>
  <si>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</si>
  <si>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</si>
  <si>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</si>
  <si>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</si>
  <si>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</si>
  <si>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</si>
  <si>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</si>
  <si>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</si>
  <si>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</si>
  <si>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</si>
  <si>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</si>
  <si>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</si>
  <si>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</si>
  <si>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</si>
  <si>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</si>
  <si>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</si>
  <si>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</si>
  <si>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</si>
  <si>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</si>
  <si>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</si>
  <si>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</si>
  <si>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</si>
  <si>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</si>
  <si>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</si>
  <si>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</si>
  <si>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</si>
  <si>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</si>
  <si>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</si>
  <si>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</si>
  <si>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</si>
  <si>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</si>
  <si>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</si>
  <si>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</si>
  <si>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</si>
  <si>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</si>
  <si>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</si>
  <si>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</si>
  <si>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</si>
  <si>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</si>
  <si>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</si>
  <si>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</si>
  <si>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</si>
  <si>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</si>
  <si>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</si>
  <si>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</si>
  <si>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</si>
  <si>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</si>
  <si>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</si>
  <si>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</si>
  <si>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</si>
  <si>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</si>
  <si>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</si>
  <si>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</si>
  <si>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</si>
  <si>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</si>
  <si>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</si>
  <si>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</si>
  <si>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</si>
  <si>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</si>
  <si>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</si>
  <si>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</si>
  <si>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</si>
  <si>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</si>
  <si>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</si>
  <si>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</si>
  <si>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</si>
  <si>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</si>
  <si>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</si>
  <si>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</si>
  <si>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</si>
  <si>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</si>
  <si>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</si>
  <si>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</si>
  <si>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</si>
  <si>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</si>
  <si>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</si>
  <si>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</si>
  <si>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</si>
  <si>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</si>
  <si>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</si>
  <si>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</si>
  <si>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</si>
  <si>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</si>
  <si>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</si>
  <si>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</si>
  <si>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</si>
  <si>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</si>
  <si>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</si>
  <si>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</si>
  <si>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</si>
  <si>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"ChangePassword" </t>
  </si>
  <si>
    <t xml:space="preserve">1. Access to the application
2. Click on account icon in
 navigation bar
3. Click on "Đăng nhập" button
4. Click "Quên mật khẩu "
3. Fill "Số điện thoại " 
4. Fill OTP 
5. Check GUI screen "ForgotPassword" </t>
  </si>
  <si>
    <t xml:space="preserve">1. After access the aplication, display screen " Newfeed" 
2. After click icon account, display text "Bạn hãy đăng nhập để sử dụng tính năng này" and button "Đăng nhập"
3. After click button "Đăng nhập", display screen "Đăng nhập"  
4. After click button "Quên mật khẩu ", display screen "ForgotPassword" display are following : 
- Text "Quên mật khẩu? Nhập số điện thoại đã đăng kí" 
- Input "Nhập số điện thoại" 
- Button "Xác nhận" 
- image
5. After click button "Xác nhận" , display screen "Verification"
6. After fill OTP and click "Submit" . Display screen "ChangePassword" with are item following : 
- Text "Đổi Mật Khẩu" 
- Input " Nhập mật khẩu" 
- Input "Nhập lại mật khẩu" </t>
  </si>
  <si>
    <t>- Phone number : "0969614666" 
- OTP: "764133"</t>
  </si>
  <si>
    <t>Bug-05</t>
  </si>
  <si>
    <t xml:space="preserve">Check "Mật khẩu mới" is blank </t>
  </si>
  <si>
    <t xml:space="preserve">1. In the screen "ChangePassword" fill data and click "Xác nhận" </t>
  </si>
  <si>
    <t>1. Display message "Mật khẩu bắt buộc phải 6 kí tự trở lên "</t>
  </si>
  <si>
    <t>- Nhập lại mật khẩu mới : "1234567"</t>
  </si>
  <si>
    <t xml:space="preserve">Check "Mật khẩu mới " don't match "Nhập lại mật khẩu " </t>
  </si>
  <si>
    <t xml:space="preserve">1. In the screen "ChangePassword" fill data with "Mật khẩu mới" is "123456" , "Nhập lại mật khẩu mới" is "1234567" </t>
  </si>
  <si>
    <t xml:space="preserve">1. Display message "Xác nhận mật khẩu không đúng" </t>
  </si>
  <si>
    <t>- Mật khẩu mới: "123456"
- Nhập lại mật khẩu mới: "1234567"</t>
  </si>
  <si>
    <t xml:space="preserve">Check password include space </t>
  </si>
  <si>
    <t xml:space="preserve">1. In the screen "ChangePassword" fill data with "Mật khẩu mới" is "12345 " , "Nhập lại mật khẩu mới" is "12345 " 
2. Click button "Xác nhận " </t>
  </si>
  <si>
    <t xml:space="preserve">1. Display message "Mật khẩu phải ít nhất 6 kí tự " </t>
  </si>
  <si>
    <t>- Mật khẩu mới: "12345 "
- Nhập lại mật khẩu mới : "12345 "</t>
  </si>
  <si>
    <t>Bug-40</t>
  </si>
  <si>
    <t xml:space="preserve">Check password full space </t>
  </si>
  <si>
    <t>1. In the screen "ChangePassword" fill data is 7 space 
2. Click "Xác nhận"</t>
  </si>
  <si>
    <t>1. Display message "Mật khẩu phải ít nhất 6 kí tự "</t>
  </si>
  <si>
    <t>- Mật khẩu mới: "       "
- Nhập lại mật khẩu mới : "       "</t>
  </si>
  <si>
    <t>Check password length less than 6</t>
  </si>
  <si>
    <t>1. In the screen "ChangePassword" fill data 
2. Click "Xác nhận"</t>
  </si>
  <si>
    <t>- Mật khẩu mới: "123"
- Nhâp lại mật khẩu mới : "123"</t>
  </si>
  <si>
    <t>Input password invalid and after reinput valid</t>
  </si>
  <si>
    <t>1. In the screen "ChangePassword" fill new data  
2. Click "Xác nhận"</t>
  </si>
  <si>
    <t>Function Verification</t>
  </si>
  <si>
    <t>Check GUI of screen Verification on "ForgotPassword"</t>
  </si>
  <si>
    <t xml:space="preserve">1. Access to the application
2. Click on account icon in
 navigation bar
3. Click on "Đăng nhập" button
4. Click "Quên mật khẩu "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</si>
  <si>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"Quên mật khẩu ", display screen "ForgotPassword" 
5. After fill data and click xác nhận, Display screen "verification" include item are following :
- Input OTP code 
- Time duration
- Button "Submit"</t>
  </si>
  <si>
    <t>- Số điện thoại: 0969614666</t>
  </si>
  <si>
    <t>Bug-39</t>
  </si>
  <si>
    <t xml:space="preserve">Check function verification on forgotpassword with OTP blank </t>
  </si>
  <si>
    <t xml:space="preserve">1. Input OTP data 
2. Click button xác nhận </t>
  </si>
  <si>
    <t>1. Redirect to screen "Change password"</t>
  </si>
  <si>
    <t>OTP: 326827</t>
  </si>
  <si>
    <t xml:space="preserve">Check time duration in "Verification" </t>
  </si>
  <si>
    <t xml:space="preserve">Check time duration </t>
  </si>
  <si>
    <t xml:space="preserve">1. Display time duration 
2. After 60s , Display "Mã OTP đã hết hạn " </t>
  </si>
  <si>
    <t xml:space="preserve">Bug-40 </t>
  </si>
  <si>
    <t>Check OTP after time duration expires</t>
  </si>
  <si>
    <t xml:space="preserve">1. After OTP expires, input OTP and click xác nhận </t>
  </si>
  <si>
    <t xml:space="preserve">Display toast " Đã quá thời gian xác nhận " and button "Gửi lại " </t>
  </si>
  <si>
    <t>OTP: "326827"</t>
  </si>
  <si>
    <t xml:space="preserve">Check OTP blank . </t>
  </si>
  <si>
    <t xml:space="preserve">1. Click "Xác nhận " </t>
  </si>
  <si>
    <t xml:space="preserve">Display message " Vui lòng nhập mã OTP" </t>
  </si>
  <si>
    <t>OTP: ""</t>
  </si>
  <si>
    <t>Check GUI verification on screen "Register"</t>
  </si>
  <si>
    <t xml:space="preserve">1. Access to the application
2. Click on account icon in
 navigation bar
3. Click on "Đăng nhập" button
4. Click "Đăng kí"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</si>
  <si>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"Đăng kí", display screen "Verifi phone number" 
5. After fill data and click xác nhận, Display screen "verification" include item are following :
- Input OTP code 
- Time duration
- Button "Submit"</t>
  </si>
  <si>
    <t xml:space="preserve">Check OTP blank when Register </t>
  </si>
  <si>
    <t xml:space="preserve">1. In screen "Verification" , click "Xác nhận" </t>
  </si>
  <si>
    <t xml:space="preserve">1. Display message "Vui lòng nhập OTP" </t>
  </si>
  <si>
    <t xml:space="preserve">Check OTP wrong when Register </t>
  </si>
  <si>
    <t xml:space="preserve">1.In screen "Verification" , input OTP wrong 
2. Click "Xác nhận" </t>
  </si>
  <si>
    <t>1. Display message "Sai mã OTP, vui lòng chọn nhập lại hoặc chọn gửi lại "</t>
  </si>
  <si>
    <t>- OTP true: "364318"
- OTP wrong: "12345"</t>
  </si>
  <si>
    <t>Bug-41</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</si>
  <si>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</si>
  <si>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</si>
  <si>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</si>
  <si>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</si>
  <si>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</si>
  <si>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</si>
  <si>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</si>
  <si>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</si>
  <si>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</si>
  <si>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</si>
  <si>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</si>
  <si>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</si>
  <si>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</si>
  <si>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</si>
  <si>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</si>
  <si>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</si>
  <si>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</si>
  <si>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</si>
  <si>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</si>
  <si>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Check icon "Recomment"</t>
  </si>
  <si>
    <t xml:space="preserve">1. User login with account role "User"
2. Click icon "Recomment" </t>
  </si>
  <si>
    <t>1. After click icon "Hot" in screen "Newfeeds", display screen "Recomment"</t>
  </si>
  <si>
    <t>Check icon "Account"</t>
  </si>
  <si>
    <t xml:space="preserve">1. User login with account role "User"
2. Click icon "Account" </t>
  </si>
  <si>
    <t>1. After click icon "Account" in screen "Newfeeds", display screen "Account"</t>
  </si>
  <si>
    <t>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</si>
  <si>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</si>
  <si>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</si>
  <si>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</si>
  <si>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</si>
  <si>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</si>
  <si>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</si>
  <si>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</si>
  <si>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</si>
  <si>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</si>
  <si>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</si>
  <si>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</si>
  <si>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</si>
  <si>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</si>
  <si>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</si>
  <si>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</si>
  <si>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</si>
  <si>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</si>
  <si>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</si>
  <si>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</si>
  <si>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</si>
  <si>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</si>
  <si>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</si>
  <si>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</si>
  <si>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</si>
  <si>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</si>
  <si>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</si>
  <si>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</si>
  <si>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</si>
  <si>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</si>
  <si>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</si>
  <si>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</si>
  <si>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</si>
  <si>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</si>
  <si>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</si>
  <si>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</si>
  <si>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</si>
  <si>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</si>
  <si>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</si>
  <si>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</si>
  <si>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</si>
  <si>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</si>
  <si>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</si>
  <si>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</si>
  <si>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</si>
  <si>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</si>
  <si>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</si>
  <si>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</si>
  <si>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</si>
  <si>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</si>
  <si>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</si>
  <si>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</si>
  <si>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</si>
  <si>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</si>
  <si>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</si>
  <si>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</si>
  <si>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</si>
  <si>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</si>
  <si>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</si>
  <si>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</si>
  <si>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</si>
  <si>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</si>
  <si>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</si>
  <si>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</si>
  <si>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</si>
  <si>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</si>
  <si>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</si>
  <si>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</si>
  <si>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</si>
  <si>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</si>
  <si>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</si>
  <si>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</si>
  <si>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Account: "VienMV"
- Password: "123456"
- Post ID: 7</t>
  </si>
  <si>
    <t xml:space="preserve">Check comment from screen "PostDetail" </t>
  </si>
  <si>
    <t xml:space="preserve">1. User login with account "VienMV666"
2. In the screen "Newfeeds" click to post id=7
3. Comment the post  </t>
  </si>
  <si>
    <t xml:space="preserve">1. After login, display screen "Newfeeds" 
2. After click to post, redirect to screen post detail
3. After comment , display list comment on post   </t>
  </si>
  <si>
    <t>- Account: "VienMV"
- Password: "123456"
- Post ID: 7</t>
  </si>
  <si>
    <t>Bug-42</t>
  </si>
  <si>
    <t xml:space="preserve">Check comment from screen "newfeedd" </t>
  </si>
  <si>
    <t>1. In screen "comment" input field "Bình luận" and click "Gửi"</t>
  </si>
  <si>
    <t xml:space="preserve">- Comment success </t>
  </si>
  <si>
    <t>- Comment content "Áo này xinh quá"</t>
  </si>
  <si>
    <t xml:space="preserve">Check count comment in newfeed after comment </t>
  </si>
  <si>
    <t xml:space="preserve">Back to screen "Newfeeds" </t>
  </si>
  <si>
    <t xml:space="preserve">Number count comment change from 10 to 11 </t>
  </si>
  <si>
    <t>Bug-45</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</si>
  <si>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</si>
  <si>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</si>
  <si>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</si>
  <si>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</si>
  <si>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Tên đăng nhập: "VienMV"
- Mật khẩu: "123456" 
- Post Id: 8</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</si>
  <si>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</si>
  <si>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</si>
  <si>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</si>
  <si>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</si>
  <si>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</si>
  <si>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</si>
  <si>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</si>
  <si>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</si>
  <si>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</si>
  <si>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 xml:space="preserve">1. After select "Nội dung không phù hợp" , Background selected change color
2. After fill content report "Chi tiết hơn" is blank, icon send disable </t>
  </si>
  <si>
    <t>Function markup post</t>
  </si>
  <si>
    <t>Check function markup post in newfeeds</t>
  </si>
  <si>
    <t xml:space="preserve">1. In the screen "Newfeed", click icon "..." in post Id=20
2. Click "Lưu bài viết" </t>
  </si>
  <si>
    <t>1. After click icon "...", show menu: 
- Tìm shop
- Lưu bài viết 
- Ẩn bài viết 
- Báo cáo bài viết này 
- Theo dõi 
- Báo cáo Lê Thiện Văn 
2. After click "Lưu bài viết" , display toast " Bài viết đã được lưu, bạn có thể xem tại danh sách đã lưu" and navigate to screen "Newfeeds"</t>
  </si>
  <si>
    <t>- Post Id: 20</t>
  </si>
  <si>
    <t xml:space="preserve">Check view list post markup post </t>
  </si>
  <si>
    <t xml:space="preserve">1. In screen "Newfeeds", click icon account 
2. Click "Xem bài viết đã lưu" </t>
  </si>
  <si>
    <t>1. After click icon account, display screen "Account" 
2. After click "Xem bài viết đã lưu" display screen "BookMark" have item following : 
- Text "Bookmark" 
- List markup post</t>
  </si>
  <si>
    <t xml:space="preserve">Check list post markup </t>
  </si>
  <si>
    <t xml:space="preserve">1. Markup post Id are "15,16,18"
2. In screen "Newfeeds", click icon account 
3. Click "Xem bài viết đã lưu" </t>
  </si>
  <si>
    <t xml:space="preserve">1. List markup must sort by date markup with time markup decreasing </t>
  </si>
  <si>
    <t>Bug-47</t>
  </si>
  <si>
    <t>Check navigate in screen "BookMark"</t>
  </si>
  <si>
    <t>In the screen "BookMark". click post Id=18</t>
  </si>
  <si>
    <t>Redirect to screen "PostDetail" of post ID=18</t>
  </si>
  <si>
    <t>- Post Id=18</t>
  </si>
  <si>
    <t>Check function "Bỏ lưu bài viết "</t>
  </si>
  <si>
    <t>1. In the screen "PostDetail". click "..."
2. Click "Bỏ lưu bài viết"</t>
  </si>
  <si>
    <t xml:space="preserve">1. After click "..." , display menu 
2. After click "Bỏ lưu bài viết ", display toast "Đã bỏ bài viết này khỏi danh sách bài viết đã lưu" </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</si>
  <si>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</si>
  <si>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</si>
  <si>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</si>
  <si>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</si>
  <si>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</si>
  <si>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</si>
  <si>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</si>
  <si>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</si>
  <si>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</si>
  <si>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</si>
  <si>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</si>
  <si>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</si>
  <si>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</si>
  <si>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</si>
  <si>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</si>
  <si>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</si>
  <si>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</si>
  <si>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</si>
  <si>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</si>
  <si>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</si>
  <si>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</si>
  <si>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</si>
  <si>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</si>
  <si>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</si>
  <si>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</si>
  <si>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</si>
  <si>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</si>
  <si>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</si>
  <si>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</si>
  <si>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</si>
  <si>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</si>
  <si>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</si>
  <si>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</si>
  <si>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</si>
  <si>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</si>
  <si>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</si>
  <si>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</si>
  <si>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</si>
  <si>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</si>
  <si>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</si>
  <si>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</si>
  <si>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</si>
  <si>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</si>
  <si>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</si>
  <si>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</si>
  <si>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</si>
  <si>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</si>
  <si>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</si>
  <si>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</si>
  <si>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</si>
  <si>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</si>
  <si>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</si>
  <si>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</si>
  <si>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</si>
  <si>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</si>
  <si>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</si>
  <si>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</si>
  <si>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</si>
  <si>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</si>
  <si>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</si>
  <si>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</si>
  <si>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</si>
  <si>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</si>
  <si>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</si>
  <si>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</si>
  <si>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</si>
  <si>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View HotPost</t>
  </si>
  <si>
    <t>Check GUI screen "HotPost"</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</si>
  <si>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</si>
  <si>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</si>
  <si>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</si>
  <si>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</si>
  <si>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</si>
  <si>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</si>
  <si>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</si>
  <si>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</si>
  <si>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</si>
  <si>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</si>
  <si>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</si>
  <si>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</si>
  <si>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</si>
  <si>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</si>
  <si>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</si>
  <si>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</si>
  <si>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</si>
  <si>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</si>
  <si>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</si>
  <si>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</si>
  <si>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</si>
  <si>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</si>
  <si>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</si>
  <si>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</si>
  <si>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</si>
  <si>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</si>
  <si>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</si>
  <si>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</si>
  <si>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</si>
  <si>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</si>
  <si>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</si>
  <si>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</si>
  <si>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</si>
  <si>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</si>
  <si>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</si>
  <si>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</si>
  <si>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</si>
  <si>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</si>
  <si>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</si>
  <si>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</si>
  <si>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</si>
  <si>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</si>
  <si>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</si>
  <si>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</si>
  <si>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Check view post Detail 
in screen "Other Profile"</t>
  </si>
  <si>
    <t>Click image of post id=7</t>
  </si>
  <si>
    <t xml:space="preserve">Redirect to screen PostDetail with post ID=7 </t>
  </si>
  <si>
    <t xml:space="preserve">Post Id=7 </t>
  </si>
  <si>
    <t>Function Chat</t>
  </si>
  <si>
    <t xml:space="preserve">Check GUI chat </t>
  </si>
  <si>
    <t xml:space="preserve">1. In the screen "Newfeeds", click icon "Message" 
2. Click icon "New Conversation" 
3. InPut "VanKcdhv" and click result search </t>
  </si>
  <si>
    <t xml:space="preserve">1. After click icon message, display screen "ListMessage"
2. After click icon "New Conversation" , display screen Search
3. After click result search "@VanKcdhv", display screen "Chat" with are items following by: 
- Avatar and Full name of friend chat 
- icon call and icon call video 
- list chat 
- icon emoji
- Input "Nhập tin nhắn" 
- Icon "Choose image" 
- Icon "Camera" </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</si>
  <si>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</si>
  <si>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</si>
  <si>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</si>
  <si>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</si>
  <si>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</si>
  <si>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DungHV</t>
  </si>
  <si>
    <t>Check GUI list conversation after deleting a conversation</t>
  </si>
  <si>
    <t>1. Swipe the first conversation to the left
2. Click "Delete" button</t>
  </si>
  <si>
    <t>1. First conversation is deleted 
from list
2. Second converstion becomes 
first item</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</si>
  <si>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</si>
  <si>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</si>
  <si>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</si>
  <si>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</si>
  <si>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</si>
  <si>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</si>
  <si>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</si>
  <si>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</si>
  <si>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</si>
  <si>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</si>
  <si>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</si>
  <si>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</si>
  <si>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</si>
  <si>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</si>
  <si>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</si>
  <si>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</si>
  <si>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</si>
  <si>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</si>
  <si>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</si>
  <si>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</si>
  <si>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</si>
  <si>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</si>
  <si>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</si>
  <si>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</si>
  <si>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</si>
  <si>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</si>
  <si>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</si>
  <si>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</si>
  <si>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</si>
  <si>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</si>
  <si>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</si>
  <si>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</si>
  <si>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</si>
  <si>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</si>
  <si>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</si>
  <si>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</si>
  <si>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</si>
  <si>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</si>
  <si>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</si>
  <si>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</si>
  <si>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</si>
  <si>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</si>
  <si>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</si>
  <si>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</si>
  <si>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</si>
  <si>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</si>
  <si>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</si>
  <si>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</si>
  <si>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</si>
  <si>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</si>
  <si>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</si>
  <si>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</si>
  <si>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</si>
  <si>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</si>
  <si>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</si>
  <si>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</si>
  <si>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</si>
  <si>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</si>
  <si>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</si>
  <si>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</si>
  <si>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</si>
  <si>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</si>
  <si>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</si>
  <si>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</si>
  <si>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</si>
  <si>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</si>
  <si>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</si>
  <si>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</si>
  <si>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</si>
  <si>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</si>
  <si>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</si>
  <si>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</si>
  <si>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</si>
  <si>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</si>
  <si>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</si>
  <si>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</si>
  <si>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</si>
  <si>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</si>
  <si>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</si>
  <si>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</si>
  <si>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</si>
  <si>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</si>
  <si>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</si>
  <si>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</si>
  <si>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</si>
  <si>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</si>
  <si>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</si>
  <si>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</si>
  <si>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</si>
  <si>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</si>
  <si>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</si>
  <si>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</si>
  <si>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</si>
  <si>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</si>
  <si>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</si>
  <si>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</si>
  <si>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</si>
  <si>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</si>
  <si>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</si>
  <si>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</si>
  <si>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</si>
  <si>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</si>
  <si>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</si>
  <si>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</si>
  <si>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</si>
  <si>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</si>
  <si>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</si>
  <si>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</si>
  <si>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Check GUI of Notification screen
when "Mark as Read" notification</t>
  </si>
  <si>
    <t>1. Someone like your post(s)
2. Click on "Đánh dấu tất cả đã đọc"</t>
  </si>
  <si>
    <t>Check directing to Details Post when click on a notification about Post</t>
  </si>
  <si>
    <t>1. Someone likes your post
2. Click on a notification</t>
  </si>
  <si>
    <t>1. Direct to Detail Post Screen</t>
  </si>
  <si>
    <t>Check updating list notification when
having new notification</t>
  </si>
  <si>
    <t xml:space="preserve">1. Someone like your post(s)
</t>
  </si>
  <si>
    <t>1. A new notification is added to the head of list notification</t>
  </si>
  <si>
    <t>Check directing to Profile when click on a notification about User</t>
  </si>
  <si>
    <t>1, Someone follows you
2. Click on a notification</t>
  </si>
  <si>
    <t>1. Direct to Other profile Screen</t>
  </si>
  <si>
    <t>Bug - 31</t>
  </si>
  <si>
    <t>Check directing to Profile when click on a notification about System</t>
  </si>
  <si>
    <t>1. Click on a notification</t>
  </si>
  <si>
    <t>1. Screen isn't directed to any other Screen</t>
  </si>
  <si>
    <t>Function View a notification</t>
  </si>
  <si>
    <t>Check GUI of A Notification screen</t>
  </si>
  <si>
    <t xml:space="preserve">1. A list of Notification is display
2. A notification is display with following:
- User
- Account </t>
  </si>
  <si>
    <t>Check GUI of Notification screen
when having a new notification about Post</t>
  </si>
  <si>
    <t>1. A list of Notification is display
2. A unread notification is shown on top with following:
+ User name
+ "đã thích bài đăng của bạn"</t>
  </si>
  <si>
    <t>Check GUI when having a new notification about User</t>
  </si>
  <si>
    <t>1. Someone follow you
2. Click on a notification</t>
  </si>
  <si>
    <t>1. Direct to Other profile Screen
2. A unread notification is shown on top with following:
+ User name
+ "đã theo dõi bạn"</t>
  </si>
  <si>
    <t>1. Tạo 1 feedback
2. Click on a notification</t>
  </si>
  <si>
    <t>Function Show place of sale</t>
  </si>
  <si>
    <t>Check GUI of icon Show place of sale</t>
  </si>
  <si>
    <t>1. Visit Newfeed
2. Click "three-dots" icon on top right corner of post</t>
  </si>
  <si>
    <t>1. A menu of options with Post is display
2. Item "Tìm shop" is displayed on top of menu as first item</t>
  </si>
  <si>
    <t>Check directing to Choose Image to search Screen</t>
  </si>
  <si>
    <t>1. Click on "Tìm shop" item</t>
  </si>
  <si>
    <t>1. Direct to "Chọn hình ảnh" Screen</t>
  </si>
  <si>
    <t>Check directing to "Edit Image" Screen</t>
  </si>
  <si>
    <t>1. Click on "Tìm shop" item
2. Click on a image</t>
  </si>
  <si>
    <t>1. Direct to "Chọn hình ảnh" Screen
2. Direct to "Chọn hình ảnh sản phẩm" Screen</t>
  </si>
  <si>
    <t>Check redirecting to "Choose image to search" Screen</t>
  </si>
  <si>
    <t>1. Click on "Tìm shop" item
2. Click on a image
3. Click "X" icon on top left corner</t>
  </si>
  <si>
    <t>1. Direct to "Chọn hình ảnh" Screen
2. Direct to "Chọn hình ảnh sản phẩm" Screen
3. Redirect to "Chọn ảnh ảnh" Screen</t>
  </si>
  <si>
    <t>Check directing to "Place of Sale" Screen</t>
  </si>
  <si>
    <t>1. Click on "Tìm shop" item
2. Click on a image
3. Click "V" icon on top left corner</t>
  </si>
  <si>
    <t>1. Direct to "Chọn hình ảnh" Screen
2. Direct to "Chọn hình ảnh sản phẩm" Screen
3. Direct to Show Post of Sale Screen</t>
  </si>
  <si>
    <t>Check redirecting to "Place of Sale" Screen after viewing detail of a post</t>
  </si>
  <si>
    <t>1. Click on "Tìm shop" item
2. Click on a image
3. Click "V" icon on top left corner
4. Choose a post
5. Click back</t>
  </si>
  <si>
    <t>1. Direct to "Chọn hình ảnh" Screen
2. Direct to "Chọn hình ảnh sản phẩm" Screen
3. Direct to Show Post of Sale Screen
4. Direct to Post detail Screen
5. Back to Show Post of Sale Screen</t>
  </si>
  <si>
    <t>Bug - 34</t>
  </si>
  <si>
    <t>Check directing to Post detail Screen</t>
  </si>
  <si>
    <t>1. Click on "Tìm shop" item
2. Click on a image
3. Click "V" icon on top left corner
4. Choose a post</t>
  </si>
  <si>
    <t>1. Direct to "Chọn hình ảnh" Screen
2. Direct to "Chọn hình ảnh sản phẩm" Screen
3. Direct to Show Post of Sale Screen
4. Direct to Post detail Screen</t>
  </si>
  <si>
    <t>Check search place of sale of a product</t>
  </si>
  <si>
    <t>1. Click on "Tìm shop" item
2. Click on a image
3. Select image of product
4. Click "V" icon on top left corner</t>
  </si>
  <si>
    <t>1. Direct to "Chọn hình ảnh" Screen
2. Direct to "Chọn hình ảnh sản phẩm" Screen
3. Direct to Show Post of Sale Screen
4. Show a list of posts which contain product in the image</t>
  </si>
  <si>
    <t>Function Recommend</t>
  </si>
  <si>
    <t>Check GUI of Recommend Screen</t>
  </si>
  <si>
    <t>1. Access to the application
2. Click on Recommend icon in navigation of screen
3. Click on "Đăng nhập" button
4. Fills "Tài khoản" and fill "Mật khẩu"  on Login screen
5. Click on "Đăng nhập" button</t>
  </si>
  <si>
    <t>1. Recommend Screen is display with following
- A topup to choose body's measurements
  + Chọn bộ số đo
  + Tiêu đề
  + Cân nặng
  + Vòng 1
  + Vòng 2
  + Vòng 3
  + Màu da</t>
  </si>
  <si>
    <t>Bug - 35</t>
  </si>
  <si>
    <t>Check choosing a set of measurements</t>
  </si>
  <si>
    <t>1. Click "Chọn bộ số đo sẵn có"</t>
  </si>
  <si>
    <t>1. Show a list of set of mesurements</t>
  </si>
  <si>
    <t>Check GUI of Recommend Screen when choosing a set of measurements</t>
  </si>
  <si>
    <t>1. Click "Chọn bộ số đo sẵn có"
2. Click "Body Dũng"</t>
  </si>
  <si>
    <t>1. All text fields are filled with data</t>
  </si>
  <si>
    <t>Check redirecting to "Tạo bộ chỉ số" Screen</t>
  </si>
  <si>
    <t xml:space="preserve">1. Click Mới </t>
  </si>
  <si>
    <t xml:space="preserve">1. Direct to "Tạo bộ chỉ số" Screen
</t>
  </si>
  <si>
    <t>Check create a new set of measurements</t>
  </si>
  <si>
    <t>1. Click Mới 
2. Nhập bộ dữ liệu
3. Click "Tạo"
4. Click "Chọn bộ số đo"</t>
  </si>
  <si>
    <t>1. Direct to "Tạo bộ chỉ số" Screen
2. Redirect to "Chọn bộ số đo" screen
3. A new option is display</t>
  </si>
  <si>
    <t>Check recommend post</t>
  </si>
  <si>
    <t>1. Click "Chọn bộ số đo sẵn có"
2. Click "Body Dũng"
3. Click "Chọn"</t>
  </si>
  <si>
    <t>1. A list of post which is recommend is display</t>
  </si>
  <si>
    <t>Check validate data in "Tạo bộ chỉ số" Screen</t>
  </si>
  <si>
    <t>1. Click Mới 
2. Click in an input field</t>
  </si>
  <si>
    <t>1. Keyboard is only takes number</t>
  </si>
  <si>
    <t>Check detail recommend post</t>
  </si>
  <si>
    <t>1. Click "Chọn bộ số đo sẵn có"
2. Click "Body Dũng"
3. Click "Chọn"
4. Click a post</t>
  </si>
  <si>
    <t>Function Update My Profile</t>
  </si>
  <si>
    <t>Check GUI of Update Profile Screen</t>
  </si>
  <si>
    <t>1. Access to the application
2. Click on Account icon in navigation of screen
3. Click on "Đăng nhập" button
4. Fills "Tài khoản" and fill "Mật khẩu"  on Login screen
5. Click on "Đăng nhập" button
6. Click "Cài đặt chung"
7. Click "Chỉnh sửa thông tin"</t>
  </si>
  <si>
    <t>1. Update Profile Screen is display with following to update:
- An avatar in a circle
- Firstname and lastname
- Gender
- Address
- Date of birth
- Email
- 2 button:
   + Hủy bỏ
   + Cập nhật</t>
  </si>
  <si>
    <t>Check show list option to updating avatar</t>
  </si>
  <si>
    <t>1. Click "Thay đổi ảnh đại diện"</t>
  </si>
  <si>
    <t>1. Show list of two options for user to select
   - Máy ảnh
   - Thư viện</t>
  </si>
  <si>
    <t>Check updating avatar</t>
  </si>
  <si>
    <t>1. Click "Thay đổi ảnh đại diện"
2. Click "Thư viện"
3. Choose an image</t>
  </si>
  <si>
    <t xml:space="preserve">1. A new avatar is updated </t>
  </si>
  <si>
    <t>Check updating firstname (input empty)</t>
  </si>
  <si>
    <t>1. Click "Họ"
2. Delete all text
3. Click "Cập nhật"</t>
  </si>
  <si>
    <t>1. Toast: "Vui lòng không để trống họ"</t>
  </si>
  <si>
    <t>Check updating lastname (input empty)</t>
  </si>
  <si>
    <t>1. Click "Tên"
2. Delete all text
3. Click "Cập nhật"</t>
  </si>
  <si>
    <t>1. Toast: "Vui lòng không để trống tên"</t>
  </si>
  <si>
    <t>Check updating address (input empty)</t>
  </si>
  <si>
    <t>1. Click "Địa chỉ"
2. Delete all text
3. Click "Cập nhật"</t>
  </si>
  <si>
    <t>1. Toast: "Vui lòng không để trống địa chỉ"</t>
  </si>
  <si>
    <t xml:space="preserve">Check updating firstname </t>
  </si>
  <si>
    <t>1. Click "Họ"
2. Input "Việt"
3. Click "Cập nhật"
4. Click "Có"</t>
  </si>
  <si>
    <t>1. Redirect to previous screen
2. Firstname is updated</t>
  </si>
  <si>
    <t xml:space="preserve">Check updating lastname  </t>
  </si>
  <si>
    <t>1. Click "Tên"
2. Input "Dũng"
3. Click "Cập nhật"
4. Click "Có"</t>
  </si>
  <si>
    <t>1. Redirect to previous screen
2. Lastname is updated</t>
  </si>
  <si>
    <t xml:space="preserve">Check updating address   </t>
  </si>
  <si>
    <t>1. Click "Địa chỉ"
2. Input "Việt Nam"
3. Click "Cập nhật"
4. Click "Có"</t>
  </si>
  <si>
    <t>1. Redirect to previous screen
2. Address is updated</t>
  </si>
  <si>
    <t>Check updating gender</t>
  </si>
  <si>
    <t>1. Click "Nữ"
2. Click "Cập nhật"
3. Click "Có"</t>
  </si>
  <si>
    <t>1. Redirect to previous screen
2. Gender is updated</t>
  </si>
  <si>
    <t>Check canceling update</t>
  </si>
  <si>
    <t>1. Click "Họ"
2. Input "Việt"
3. Click "Cập nhật"
4. Click "Không"</t>
  </si>
  <si>
    <t>1. Keep curent state and screen</t>
  </si>
  <si>
    <t>Function manager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</si>
  <si>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</si>
  <si>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</si>
  <si>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</si>
  <si>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</si>
  <si>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</si>
  <si>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</si>
  <si>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</si>
  <si>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</si>
  <si>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</si>
  <si>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</si>
  <si>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</si>
  <si>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</si>
  <si>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</si>
  <si>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</si>
  <si>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</si>
  <si>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</si>
  <si>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</si>
  <si>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</si>
  <si>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</si>
  <si>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</si>
  <si>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</si>
  <si>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</si>
  <si>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</si>
  <si>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</si>
  <si>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</si>
  <si>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</si>
  <si>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</si>
  <si>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</si>
  <si>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</si>
  <si>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</si>
  <si>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</si>
  <si>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</si>
  <si>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</si>
  <si>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</si>
  <si>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</si>
  <si>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</si>
  <si>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</si>
  <si>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</si>
  <si>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</si>
  <si>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</si>
  <si>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</si>
  <si>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</si>
  <si>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</si>
  <si>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</si>
  <si>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</si>
  <si>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</si>
  <si>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</si>
  <si>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</si>
  <si>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</si>
  <si>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</si>
  <si>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</si>
  <si>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</si>
  <si>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</si>
  <si>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</si>
  <si>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</si>
  <si>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</si>
  <si>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</si>
  <si>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</si>
  <si>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</si>
  <si>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</si>
  <si>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</si>
  <si>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</si>
  <si>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</si>
  <si>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</si>
  <si>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</si>
  <si>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</si>
  <si>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</si>
  <si>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</si>
  <si>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</si>
  <si>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</si>
  <si>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</si>
  <si>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</si>
  <si>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</si>
  <si>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</si>
  <si>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</si>
  <si>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</si>
  <si>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</si>
  <si>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</si>
  <si>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</si>
  <si>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</si>
  <si>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</si>
  <si>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</si>
  <si>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</si>
  <si>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</si>
  <si>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</si>
  <si>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</si>
  <si>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</si>
  <si>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</si>
  <si>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</si>
  <si>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</si>
  <si>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</si>
  <si>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</si>
  <si>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</si>
  <si>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</si>
  <si>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</si>
  <si>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</si>
  <si>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</si>
  <si>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</si>
  <si>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</si>
  <si>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</si>
  <si>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</si>
  <si>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</si>
  <si>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</si>
  <si>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</si>
  <si>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</si>
  <si>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</si>
  <si>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</si>
  <si>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</si>
  <si>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</si>
  <si>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</si>
  <si>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</si>
  <si>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</si>
  <si>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</si>
  <si>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</si>
  <si>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</si>
  <si>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</si>
  <si>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</si>
  <si>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</si>
  <si>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</si>
  <si>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</si>
  <si>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</si>
  <si>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</si>
  <si>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</si>
  <si>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</si>
  <si>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</si>
  <si>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</si>
  <si>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</si>
  <si>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</si>
  <si>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</si>
  <si>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</si>
  <si>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</si>
  <si>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</si>
  <si>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</si>
  <si>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</si>
  <si>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</si>
  <si>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</si>
  <si>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</si>
  <si>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</si>
  <si>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</si>
  <si>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</si>
  <si>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</si>
  <si>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</si>
  <si>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</si>
  <si>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</si>
  <si>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</si>
  <si>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</si>
  <si>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</si>
  <si>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</si>
  <si>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</si>
  <si>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</si>
  <si>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</si>
  <si>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</si>
  <si>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</si>
  <si>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</si>
  <si>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</si>
  <si>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</si>
  <si>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</si>
  <si>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</si>
  <si>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</si>
  <si>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</si>
  <si>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</si>
  <si>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</si>
  <si>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</si>
  <si>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</si>
  <si>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</si>
  <si>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</si>
  <si>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</si>
  <si>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</si>
  <si>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</si>
  <si>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</si>
  <si>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</si>
  <si>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</si>
  <si>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</si>
  <si>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</si>
  <si>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</si>
  <si>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</si>
  <si>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</si>
  <si>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</si>
  <si>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</si>
  <si>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</si>
  <si>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</si>
  <si>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</si>
  <si>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</si>
  <si>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</si>
  <si>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</si>
  <si>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</si>
  <si>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</si>
  <si>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</si>
  <si>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Report</t>
  </si>
  <si>
    <t>Check GUI list reports post</t>
  </si>
  <si>
    <t>1. Login into the web server
 2. Click on 'Report' tab in the menu bar</t>
  </si>
  <si>
    <t>1. Display the list ò reports by following: ID, From Account, To post, Posted by, Reason, Status, Detail, Option
 2. The data of post is mapping wit the column name</t>
  </si>
  <si>
    <t>Check GUI of button 'View detail' of list report post</t>
  </si>
  <si>
    <t xml:space="preserve">1. Login into the web server
 2. Click on 'Report' tab in the menu bar
 </t>
  </si>
  <si>
    <t>1. Display button 'View' in column Detail</t>
  </si>
  <si>
    <t>Check function click on 'From Account' of list reports post</t>
  </si>
  <si>
    <t>1. Login into the web server
2. Click on 'Report' tab in the menu bar
3. Click on the 'From Account' 'Viên1 Mai'</t>
  </si>
  <si>
    <t>1. Navigate to user 'Viên1 Mai' detail information</t>
  </si>
  <si>
    <t>1. User 'Viên1 Mai'</t>
  </si>
  <si>
    <t>Check function click on 'Posted By' of list reports post</t>
  </si>
  <si>
    <t>1. Login into the web server
2. Click on 'Report' tab in the menu bar
3. Click on the 'Posted By' 'Mai Văn Viên'</t>
  </si>
  <si>
    <t>1. Navigate to user 'Mai Văn Viên' detail information</t>
  </si>
  <si>
    <t>1. User 'Mai Văn Viên'</t>
  </si>
  <si>
    <t>Check function of button 'View' of list reports post</t>
  </si>
  <si>
    <t>1. Login into the web server
2. Click on 'Report' tab in the menu bar
3. From report have id= '11' click 'View'</t>
  </si>
  <si>
    <t>1. Report have id = '11'
2. Post have id = '87'</t>
  </si>
  <si>
    <t>Check function button 'Delete'</t>
  </si>
  <si>
    <t xml:space="preserve">1. Login into the web server
2. Click on 'Report' tab in the menu bar
3. From report have id= '12' click 'Delete'
</t>
  </si>
  <si>
    <t>1. Display popup confirm 'Bạn có muốn xoá post này'</t>
  </si>
  <si>
    <t xml:space="preserve">1. Report have id = '12'
</t>
  </si>
  <si>
    <t>1. Login into the web server
2. Click on 'Report' tab in the menu bar
3. From report have id= '12' click 'Delete'
5. Click on 'Hủy'</t>
  </si>
  <si>
    <t>1. Login into the web server
2. Click on 'Report' tab in the menu bar
3. From report have id= '12' click 'Delete'
5. Click on 'Ok'</t>
  </si>
  <si>
    <t>1. Popup is disappeared
2. Toast message 'Xóa bài đăng thành công'
3. The post's status is deleted</t>
  </si>
  <si>
    <t>Check GUI list reports user</t>
  </si>
  <si>
    <t>1. Display the list ò reports by following: ID, From Account, To Account, Reason, Status, Detail, Option
 2. The data of post is mapping wit the column name</t>
  </si>
  <si>
    <t>Check GUI of button 'View detail' of list report user</t>
  </si>
  <si>
    <t>Check function click on 'From Account' of list reports user</t>
  </si>
  <si>
    <t>Check function click on 'To Account' of list reports user</t>
  </si>
  <si>
    <t xml:space="preserve">1. Login into the web server
2. Click on 'Report' tab in the menu bar
3. From report have id= '18' click 'Ban'
</t>
  </si>
  <si>
    <t>1. Display popup confirm 'Bạn có muốn ban user này'</t>
  </si>
  <si>
    <t xml:space="preserve">1. Report have id = '18'
</t>
  </si>
  <si>
    <t>1. Login into the web server
2. Click on 'Report' tab in the menu bar
3. From report have id= '18' click 'Ban'
5. Click on 'Hủy'</t>
  </si>
  <si>
    <t>1. Login into the web server
2. Click on 'Report' tab in the menu bar
3. From report have id= '18' click 'Delete'
5. Click on 'Ok'</t>
  </si>
  <si>
    <t>1. Popup is disappeared
2. Toast message 'Ban user thành công'
3. The user's status is banned</t>
  </si>
  <si>
    <t>Function Manage Voucher</t>
  </si>
  <si>
    <t>Check GUI search box 'Search Voucher'</t>
  </si>
  <si>
    <t>1. Login into the web server
2. Click on 'Voucher' tab in the menu bar</t>
  </si>
  <si>
    <t xml:space="preserve">1. Display text 'Voucher' on the search box </t>
  </si>
  <si>
    <t>Check focus on search box 'Search Voucher'</t>
  </si>
  <si>
    <t>1. Login into the web server
2. Click on 'Voucher' tab in the menu bar
3. Click on the search box 'Search Voucher'</t>
  </si>
  <si>
    <t>1. Display text 'Search Voucher' on the search box 
2. Border of the search box change to blue</t>
  </si>
  <si>
    <t>Check focus out search box 'Search Voucher'</t>
  </si>
  <si>
    <t>1. Login into the web server
2. Click on 'Voucher' tab in the menu bar
3. Click on the search box 'Search Voucher'
4. Click out of the search box 'Search Voucher'</t>
  </si>
  <si>
    <t>1. Display text 'Search Voucher' on the search box 
2. Border of the search box change from blue to white</t>
  </si>
  <si>
    <t>Check function seach box 'Search Voucher'</t>
  </si>
  <si>
    <t>1. Login into the web server
2. Click on 'Voucher' tab in the menu bar
3. Click on the search box 'Search Voucher'
4. Input text 'a' on the search box</t>
  </si>
  <si>
    <t>1. Display text 'a' on the search box 
2. Border of the search box change to blue
3. Display list of voucher have title contain character 'a'</t>
  </si>
  <si>
    <t>1. Login into the web server
2. Click on 'Voucher' tab in the menu bar
3. Click on the search box 'Search Voucher'
4. Input text 'a' on the search box
5. Input text 'a' on the search box</t>
  </si>
  <si>
    <t>1. Display text 'aa' on the search box 
2. Border of the search box change to blue
3. Display list of voucher have title contain character 'aa'</t>
  </si>
  <si>
    <t>1. Login into the web server
2. Click on 'Voucher' tab in the menu bar
3. Click on the search box 'Search Voucher'
4. Input text 'a' on the search box
5. Input text 'a' on the search box
6. Press delete button on keyboard</t>
  </si>
  <si>
    <t>1. Display text 'aa' on the search box 
2. Border of the search box change to blue
3. Display list of voucher have title contain character 'a'</t>
  </si>
  <si>
    <t>1. Login into the web server
2. Click on 'Voucher' tab in the menu bar
3. Choose 'Content' from the drop down list
4. Click on the search box 'Search Voucher'
5. Input text 'a' on the search box</t>
  </si>
  <si>
    <t>1. Display text 'aa' on the search box 
2. Border of the search box change to blue
3. Display list of voucher have content contain character 'a'</t>
  </si>
  <si>
    <t>1. Login into the web server
2. Click on 'Voucher' tab in the menu bar
3. Choose 'Content' from the drop down list
4. Click on the search box 'Search Voucher'
5. Input text 'a' on the search box
6. Input text 'a' on the search box</t>
  </si>
  <si>
    <t>1. Display text 'aa' on the search box 
2. Border of the search box change to blue
3. Display list of voucher have content contain character 'aa'</t>
  </si>
  <si>
    <t>1. Login into the web server
2. Click on 'Voucher' tab in the menu bar
3. Choose 'Content' from the drop down list
4. Click on the search box 'Search Voucher'
5. Input text 'a' on the search box
6. Input text 'a' on the search box
7. Press delete button on keyboard</t>
  </si>
  <si>
    <t>1. Login into the web server
2. Click on 'Voucher' tab in the menu bar
3. Choose 'Code' from the drop down list
4. Click on the search box 'Search Voucher'
5. Input text 'a' on the search box</t>
  </si>
  <si>
    <t>1. Display text 'a' on the search box 
2. Border of the search box change to blue
3. Display list of voucher have code contain character 'a'</t>
  </si>
  <si>
    <t>1. Login into the web server
2. Click on 'Voucher' tab in the menu bar
3. Choose 'Code' from the drop down list
4. Click on the search box 'Search Voucher'
5. Input text 'a' on the search box
6. Input text 'a' on the search box</t>
  </si>
  <si>
    <t>1. Display text 'a' on the search box 
2. Border of the search box change to blue
3. Display list of voucher have code contain character 'aa'</t>
  </si>
  <si>
    <t>1. Login into the web server
2. Click on 'Voucher' tab in the menu bar
3. Choose 'Code'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</si>
  <si>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t>
  </si>
  <si>
    <t>1. Display text 'a' on the search box 
2. Border of the search box change to blue
3. Display list of voucher have created by contain character 'a'</t>
  </si>
  <si>
    <t>1. Login into the web server
2. Click on 'Voucher' tab in the menu bar
3. Choose 'Created By' from the drop down list
4. Click on the search box 'Search Voucher'
5. Input text 'a' on the search box
6. Input text 'a' on the search box</t>
  </si>
  <si>
    <t>1. Login into the web server
2. Click on 'User' tab in the menu bar
3. Choose 'Created By'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</si>
  <si>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
6. Choose 'Title' from the drop down list</t>
  </si>
  <si>
    <t>1. Login into the web server
2. Click on 'Voucher' tab in the menu bar
3. Choose 'Created By' from the drop down list
4. Click on the search box 'Search Voucher'
5. Input text 'a' on the search box
6. Choose 'Content' from the drop down list</t>
  </si>
  <si>
    <t>1. Display text 'a' on the search box 
2. Border of the search box change to blue
3. Display list of voucher have content contain character 'a'</t>
  </si>
  <si>
    <t>1. Login into the web server
2. Click on 'Voucher' tab in the menu bar
3. Choose 'Created By' from the drop down list
4. Click on the search box 'Search Voucher'
5. Input text 'a' on the search box
6. Choose 'Code' from the drop down list</t>
  </si>
  <si>
    <t>Check GUI list Voucher</t>
  </si>
  <si>
    <t>1. Login into the web server
 2. Click on 'Voucher' tab in the menu bar</t>
  </si>
  <si>
    <t>1. Display the list of reports by following: ID, Content, Code, Created By, Expired created, option
 2. The data of post is mapping wit the column name</t>
  </si>
  <si>
    <t>Check GUI of button 'Delete' of list voucher</t>
  </si>
  <si>
    <t>1. Display button 'Delete' in column 'Option'</t>
  </si>
  <si>
    <t xml:space="preserve">1. Login into the web server
2. Click on 'Voucher' tab in the menu bar
3. From list choose voucher have id= '3' click 'Delete'
</t>
  </si>
  <si>
    <t>1. Display popup confirm 'Bạn có muốn xoá voucher này'</t>
  </si>
  <si>
    <t>1. Login into the web server
2. Click on 'Voucher' tab in the menu bar
3. From list choose voucher have id= '3' click 'Delete'
4. Click on 'Hủy'</t>
  </si>
  <si>
    <t>1. Login into the web server
2. Click on 'Voucher' tab in the menu bar
3. From list choose voucher have id= '3' click 'Delete'
4. Click on 'Ok'</t>
  </si>
  <si>
    <t>1. Popup is disappeared
2. Toast message 'Xóa Voucher thành công'
3. The list is updated</t>
  </si>
  <si>
    <r>
      <rPr>
        <rFont val="Tahoma"/>
        <b/>
        <color theme="1"/>
        <sz val="10.0"/>
      </rPr>
      <t>Function Manage Feedbac</t>
    </r>
    <r>
      <rPr>
        <rFont val="Tahoma"/>
        <color theme="1"/>
        <sz val="10.0"/>
      </rPr>
      <t>k</t>
    </r>
  </si>
  <si>
    <t>Check GUI search box 'Search Feecback'</t>
  </si>
  <si>
    <t>1. Login into the web server
2. Click on 'Feedback' tab in the menu bar</t>
  </si>
  <si>
    <t xml:space="preserve">1. Display text 'Search feedback' on the search box </t>
  </si>
  <si>
    <t>Check focus on search box 'Search Feedback'</t>
  </si>
  <si>
    <t>1. Login into the web server
2. Click on 'Feedback' tab in the menu bar
3. Click on the search box 'Search Feedback'</t>
  </si>
  <si>
    <t>1. Display text 'Search Feedback' on the search box 
2. Border of the search box change to blue</t>
  </si>
  <si>
    <t>Check focus out search box 'Search Feedback'</t>
  </si>
  <si>
    <t>1. Login into the web server
2. Click on 'Feedback' tab in the menu bar
3. Click on the search box 'Search Feedback'
4. Click out of the search box 'Search Feedback'</t>
  </si>
  <si>
    <t>1. Display text 'Search Feedback' on the search box 
2. Border of the search box change from blue to white</t>
  </si>
  <si>
    <t>Check function seach box 'Search Feedback'</t>
  </si>
  <si>
    <t>1. Login into the web server
2. Click on 'Feedback' tab in the menu bar
3. Click on the search box 'Search Feedback'
4. Input text 'a' on the search box</t>
  </si>
  <si>
    <t>1. Display text 'a' on the search box 
2. Border of the search box change to blue
3. Display list of Feedback have send by contain character 'a'</t>
  </si>
  <si>
    <t>1. Login into the web server
2. Click on 'Feedback' tab in the menu bar
3. Click on the search box 'Search Feedback'
4. Input text 'a' on the search box
5. Input text 'a' on the search box</t>
  </si>
  <si>
    <t>1. Display text 'aa' on the search box 
2. Border of the search box change to blue
3. Display list of Feedback have title Send By character 'aa'</t>
  </si>
  <si>
    <t>1. Login into the web server
2. Click on 'Feedback' tab in the menu bar
3. Click on the search box 'Search Feedback'
4. Input text 'a' on the search box
5. Input text 'a' on the search box
6. Press delete button on keyboard</t>
  </si>
  <si>
    <t>1. Display text 'a' on the search box 
2. Border of the search box change to blue
3. Display list of Feedback have Send By contain character 'a'</t>
  </si>
  <si>
    <t>1. Login into the web server
2. Click on 'Feedback' tab in the menu bar
3. Choose 'Title' from the drop down list
4. Click on the search box 'Search Feedback'
5. Input text 'a' on the search box</t>
  </si>
  <si>
    <t>1. Display text 'a' on the search box 
2. Border of the search box change to blue
3. Display list of Feedback have title contain character 'a'</t>
  </si>
  <si>
    <t>1. Login into the web server
2. Click on 'Feedback' tab in the menu bar
3. Choose 'Title' from the drop down list
4. Click on the search box 'Search Voucher'
5. Input text 'a' on the search box
6. Input text 'a' on the search box</t>
  </si>
  <si>
    <t>1. Display text 'aa' on the search box 
2. Border of the search box change to blue
3. Display list of Feedback have title contain character 'aa'</t>
  </si>
  <si>
    <t>1. Login into the web server
2. Click on 'Feedback' tab in the menu bar
3. Choose 'Title' from the drop down list
4. Click on the search box 'Search Voucher'
5. Input text 'a' on the search box
6. Input text 'a' on the search box
7. Press delete button on keyboard</t>
  </si>
  <si>
    <t>1. Login into the web server
2. Click on 'Feedback' tab in the menu bar
3. Choose 'Content' from the drop down list
4. Click on the search box 'Search Feedback'
5. Input text 'a' on the search box</t>
  </si>
  <si>
    <t>1. Display text 'a' on the search box 
2. Border of the search box change to blue
3. Display list of Feedback have Content contain character 'a'</t>
  </si>
  <si>
    <t>1. Login into the web server
2. Click on 'Feedback' tab in the menu bar
3. Choose 'Content' from the drop down list
4. Click on the search box 'Search Voucher'
5. Input text 'a' on the search box
6. Input text 'a' on the search box</t>
  </si>
  <si>
    <t>1. Display text 'aa' on the search box 
2. Border of the search box change to blue
3. Display list of Feedback have Content contain character 'aa'</t>
  </si>
  <si>
    <t>1. Login into the web server
2. Click on 'Feedback' tab in the menu bar
3. Choose 'Content' from the drop down list
4. Click on the search box 'Search Voucher'
5. Input text 'a' on the search box
6. Input text 'a' on the search box
7. Press delete button on keyboard</t>
  </si>
  <si>
    <t>1. Login into the web server
2. Click on 'Feedback' tab in the menu bar
3. Choose 'Title' from the drop down list
4. Click on the search box 'Search Feedback'
5. Input text 'a' on the search box
6. Choose 'Send By' from the drop down list</t>
  </si>
  <si>
    <t>1. Login into the web server
2. Click on 'Feedback' tab in the menu bar
3. Choose 'Title' from the drop down list
4. Click on the search box 'Search Feedback'
5. Input text 'a' on the search box
6. Choose 'Content' from the drop down list</t>
  </si>
  <si>
    <t>Check function button 'Accept'</t>
  </si>
  <si>
    <t xml:space="preserve">1. Login into the web server
2. Click on 'Feedback' tab in the menu bar
3. From list choose feedback have id= '7' click 'Accept'
</t>
  </si>
  <si>
    <t>1. Display popup confirm 'Đọc feed back này và gửi thông báo cho người dùng?'</t>
  </si>
  <si>
    <t>1. Login into the web server
2. Click on 'Feedback' tab in the menu bar
3. From list choose feedback have id= '7' click 'Accept'
4. Click on 'Hủy'</t>
  </si>
  <si>
    <t>1. Login into the web server
2. Click on 'Feedback' tab in the menu bar
3. From list choose feedback have id= '7' click 'Accept'
4. Click on 'Ok'</t>
  </si>
  <si>
    <t>1. Popup is disappeared
2. Toast message 'Đã xác nhận feedback'
3. The list is updated</t>
  </si>
  <si>
    <t>Bug-59</t>
  </si>
  <si>
    <t>Function manager Support</t>
  </si>
  <si>
    <t xml:space="preserve">Test GUI support </t>
  </si>
  <si>
    <t>1. Login the webManager 
2. Click Support 
3. Check GUI support list</t>
  </si>
  <si>
    <t xml:space="preserve">1. After login, display screen Dashboard 
2. After click support in menu, display screen "support manager" have items are following : 
- Search 
- List support have fields: UserID, RequestID, Username, Fullname, Email, Phone , Time Create , status, Detail, Option </t>
  </si>
  <si>
    <t>- Tên đăng nhập: "VienMV666"
- Mật khẩu: "123456"</t>
  </si>
  <si>
    <t>Bug-48</t>
  </si>
  <si>
    <t xml:space="preserve">Check button "Detail" in screen "SupportManager" </t>
  </si>
  <si>
    <t xml:space="preserve">In the request Id= 16, click button "Detail" </t>
  </si>
  <si>
    <t xml:space="preserve">After click "Detail" ,Display screen "Request Detail" </t>
  </si>
  <si>
    <t>- Request ID= 16</t>
  </si>
  <si>
    <t>Bug-49</t>
  </si>
  <si>
    <t xml:space="preserve">Check button "Approved" request lock account </t>
  </si>
  <si>
    <t>1. In the request Id= 16, click button "Approve"
2. Click "Yes"</t>
  </si>
  <si>
    <t>1. After click "Approve" , display popup " Bạn có muốn khóa tài khoản này" 
2. After click "yes", lock account send request (UserId= 7)</t>
  </si>
  <si>
    <t>- Request ID= 16
- UserID= 7</t>
  </si>
  <si>
    <t>Bug-50</t>
  </si>
  <si>
    <t>1. In the request Id= 16, click button "Approve"
2. Click "No"</t>
  </si>
  <si>
    <t xml:space="preserve">1. After click "Approve" , display popup " Bạn có muốn khóa tài khoản này" 
2. After click "No", No send request to server and back to support list </t>
  </si>
  <si>
    <t>Check button "Approved" request  make fashionista</t>
  </si>
  <si>
    <t>1. In the request Id= 17, click button "Approve"
2. Click "No"</t>
  </si>
  <si>
    <t>1. After click "Approve" , display popup " Bạn có muốn xác nhận cho người dùng này là fashionista" 
2. After click "yes", Make user is fashionista (UserId= 7)</t>
  </si>
  <si>
    <t>- Request ID= 17
- UserID= 20</t>
  </si>
  <si>
    <t>Bug-51</t>
  </si>
  <si>
    <t>TEST REPORT</t>
  </si>
  <si>
    <t>SoFa - Social Fashion Network</t>
  </si>
  <si>
    <t>Notes</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</si>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</sst>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7">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sz val="10.0"/>
      <color rgb="FF000000"/>
      <name val="Tahoma"/>
    </font>
    <font>
      <sz val="11.0"/>
      <color rgb="FF000000"/>
      <name val="Inconsolat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b/>
      <i/>
      <sz val="10.0"/>
      <color theme="1"/>
      <name val="Tahoma"/>
    </font>
    <font>
      <b/>
      <color rgb="FF000000"/>
      <name val="Docs-Tahoma"/>
    </font>
    <font>
      <color theme="1"/>
      <name val="Tahoma"/>
    </font>
    <font>
      <sz val="11.0"/>
      <color theme="1"/>
      <name val="Calibri"/>
    </font>
    <font>
      <sz val="10.0"/>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right/>
      <top style="thin">
        <color rgb="FF000000"/>
      </top>
      <bottom style="thin">
        <color rgb="FF000000"/>
      </bottom>
    </border>
    <border>
      <left/>
      <right/>
      <top/>
    </border>
    <border>
      <left/>
      <top/>
      <bottom/>
    </border>
    <border>
      <left style="hair">
        <color rgb="FF000000"/>
      </left>
      <right/>
      <top style="thin">
        <color rgb="FF000000"/>
      </top>
    </border>
    <border>
      <right/>
      <top/>
      <bottom/>
    </border>
    <border>
      <top style="thin">
        <color rgb="FF000000"/>
      </top>
    </border>
    <border>
      <left style="thin">
        <color rgb="FF000000"/>
      </left>
    </border>
    <border>
      <right style="thin">
        <color rgb="FF000000"/>
      </right>
    </border>
    <border>
      <bottom style="thin">
        <color rgb="FF000000"/>
      </bottom>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bottom/>
    </border>
    <border>
      <left/>
      <right style="thin">
        <color rgb="FF000000"/>
      </right>
      <top style="thin">
        <color rgb="FF000000"/>
      </top>
      <bottom style="thin">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2" fillId="0" fontId="5" numFmtId="0" xfId="0" applyAlignment="1" applyBorder="1" applyFont="1">
      <alignment horizontal="center" readingOrder="0" vertical="center"/>
    </xf>
    <xf borderId="4" fillId="0" fontId="4"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3"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3" fillId="0" fontId="7" numFmtId="164" xfId="0" applyAlignment="1" applyBorder="1" applyFont="1" applyNumberFormat="1">
      <alignment horizontal="left"/>
    </xf>
    <xf borderId="9" fillId="0" fontId="4" numFmtId="0" xfId="0" applyBorder="1" applyFont="1"/>
    <xf borderId="10" fillId="0" fontId="4" numFmtId="0" xfId="0" applyBorder="1" applyFont="1"/>
    <xf borderId="11" fillId="0" fontId="4" numFmtId="0" xfId="0" applyBorder="1" applyFont="1"/>
    <xf borderId="3" fillId="0" fontId="7" numFmtId="0" xfId="0" applyAlignment="1" applyBorder="1" applyFont="1">
      <alignment horizontal="left" readingOrder="0"/>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2" fillId="3" fontId="8" numFmtId="165" xfId="0" applyAlignment="1" applyBorder="1" applyFill="1" applyFont="1" applyNumberFormat="1">
      <alignment horizontal="center" vertical="center"/>
    </xf>
    <xf borderId="13" fillId="3" fontId="8" numFmtId="0" xfId="0" applyAlignment="1" applyBorder="1" applyFont="1">
      <alignment horizontal="center" vertical="center"/>
    </xf>
    <xf borderId="14" fillId="3" fontId="8" numFmtId="0" xfId="0" applyAlignment="1" applyBorder="1" applyFont="1">
      <alignment horizontal="center" vertical="center"/>
    </xf>
    <xf borderId="0" fillId="0" fontId="1" numFmtId="0" xfId="0" applyAlignment="1" applyFont="1">
      <alignment vertical="top"/>
    </xf>
    <xf borderId="5" fillId="0" fontId="9" numFmtId="165" xfId="0" applyAlignment="1" applyBorder="1" applyFont="1" applyNumberFormat="1">
      <alignment readingOrder="0" vertical="center"/>
    </xf>
    <xf borderId="5" fillId="0" fontId="9" numFmtId="49" xfId="0" applyAlignment="1" applyBorder="1" applyFont="1" applyNumberFormat="1">
      <alignment readingOrder="0" vertical="center"/>
    </xf>
    <xf borderId="5" fillId="0" fontId="9" numFmtId="0" xfId="0" applyAlignment="1" applyBorder="1" applyFont="1">
      <alignment readingOrder="0" vertical="center"/>
    </xf>
    <xf borderId="5" fillId="0" fontId="10" numFmtId="0" xfId="0" applyAlignment="1" applyBorder="1" applyFont="1">
      <alignment horizontal="left" readingOrder="0" vertical="center"/>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1" numFmtId="0" xfId="0" applyAlignment="1" applyBorder="1" applyFont="1">
      <alignment horizontal="left"/>
    </xf>
    <xf borderId="1" fillId="2" fontId="12" numFmtId="0" xfId="0" applyAlignment="1" applyBorder="1" applyFont="1">
      <alignment horizontal="left"/>
    </xf>
    <xf borderId="2" fillId="2" fontId="6" numFmtId="1" xfId="0" applyBorder="1" applyFont="1" applyNumberFormat="1"/>
    <xf borderId="15"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6" fillId="2" fontId="1" numFmtId="1" xfId="0" applyAlignment="1" applyBorder="1" applyFont="1" applyNumberFormat="1">
      <alignment vertical="center"/>
    </xf>
    <xf borderId="16" fillId="2" fontId="1" numFmtId="0" xfId="0" applyAlignment="1" applyBorder="1" applyFont="1">
      <alignment horizontal="left" vertical="center"/>
    </xf>
    <xf borderId="17" fillId="2" fontId="13" numFmtId="0" xfId="0" applyAlignment="1" applyBorder="1" applyFont="1">
      <alignment horizontal="center"/>
    </xf>
    <xf borderId="12" fillId="4" fontId="8" numFmtId="1" xfId="0" applyAlignment="1" applyBorder="1" applyFill="1" applyFont="1" applyNumberFormat="1">
      <alignment horizontal="center" vertical="center"/>
    </xf>
    <xf borderId="13" fillId="4" fontId="8" numFmtId="0" xfId="0" applyAlignment="1" applyBorder="1" applyFont="1">
      <alignment horizontal="center" vertical="center"/>
    </xf>
    <xf borderId="18" fillId="4" fontId="8" numFmtId="0" xfId="0" applyAlignment="1" applyBorder="1" applyFont="1">
      <alignment horizontal="center" vertical="center"/>
    </xf>
    <xf borderId="14" fillId="4" fontId="8" numFmtId="0" xfId="0" applyAlignment="1" applyBorder="1" applyFont="1">
      <alignment horizontal="center" vertical="center"/>
    </xf>
    <xf borderId="19" fillId="2" fontId="13" numFmtId="0" xfId="0" applyAlignment="1" applyBorder="1" applyFont="1">
      <alignment horizontal="center"/>
    </xf>
    <xf borderId="1" fillId="2" fontId="13" numFmtId="0" xfId="0" applyAlignment="1" applyBorder="1" applyFont="1">
      <alignment horizontal="center"/>
    </xf>
    <xf borderId="17" fillId="2" fontId="1" numFmtId="0" xfId="0" applyBorder="1" applyFont="1"/>
    <xf borderId="7" fillId="2" fontId="1" numFmtId="1" xfId="0" applyAlignment="1" applyBorder="1" applyFont="1" applyNumberFormat="1">
      <alignment vertical="center"/>
    </xf>
    <xf borderId="20" fillId="2" fontId="1" numFmtId="49" xfId="0" applyAlignment="1" applyBorder="1" applyFont="1" applyNumberFormat="1">
      <alignment horizontal="left" vertical="center"/>
    </xf>
    <xf borderId="20" fillId="2" fontId="14" numFmtId="0" xfId="0" applyAlignment="1" applyBorder="1" applyFont="1">
      <alignment horizontal="left" readingOrder="0" vertical="center"/>
    </xf>
    <xf borderId="20" fillId="2" fontId="1" numFmtId="0" xfId="0" applyAlignment="1" applyBorder="1" applyFont="1">
      <alignment horizontal="left" vertical="center"/>
    </xf>
    <xf borderId="8" fillId="2" fontId="1" numFmtId="0" xfId="0" applyBorder="1" applyFont="1"/>
    <xf borderId="19" fillId="2" fontId="1" numFmtId="0" xfId="0" applyBorder="1" applyFont="1"/>
    <xf borderId="2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5" numFmtId="0" xfId="0" applyAlignment="1" applyFont="1">
      <alignment horizontal="left" readingOrder="0" vertical="center"/>
    </xf>
    <xf borderId="0" fillId="2" fontId="1" numFmtId="0" xfId="0" applyAlignment="1" applyFont="1">
      <alignment horizontal="left" vertical="center"/>
    </xf>
    <xf borderId="22" fillId="2" fontId="1" numFmtId="0" xfId="0" applyBorder="1" applyFont="1"/>
    <xf borderId="0" fillId="2" fontId="16" numFmtId="0" xfId="0" applyAlignment="1" applyFont="1">
      <alignment horizontal="left" vertical="center"/>
    </xf>
    <xf borderId="22" fillId="2" fontId="1" numFmtId="0" xfId="0" applyAlignment="1" applyBorder="1" applyFont="1">
      <alignment horizontal="left" vertical="center"/>
    </xf>
    <xf borderId="10" fillId="2" fontId="1" numFmtId="1" xfId="0" applyAlignment="1" applyBorder="1" applyFont="1" applyNumberFormat="1">
      <alignment vertical="center"/>
    </xf>
    <xf borderId="23" fillId="2" fontId="1" numFmtId="49" xfId="0" applyAlignment="1" applyBorder="1" applyFont="1" applyNumberFormat="1">
      <alignment horizontal="left" vertical="center"/>
    </xf>
    <xf borderId="23" fillId="2" fontId="17" numFmtId="0" xfId="0" applyAlignment="1" applyBorder="1" applyFont="1">
      <alignment horizontal="left" readingOrder="0" vertical="center"/>
    </xf>
    <xf borderId="23" fillId="2" fontId="18" numFmtId="0" xfId="0" applyAlignment="1" applyBorder="1" applyFont="1">
      <alignment horizontal="left" vertical="center"/>
    </xf>
    <xf borderId="11" fillId="2" fontId="1" numFmtId="0" xfId="0" applyAlignment="1" applyBorder="1" applyFont="1">
      <alignment horizontal="left" vertical="center"/>
    </xf>
    <xf borderId="24" fillId="2" fontId="1" numFmtId="1" xfId="0" applyBorder="1" applyFont="1" applyNumberFormat="1"/>
    <xf borderId="24" fillId="2" fontId="1" numFmtId="0" xfId="0" applyAlignment="1" applyBorder="1" applyFont="1">
      <alignment horizontal="left"/>
    </xf>
    <xf borderId="1" fillId="2" fontId="7" numFmtId="0" xfId="0" applyAlignment="1" applyBorder="1" applyFont="1">
      <alignment shrinkToFit="0" wrapText="1"/>
    </xf>
    <xf borderId="1" fillId="2" fontId="19" numFmtId="0" xfId="0" applyBorder="1" applyFont="1"/>
    <xf borderId="25" fillId="2" fontId="13" numFmtId="0" xfId="0" applyAlignment="1" applyBorder="1" applyFont="1">
      <alignment shrinkToFit="0" vertical="top" wrapText="1"/>
    </xf>
    <xf borderId="26" fillId="2" fontId="1" numFmtId="0" xfId="0" applyAlignment="1" applyBorder="1" applyFont="1">
      <alignment horizontal="left" readingOrder="0" shrinkToFit="0" vertical="top" wrapText="1"/>
    </xf>
    <xf borderId="27" fillId="0" fontId="4" numFmtId="0" xfId="0" applyBorder="1" applyFont="1"/>
    <xf borderId="28" fillId="0" fontId="4" numFmtId="0" xfId="0" applyBorder="1" applyFont="1"/>
    <xf borderId="0" fillId="2" fontId="7" numFmtId="0" xfId="0" applyAlignment="1" applyFont="1">
      <alignment shrinkToFit="0" wrapText="1"/>
    </xf>
    <xf borderId="1" fillId="2" fontId="19" numFmtId="0" xfId="0" applyAlignment="1" applyBorder="1" applyFont="1">
      <alignment shrinkToFit="0" wrapText="1"/>
    </xf>
    <xf borderId="1" fillId="2" fontId="9" numFmtId="0" xfId="0" applyBorder="1" applyFont="1"/>
    <xf borderId="29" fillId="2" fontId="13" numFmtId="0" xfId="0" applyAlignment="1" applyBorder="1" applyFont="1">
      <alignment shrinkToFit="0" vertical="top" wrapText="1"/>
    </xf>
    <xf borderId="2" fillId="2" fontId="1" numFmtId="0" xfId="0" applyAlignment="1" applyBorder="1" applyFont="1">
      <alignment horizontal="left" shrinkToFit="0" vertical="top" wrapText="1"/>
    </xf>
    <xf borderId="30" fillId="0" fontId="4" numFmtId="0" xfId="0" applyBorder="1" applyFont="1"/>
    <xf borderId="1" fillId="2" fontId="11" numFmtId="0" xfId="0" applyAlignment="1" applyBorder="1" applyFont="1">
      <alignment horizontal="center" shrinkToFit="0" vertical="center" wrapText="1"/>
    </xf>
    <xf borderId="29" fillId="2" fontId="20" numFmtId="0" xfId="0" applyAlignment="1" applyBorder="1" applyFont="1">
      <alignment horizontal="center" shrinkToFit="0" vertical="top" wrapText="1"/>
    </xf>
    <xf borderId="5" fillId="2" fontId="20" numFmtId="0" xfId="0" applyAlignment="1" applyBorder="1" applyFont="1">
      <alignment horizontal="center" shrinkToFit="0" vertical="top" wrapText="1"/>
    </xf>
    <xf borderId="31" fillId="2" fontId="20" numFmtId="0" xfId="0" applyAlignment="1" applyBorder="1" applyFont="1">
      <alignment horizontal="center" shrinkToFit="0" vertical="top" wrapText="1"/>
    </xf>
    <xf borderId="0" fillId="2" fontId="11"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9" numFmtId="0" xfId="0" applyAlignment="1" applyBorder="1" applyFont="1">
      <alignment horizontal="center" shrinkToFit="0" wrapText="1"/>
    </xf>
    <xf borderId="32" fillId="2" fontId="1" numFmtId="0" xfId="0" applyAlignment="1" applyBorder="1" applyFont="1">
      <alignment horizontal="center" shrinkToFit="0" vertical="top" wrapText="1"/>
    </xf>
    <xf borderId="33" fillId="2" fontId="1" numFmtId="0" xfId="0" applyAlignment="1" applyBorder="1" applyFont="1">
      <alignment horizontal="center" shrinkToFit="0" vertical="top" wrapText="1"/>
    </xf>
    <xf borderId="34" fillId="2" fontId="1" numFmtId="0" xfId="0" applyAlignment="1" applyBorder="1" applyFont="1">
      <alignment horizontal="center" shrinkToFit="0" vertical="top" wrapText="1"/>
    </xf>
    <xf borderId="0" fillId="2" fontId="9" numFmtId="0" xfId="0" applyAlignment="1" applyFont="1">
      <alignment horizontal="center" shrinkToFit="0" vertical="center" wrapText="1"/>
    </xf>
    <xf borderId="16" fillId="2" fontId="9" numFmtId="0" xfId="0" applyAlignment="1" applyBorder="1" applyFont="1">
      <alignment horizontal="center" shrinkToFit="0" wrapText="1"/>
    </xf>
    <xf borderId="16" fillId="2" fontId="1" numFmtId="0" xfId="0" applyAlignment="1" applyBorder="1" applyFont="1">
      <alignment horizontal="center" shrinkToFit="0" wrapText="1"/>
    </xf>
    <xf borderId="16" fillId="2" fontId="9" numFmtId="0" xfId="0" applyAlignment="1" applyBorder="1" applyFont="1">
      <alignment horizontal="center" shrinkToFit="0" vertical="center"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19" fillId="2" fontId="9" numFmtId="0" xfId="0" applyBorder="1" applyFont="1"/>
    <xf borderId="1" fillId="2" fontId="12" numFmtId="0" xfId="0" applyAlignment="1" applyBorder="1" applyFont="1">
      <alignment horizontal="center" shrinkToFit="0" vertical="center" wrapText="1"/>
    </xf>
    <xf borderId="5" fillId="6" fontId="13" numFmtId="0" xfId="0" applyAlignment="1" applyBorder="1" applyFill="1" applyFont="1">
      <alignment horizontal="left" readingOrder="0" vertical="center"/>
    </xf>
    <xf borderId="5" fillId="6" fontId="13" numFmtId="0" xfId="0" applyAlignment="1" applyBorder="1" applyFont="1">
      <alignment horizontal="left" vertical="center"/>
    </xf>
    <xf borderId="1" fillId="2" fontId="12"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9" numFmtId="0" xfId="0" applyAlignment="1" applyBorder="1" applyFont="1">
      <alignment horizontal="left" readingOrder="0" shrinkToFit="0" vertical="top" wrapText="1"/>
    </xf>
    <xf borderId="5" fillId="2" fontId="9"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9" numFmtId="0" xfId="0" applyAlignment="1" applyBorder="1" applyFont="1">
      <alignment shrinkToFit="0" vertical="top" wrapText="1"/>
    </xf>
    <xf borderId="5" fillId="2" fontId="9" numFmtId="0" xfId="0" applyAlignment="1" applyBorder="1" applyFont="1">
      <alignment horizontal="left" readingOrder="0"/>
    </xf>
    <xf borderId="5" fillId="2" fontId="9" numFmtId="0" xfId="0" applyBorder="1" applyFont="1"/>
    <xf borderId="5" fillId="2" fontId="9" numFmtId="166" xfId="0" applyAlignment="1" applyBorder="1" applyFont="1" applyNumberFormat="1">
      <alignment horizontal="right" readingOrder="0"/>
    </xf>
    <xf borderId="5" fillId="2" fontId="1" numFmtId="166" xfId="0" applyAlignment="1" applyBorder="1" applyFont="1" applyNumberFormat="1">
      <alignment readingOrder="0"/>
    </xf>
    <xf borderId="5" fillId="2" fontId="1" numFmtId="0" xfId="0" applyAlignment="1" applyBorder="1" applyFont="1">
      <alignment readingOrder="0"/>
    </xf>
    <xf borderId="5" fillId="2" fontId="1" numFmtId="0" xfId="0" applyBorder="1" applyFont="1"/>
    <xf borderId="5" fillId="0" fontId="1" numFmtId="0" xfId="0" applyAlignment="1" applyBorder="1" applyFont="1">
      <alignment readingOrder="0"/>
    </xf>
    <xf borderId="5" fillId="2" fontId="1" numFmtId="0" xfId="0" applyAlignment="1" applyBorder="1" applyFont="1">
      <alignment readingOrder="0" vertical="top"/>
    </xf>
    <xf borderId="5" fillId="2" fontId="9" numFmtId="0" xfId="0" applyAlignment="1" applyBorder="1" applyFont="1">
      <alignment horizontal="left" readingOrder="0" vertical="top"/>
    </xf>
    <xf borderId="5" fillId="0" fontId="1" numFmtId="166" xfId="0" applyAlignment="1" applyBorder="1" applyFont="1" applyNumberFormat="1">
      <alignment readingOrder="0"/>
    </xf>
    <xf borderId="5" fillId="2" fontId="9" numFmtId="0" xfId="0" applyAlignment="1" applyBorder="1" applyFont="1">
      <alignment horizontal="left"/>
    </xf>
    <xf borderId="5" fillId="2" fontId="9" numFmtId="0" xfId="0" applyAlignment="1" applyBorder="1" applyFont="1">
      <alignment vertical="top"/>
    </xf>
    <xf borderId="5" fillId="0" fontId="1" numFmtId="0" xfId="0" applyAlignment="1" applyBorder="1" applyFont="1">
      <alignment readingOrder="0" vertical="top"/>
    </xf>
    <xf borderId="5" fillId="0" fontId="1" numFmtId="0" xfId="0" applyAlignment="1" applyBorder="1" applyFont="1">
      <alignment vertical="top"/>
    </xf>
    <xf borderId="5" fillId="6" fontId="13" numFmtId="0" xfId="0" applyAlignment="1" applyBorder="1" applyFont="1">
      <alignment readingOrder="0" shrinkToFit="0" wrapText="0"/>
    </xf>
    <xf borderId="5" fillId="6" fontId="13" numFmtId="0" xfId="0" applyAlignment="1" applyBorder="1" applyFont="1">
      <alignment readingOrder="0"/>
    </xf>
    <xf borderId="5" fillId="6" fontId="1" numFmtId="0" xfId="0" applyBorder="1" applyFont="1"/>
    <xf borderId="5" fillId="6" fontId="1" numFmtId="0" xfId="0" applyBorder="1" applyFont="1"/>
    <xf borderId="5" fillId="6" fontId="1" numFmtId="166" xfId="0" applyBorder="1" applyFont="1" applyNumberFormat="1"/>
    <xf borderId="0" fillId="6" fontId="21" numFmtId="0" xfId="0" applyAlignment="1" applyFont="1">
      <alignment horizontal="left" readingOrder="0"/>
    </xf>
    <xf borderId="5" fillId="0" fontId="1" numFmtId="0" xfId="0" applyAlignment="1" applyBorder="1" applyFont="1">
      <alignment readingOrder="0" shrinkToFit="0" vertical="top" wrapText="1"/>
    </xf>
    <xf borderId="5" fillId="2" fontId="1" numFmtId="0" xfId="0" applyAlignment="1" applyBorder="1" applyFont="1">
      <alignment horizontal="left" readingOrder="0" shrinkToFit="0" vertical="top" wrapText="1"/>
    </xf>
    <xf borderId="5" fillId="2" fontId="22" numFmtId="0" xfId="0" applyAlignment="1" applyBorder="1" applyFont="1">
      <alignment shrinkToFit="0" vertical="top" wrapText="1"/>
    </xf>
    <xf borderId="3" fillId="2" fontId="22" numFmtId="0" xfId="0" applyAlignment="1" applyBorder="1" applyFont="1">
      <alignment shrinkToFit="0" vertical="top" wrapText="1"/>
    </xf>
    <xf borderId="3" fillId="2" fontId="22" numFmtId="0" xfId="0" applyAlignment="1" applyBorder="1" applyFont="1">
      <alignment shrinkToFit="0" vertical="top" wrapText="1"/>
    </xf>
    <xf borderId="3" fillId="2" fontId="22" numFmtId="0" xfId="0" applyAlignment="1" applyBorder="1" applyFont="1">
      <alignment shrinkToFit="0" vertical="top" wrapText="1"/>
    </xf>
    <xf borderId="3" fillId="2" fontId="22" numFmtId="166" xfId="0" applyAlignment="1" applyBorder="1" applyFont="1" applyNumberFormat="1">
      <alignment horizontal="right" shrinkToFit="0" vertical="top" wrapText="1"/>
    </xf>
    <xf borderId="9" fillId="2" fontId="22" numFmtId="0" xfId="0" applyAlignment="1" applyBorder="1" applyFont="1">
      <alignment shrinkToFit="0" vertical="top" wrapText="1"/>
    </xf>
    <xf borderId="11" fillId="2" fontId="22" numFmtId="0" xfId="0" applyAlignment="1" applyBorder="1" applyFont="1">
      <alignment shrinkToFit="0" vertical="top" wrapText="1"/>
    </xf>
    <xf borderId="11" fillId="2" fontId="22" numFmtId="0" xfId="0" applyAlignment="1" applyBorder="1" applyFont="1">
      <alignment shrinkToFit="0" vertical="top" wrapText="1"/>
    </xf>
    <xf borderId="11" fillId="2" fontId="22" numFmtId="0" xfId="0" applyAlignment="1" applyBorder="1" applyFont="1">
      <alignment shrinkToFit="0" vertical="top" wrapText="1"/>
    </xf>
    <xf borderId="11" fillId="2" fontId="22" numFmtId="166" xfId="0" applyAlignment="1" applyBorder="1" applyFont="1" applyNumberFormat="1">
      <alignment horizontal="right" shrinkToFit="0" vertical="top" wrapText="1"/>
    </xf>
    <xf borderId="11" fillId="0" fontId="22" numFmtId="0" xfId="0" applyAlignment="1" applyBorder="1" applyFont="1">
      <alignment vertical="top"/>
    </xf>
    <xf borderId="11" fillId="0" fontId="23" numFmtId="0" xfId="0" applyAlignment="1" applyBorder="1" applyFont="1">
      <alignment vertical="top"/>
    </xf>
    <xf borderId="11" fillId="2" fontId="22" numFmtId="0" xfId="0" applyAlignment="1" applyBorder="1" applyFont="1">
      <alignment readingOrder="0" shrinkToFit="0" vertical="top" wrapText="1"/>
    </xf>
    <xf borderId="5" fillId="6" fontId="13" numFmtId="0" xfId="0" applyAlignment="1" applyBorder="1" applyFont="1">
      <alignment shrinkToFit="0" vertical="bottom" wrapText="0"/>
    </xf>
    <xf borderId="5" fillId="6" fontId="13" numFmtId="0" xfId="0" applyAlignment="1" applyBorder="1" applyFont="1">
      <alignment readingOrder="0" vertical="bottom"/>
    </xf>
    <xf borderId="5" fillId="6" fontId="1" numFmtId="0" xfId="0" applyAlignment="1" applyBorder="1" applyFont="1">
      <alignment vertical="bottom"/>
    </xf>
    <xf borderId="5" fillId="6" fontId="1" numFmtId="0" xfId="0" applyAlignment="1" applyBorder="1" applyFont="1">
      <alignment vertical="bottom"/>
    </xf>
    <xf borderId="5" fillId="6" fontId="1" numFmtId="166" xfId="0" applyAlignment="1" applyBorder="1" applyFont="1" applyNumberFormat="1">
      <alignment vertical="bottom"/>
    </xf>
    <xf borderId="5" fillId="2" fontId="1" numFmtId="0" xfId="0" applyAlignment="1" applyBorder="1" applyFont="1">
      <alignment shrinkToFit="0" vertical="top" wrapText="1"/>
    </xf>
    <xf borderId="5" fillId="2" fontId="1" numFmtId="0" xfId="0" applyAlignment="1" applyBorder="1" applyFont="1">
      <alignment vertical="top"/>
    </xf>
    <xf borderId="5" fillId="2" fontId="9" numFmtId="0" xfId="0" applyAlignment="1" applyBorder="1" applyFont="1">
      <alignment vertical="bottom"/>
    </xf>
    <xf borderId="5" fillId="2" fontId="1" numFmtId="166" xfId="0" applyAlignment="1" applyBorder="1" applyFont="1" applyNumberFormat="1">
      <alignment horizontal="right" shrinkToFit="0" vertical="top" wrapText="1"/>
    </xf>
    <xf borderId="5" fillId="2" fontId="1" numFmtId="0" xfId="0" applyAlignment="1" applyBorder="1" applyFont="1">
      <alignment vertical="top"/>
    </xf>
    <xf borderId="5" fillId="0" fontId="1" numFmtId="0" xfId="0" applyAlignment="1" applyBorder="1" applyFont="1">
      <alignment vertical="bottom"/>
    </xf>
    <xf borderId="5" fillId="2" fontId="1" numFmtId="0" xfId="0" applyAlignment="1" applyBorder="1" applyFont="1">
      <alignment shrinkToFit="0" vertical="top" wrapText="1"/>
    </xf>
    <xf borderId="5" fillId="2" fontId="1" numFmtId="0" xfId="0" applyAlignment="1" applyBorder="1" applyFont="1">
      <alignment vertical="top"/>
    </xf>
    <xf borderId="0" fillId="2" fontId="1" numFmtId="0" xfId="0" applyFont="1"/>
    <xf borderId="0" fillId="2" fontId="19" numFmtId="0" xfId="0" applyAlignment="1" applyFont="1">
      <alignment shrinkToFit="0" vertical="top" wrapText="1"/>
    </xf>
    <xf borderId="5" fillId="0" fontId="1" numFmtId="0" xfId="0" applyAlignment="1" applyBorder="1" applyFont="1">
      <alignment vertical="bottom"/>
    </xf>
    <xf borderId="5" fillId="2" fontId="9" numFmtId="0" xfId="0" applyAlignment="1" applyBorder="1" applyFont="1">
      <alignment vertical="bottom"/>
    </xf>
    <xf borderId="5" fillId="6" fontId="13" numFmtId="0" xfId="0" applyAlignment="1" applyBorder="1" applyFont="1">
      <alignment vertical="bottom"/>
    </xf>
    <xf borderId="1" fillId="2" fontId="9" numFmtId="0" xfId="0" applyAlignment="1" applyBorder="1" applyFont="1">
      <alignment horizontal="center" shrinkToFit="0" wrapText="1"/>
    </xf>
    <xf borderId="35" fillId="6" fontId="13" numFmtId="0" xfId="0" applyAlignment="1" applyBorder="1" applyFont="1">
      <alignment horizontal="left" readingOrder="0" vertical="center"/>
    </xf>
    <xf borderId="36" fillId="6" fontId="13" numFmtId="0" xfId="0" applyAlignment="1" applyBorder="1" applyFont="1">
      <alignment horizontal="left" vertical="center"/>
    </xf>
    <xf borderId="37" fillId="6" fontId="13" numFmtId="0" xfId="0" applyAlignment="1" applyBorder="1" applyFont="1">
      <alignment horizontal="left" vertical="center"/>
    </xf>
    <xf borderId="0" fillId="2" fontId="1" numFmtId="0" xfId="0" applyAlignment="1" applyFont="1">
      <alignment shrinkToFit="0" vertical="top" wrapText="1"/>
    </xf>
    <xf borderId="5" fillId="2" fontId="9" numFmtId="0" xfId="0" applyAlignment="1" applyBorder="1" applyFont="1">
      <alignment shrinkToFit="0" vertical="top" wrapText="1"/>
    </xf>
    <xf borderId="5" fillId="2" fontId="1" numFmtId="0" xfId="0" applyAlignment="1" applyBorder="1" applyFont="1">
      <alignment horizontal="center" shrinkToFit="0" wrapText="1"/>
    </xf>
    <xf borderId="5" fillId="2" fontId="1" numFmtId="166" xfId="0" applyAlignment="1" applyBorder="1" applyFont="1" applyNumberFormat="1">
      <alignment horizontal="center" shrinkToFit="0" wrapText="1"/>
    </xf>
    <xf borderId="5" fillId="0" fontId="1" numFmtId="0" xfId="0" applyAlignment="1" applyBorder="1" applyFont="1">
      <alignment horizontal="center"/>
    </xf>
    <xf borderId="5" fillId="0" fontId="1" numFmtId="0" xfId="0" applyAlignment="1" applyBorder="1" applyFont="1">
      <alignment horizontal="center" shrinkToFit="0" wrapText="1"/>
    </xf>
    <xf borderId="5" fillId="0" fontId="1" numFmtId="0" xfId="0" applyAlignment="1" applyBorder="1" applyFont="1">
      <alignment shrinkToFit="0" vertical="top" wrapText="1"/>
    </xf>
    <xf borderId="5" fillId="2" fontId="1" numFmtId="0" xfId="0" applyAlignment="1" applyBorder="1" applyFont="1">
      <alignment horizontal="center" readingOrder="0" shrinkToFit="0" wrapText="1"/>
    </xf>
    <xf borderId="5" fillId="6" fontId="11" numFmtId="0" xfId="0" applyBorder="1" applyFont="1"/>
    <xf borderId="5" fillId="0" fontId="9" numFmtId="0" xfId="0" applyAlignment="1" applyBorder="1" applyFont="1">
      <alignment shrinkToFit="0" vertical="top" wrapText="1"/>
    </xf>
    <xf borderId="5" fillId="2" fontId="9" numFmtId="0" xfId="0" applyAlignment="1" applyBorder="1" applyFont="1">
      <alignment horizontal="center" shrinkToFit="0" vertical="bottom" wrapText="1"/>
    </xf>
    <xf borderId="5" fillId="2" fontId="9" numFmtId="166"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5" fillId="2" fontId="1" numFmtId="0" xfId="0" applyAlignment="1" applyBorder="1" applyFont="1">
      <alignment vertical="bottom"/>
    </xf>
    <xf borderId="5" fillId="0" fontId="9" numFmtId="0" xfId="0" applyAlignment="1" applyBorder="1" applyFont="1">
      <alignment shrinkToFit="0" vertical="top" wrapText="1"/>
    </xf>
    <xf borderId="5" fillId="2" fontId="9" numFmtId="0" xfId="0" applyAlignment="1" applyBorder="1" applyFont="1">
      <alignment shrinkToFit="0" vertical="top" wrapText="1"/>
    </xf>
    <xf borderId="5" fillId="0" fontId="1" numFmtId="0" xfId="0" applyAlignment="1" applyBorder="1" applyFont="1">
      <alignment shrinkToFit="0" vertical="top" wrapText="1"/>
    </xf>
    <xf borderId="5" fillId="0" fontId="9" numFmtId="0" xfId="0" applyAlignment="1" applyBorder="1" applyFont="1">
      <alignment shrinkToFit="0" vertical="top" wrapText="1"/>
    </xf>
    <xf borderId="5" fillId="2" fontId="9" numFmtId="0" xfId="0" applyAlignment="1" applyBorder="1" applyFont="1">
      <alignment horizontal="center" shrinkToFit="0" vertical="bottom" wrapText="1"/>
    </xf>
    <xf borderId="5" fillId="0" fontId="1" numFmtId="0" xfId="0" applyAlignment="1" applyBorder="1" applyFont="1">
      <alignment horizontal="center" shrinkToFit="0" vertical="bottom" wrapText="1"/>
    </xf>
    <xf borderId="5" fillId="2" fontId="1" numFmtId="0" xfId="0" applyAlignment="1" applyBorder="1" applyFont="1">
      <alignment vertical="bottom"/>
    </xf>
    <xf borderId="5" fillId="6" fontId="11" numFmtId="0" xfId="0" applyAlignment="1" applyBorder="1" applyFont="1">
      <alignment shrinkToFit="0" wrapText="0"/>
    </xf>
    <xf borderId="5" fillId="6" fontId="1" numFmtId="0" xfId="0" applyAlignment="1" applyBorder="1" applyFont="1">
      <alignment readingOrder="0" vertical="bottom"/>
    </xf>
    <xf borderId="5" fillId="2" fontId="9" numFmtId="0" xfId="0" applyAlignment="1" applyBorder="1" applyFont="1">
      <alignment readingOrder="0" shrinkToFit="0" vertical="top" wrapText="1"/>
    </xf>
    <xf borderId="5" fillId="2" fontId="1" numFmtId="166" xfId="0" applyAlignment="1" applyBorder="1" applyFont="1" applyNumberFormat="1">
      <alignment horizontal="center" readingOrder="0" shrinkToFit="0" wrapText="1"/>
    </xf>
    <xf borderId="5" fillId="0" fontId="1" numFmtId="0" xfId="0" applyAlignment="1" applyBorder="1" applyFont="1">
      <alignment horizontal="center" readingOrder="0" shrinkToFit="0" wrapText="1"/>
    </xf>
    <xf borderId="17" fillId="2" fontId="5" numFmtId="0" xfId="0" applyAlignment="1" applyBorder="1" applyFont="1">
      <alignment horizontal="center"/>
    </xf>
    <xf borderId="38" fillId="0" fontId="4" numFmtId="0" xfId="0" applyBorder="1" applyFont="1"/>
    <xf borderId="19" fillId="0" fontId="4" numFmtId="0" xfId="0" applyBorder="1" applyFont="1"/>
    <xf borderId="1" fillId="2" fontId="13"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7" numFmtId="0" xfId="0" applyAlignment="1" applyBorder="1" applyFont="1">
      <alignment horizontal="left" readingOrder="0"/>
    </xf>
    <xf borderId="2" fillId="2" fontId="6" numFmtId="0" xfId="0" applyAlignment="1" applyBorder="1" applyFont="1">
      <alignment horizontal="left"/>
    </xf>
    <xf borderId="39" fillId="2" fontId="6" numFmtId="0" xfId="0" applyAlignment="1" applyBorder="1" applyFont="1">
      <alignment horizontal="left"/>
    </xf>
    <xf borderId="39" fillId="2" fontId="1" numFmtId="0" xfId="0" applyAlignment="1" applyBorder="1" applyFont="1">
      <alignment vertical="top"/>
    </xf>
    <xf borderId="5" fillId="2" fontId="6" numFmtId="0" xfId="0" applyAlignment="1" applyBorder="1" applyFont="1">
      <alignment vertical="center"/>
    </xf>
    <xf borderId="39" fillId="2" fontId="7" numFmtId="164" xfId="0" applyAlignment="1" applyBorder="1" applyFont="1" applyNumberFormat="1">
      <alignment readingOrder="0" vertical="top"/>
    </xf>
    <xf borderId="2" fillId="2" fontId="7" numFmtId="0" xfId="0" applyAlignment="1" applyBorder="1" applyFont="1">
      <alignment vertical="top"/>
    </xf>
    <xf borderId="1" fillId="2" fontId="7" numFmtId="0" xfId="0" applyBorder="1" applyFont="1"/>
    <xf borderId="16" fillId="2" fontId="24" numFmtId="0" xfId="0" applyBorder="1" applyFont="1"/>
    <xf borderId="17" fillId="2" fontId="24" numFmtId="0" xfId="0" applyBorder="1" applyFont="1"/>
    <xf borderId="5" fillId="3" fontId="8" numFmtId="0" xfId="0" applyAlignment="1" applyBorder="1" applyFont="1">
      <alignment horizontal="center"/>
    </xf>
    <xf borderId="5" fillId="3" fontId="8" numFmtId="0" xfId="0" applyAlignment="1" applyBorder="1" applyFont="1">
      <alignment horizontal="center" shrinkToFit="0" wrapText="1"/>
    </xf>
    <xf borderId="19" fillId="2" fontId="24" numFmtId="0" xfId="0" applyBorder="1" applyFont="1"/>
    <xf borderId="5" fillId="2" fontId="24" numFmtId="0" xfId="0" applyAlignment="1" applyBorder="1" applyFont="1">
      <alignment horizontal="center"/>
    </xf>
    <xf borderId="5" fillId="2" fontId="1" numFmtId="0" xfId="0" applyAlignment="1" applyBorder="1" applyFont="1">
      <alignment horizontal="center"/>
    </xf>
    <xf borderId="5" fillId="3" fontId="25" numFmtId="0" xfId="0" applyAlignment="1" applyBorder="1" applyFont="1">
      <alignment horizontal="center"/>
    </xf>
    <xf borderId="5" fillId="3" fontId="8" numFmtId="0" xfId="0" applyBorder="1" applyFont="1"/>
    <xf borderId="24" fillId="2" fontId="24" numFmtId="0" xfId="0" applyAlignment="1" applyBorder="1" applyFont="1">
      <alignment horizontal="center"/>
    </xf>
    <xf borderId="24" fillId="2" fontId="24" numFmtId="0" xfId="0" applyBorder="1" applyFont="1"/>
    <xf borderId="24" fillId="2" fontId="24" numFmtId="10" xfId="0" applyAlignment="1" applyBorder="1" applyFont="1" applyNumberFormat="1">
      <alignment horizontal="center"/>
    </xf>
    <xf borderId="24" fillId="2" fontId="24" numFmtId="9" xfId="0" applyAlignment="1" applyBorder="1" applyFont="1" applyNumberFormat="1">
      <alignment horizontal="center"/>
    </xf>
    <xf borderId="1" fillId="2" fontId="26"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15.75"/>
    <col customWidth="1" min="4" max="4" width="8.0"/>
    <col customWidth="1" min="5" max="5" width="31.13"/>
    <col customWidth="1" min="6" max="6" width="37.63"/>
    <col customWidth="1" min="7" max="25" width="9.0"/>
  </cols>
  <sheetData>
    <row r="1" ht="12.75" customHeight="1">
      <c r="A1" s="1"/>
      <c r="B1" s="2"/>
      <c r="C1" s="1"/>
      <c r="D1" s="1"/>
      <c r="E1" s="1"/>
      <c r="F1" s="1"/>
      <c r="G1" s="1"/>
      <c r="H1" s="1"/>
      <c r="I1" s="1"/>
      <c r="J1" s="1"/>
      <c r="K1" s="1"/>
      <c r="L1" s="1"/>
      <c r="M1" s="1"/>
      <c r="N1" s="1"/>
      <c r="O1" s="1"/>
      <c r="P1" s="1"/>
      <c r="Q1" s="1"/>
      <c r="R1" s="1"/>
      <c r="S1" s="1"/>
      <c r="T1" s="1"/>
      <c r="U1" s="1"/>
      <c r="V1" s="1"/>
      <c r="W1" s="1"/>
      <c r="X1" s="1"/>
      <c r="Y1" s="1"/>
    </row>
    <row r="2" ht="75.75" customHeight="1">
      <c r="A2" s="3"/>
      <c r="B2" s="4"/>
      <c r="C2" s="5"/>
      <c r="D2" s="6" t="s">
        <v>0</v>
      </c>
      <c r="E2" s="7"/>
      <c r="F2" s="5"/>
      <c r="G2" s="8"/>
      <c r="H2" s="8"/>
      <c r="I2" s="8"/>
      <c r="J2" s="8"/>
      <c r="K2" s="8"/>
      <c r="L2" s="8"/>
      <c r="M2" s="8"/>
      <c r="N2" s="8"/>
      <c r="O2" s="8"/>
      <c r="P2" s="8"/>
      <c r="Q2" s="8"/>
      <c r="R2" s="8"/>
      <c r="S2" s="8"/>
      <c r="T2" s="8"/>
      <c r="U2" s="8"/>
      <c r="V2" s="8"/>
      <c r="W2" s="8"/>
      <c r="X2" s="8"/>
      <c r="Y2" s="8"/>
    </row>
    <row r="3" ht="12.75" customHeight="1">
      <c r="A3" s="1"/>
      <c r="B3" s="9"/>
      <c r="C3" s="10"/>
      <c r="D3" s="1"/>
      <c r="E3" s="11"/>
      <c r="F3" s="1"/>
      <c r="G3" s="1"/>
      <c r="H3" s="1"/>
      <c r="I3" s="1"/>
      <c r="J3" s="1"/>
      <c r="K3" s="1"/>
      <c r="L3" s="1"/>
      <c r="M3" s="1"/>
      <c r="N3" s="1"/>
      <c r="O3" s="1"/>
      <c r="P3" s="1"/>
      <c r="Q3" s="1"/>
      <c r="R3" s="1"/>
      <c r="S3" s="1"/>
      <c r="T3" s="1"/>
      <c r="U3" s="1"/>
      <c r="V3" s="1"/>
      <c r="W3" s="1"/>
      <c r="X3" s="1"/>
      <c r="Y3" s="1"/>
    </row>
    <row r="4" ht="14.25" customHeight="1">
      <c r="A4" s="1"/>
      <c r="B4" s="12" t="s">
        <v>1</v>
      </c>
      <c r="C4" s="13" t="s">
        <v>2</v>
      </c>
      <c r="D4" s="5"/>
      <c r="E4" s="12" t="s">
        <v>3</v>
      </c>
      <c r="F4" s="14" t="s">
        <v>4</v>
      </c>
      <c r="G4" s="1"/>
      <c r="H4" s="1"/>
      <c r="I4" s="1"/>
      <c r="J4" s="1"/>
      <c r="K4" s="1"/>
      <c r="L4" s="1"/>
      <c r="M4" s="1"/>
      <c r="N4" s="1"/>
      <c r="O4" s="1"/>
      <c r="P4" s="1"/>
      <c r="Q4" s="1"/>
      <c r="R4" s="1"/>
      <c r="S4" s="1"/>
      <c r="T4" s="1"/>
      <c r="U4" s="1"/>
      <c r="V4" s="1"/>
      <c r="W4" s="1"/>
      <c r="X4" s="1"/>
      <c r="Y4" s="1"/>
    </row>
    <row r="5" ht="14.25" customHeight="1">
      <c r="A5" s="1"/>
      <c r="B5" s="12" t="s">
        <v>5</v>
      </c>
      <c r="C5" s="13" t="s">
        <v>2</v>
      </c>
      <c r="D5" s="5"/>
      <c r="E5" s="12" t="s">
        <v>6</v>
      </c>
      <c r="F5" s="14" t="s">
        <v>7</v>
      </c>
      <c r="G5" s="1"/>
      <c r="H5" s="1"/>
      <c r="I5" s="1"/>
      <c r="J5" s="1"/>
      <c r="K5" s="1"/>
      <c r="L5" s="1"/>
      <c r="M5" s="1"/>
      <c r="N5" s="1"/>
      <c r="O5" s="1"/>
      <c r="P5" s="1"/>
      <c r="Q5" s="1"/>
      <c r="R5" s="1"/>
      <c r="S5" s="1"/>
      <c r="T5" s="1"/>
      <c r="U5" s="1"/>
      <c r="V5" s="1"/>
      <c r="W5" s="1"/>
      <c r="X5" s="1"/>
      <c r="Y5" s="1"/>
    </row>
    <row r="6" ht="15.75" customHeight="1">
      <c r="A6" s="1"/>
      <c r="B6" s="15" t="s">
        <v>8</v>
      </c>
      <c r="C6" s="16" t="str">
        <f>C5&amp;"_"&amp;"TestCase"&amp;"_"&amp;"v1.2"</f>
        <v>SoFa_TestCase_v1.2</v>
      </c>
      <c r="D6" s="17"/>
      <c r="E6" s="12" t="s">
        <v>9</v>
      </c>
      <c r="F6" s="18">
        <v>44534.0</v>
      </c>
      <c r="G6" s="1"/>
      <c r="H6" s="1"/>
      <c r="I6" s="1"/>
      <c r="J6" s="1"/>
      <c r="K6" s="1"/>
      <c r="L6" s="1"/>
      <c r="M6" s="1"/>
      <c r="N6" s="1"/>
      <c r="O6" s="1"/>
      <c r="P6" s="1"/>
      <c r="Q6" s="1"/>
      <c r="R6" s="1"/>
      <c r="S6" s="1"/>
      <c r="T6" s="1"/>
      <c r="U6" s="1"/>
      <c r="V6" s="1"/>
      <c r="W6" s="1"/>
      <c r="X6" s="1"/>
      <c r="Y6" s="1"/>
    </row>
    <row r="7" ht="13.5" customHeight="1">
      <c r="A7" s="1"/>
      <c r="B7" s="19"/>
      <c r="C7" s="20"/>
      <c r="D7" s="21"/>
      <c r="E7" s="12" t="s">
        <v>10</v>
      </c>
      <c r="F7" s="22">
        <v>1.2</v>
      </c>
      <c r="G7" s="1"/>
      <c r="H7" s="1"/>
      <c r="I7" s="1"/>
      <c r="J7" s="1"/>
      <c r="K7" s="1"/>
      <c r="L7" s="1"/>
      <c r="M7" s="1"/>
      <c r="N7" s="1"/>
      <c r="O7" s="1"/>
      <c r="P7" s="1"/>
      <c r="Q7" s="1"/>
      <c r="R7" s="1"/>
      <c r="S7" s="1"/>
      <c r="T7" s="1"/>
      <c r="U7" s="1"/>
      <c r="V7" s="1"/>
      <c r="W7" s="1"/>
      <c r="X7" s="1"/>
      <c r="Y7" s="1"/>
    </row>
    <row r="8" ht="12.75" customHeight="1">
      <c r="A8" s="1"/>
      <c r="B8" s="23"/>
      <c r="C8" s="10"/>
      <c r="D8" s="1"/>
      <c r="E8" s="9"/>
      <c r="F8" s="10"/>
      <c r="G8" s="1"/>
      <c r="H8" s="1"/>
      <c r="I8" s="1"/>
      <c r="J8" s="1"/>
      <c r="K8" s="1"/>
      <c r="L8" s="1"/>
      <c r="M8" s="1"/>
      <c r="N8" s="1"/>
      <c r="O8" s="1"/>
      <c r="P8" s="1"/>
      <c r="Q8" s="1"/>
      <c r="R8" s="1"/>
      <c r="S8" s="1"/>
      <c r="T8" s="1"/>
      <c r="U8" s="1"/>
      <c r="V8" s="1"/>
      <c r="W8" s="1"/>
      <c r="X8" s="1"/>
      <c r="Y8" s="1"/>
    </row>
    <row r="9" ht="12.75" customHeight="1">
      <c r="A9" s="1"/>
      <c r="B9" s="2"/>
      <c r="C9" s="1"/>
      <c r="D9" s="1"/>
      <c r="E9" s="1"/>
      <c r="F9" s="1"/>
      <c r="G9" s="1"/>
      <c r="H9" s="1"/>
      <c r="I9" s="1"/>
      <c r="J9" s="1"/>
      <c r="K9" s="1"/>
      <c r="L9" s="1"/>
      <c r="M9" s="1"/>
      <c r="N9" s="1"/>
      <c r="O9" s="1"/>
      <c r="P9" s="1"/>
      <c r="Q9" s="1"/>
      <c r="R9" s="1"/>
      <c r="S9" s="1"/>
      <c r="T9" s="1"/>
      <c r="U9" s="1"/>
      <c r="V9" s="1"/>
      <c r="W9" s="1"/>
      <c r="X9" s="1"/>
      <c r="Y9" s="1"/>
    </row>
    <row r="10" ht="12.75" customHeight="1">
      <c r="A10" s="1"/>
      <c r="B10" s="24" t="s">
        <v>11</v>
      </c>
      <c r="C10" s="1"/>
      <c r="D10" s="1"/>
      <c r="E10" s="1"/>
      <c r="F10" s="1"/>
      <c r="G10" s="1"/>
      <c r="H10" s="1"/>
      <c r="I10" s="1"/>
      <c r="J10" s="1"/>
      <c r="K10" s="1"/>
      <c r="L10" s="1"/>
      <c r="M10" s="1"/>
      <c r="N10" s="1"/>
      <c r="O10" s="1"/>
      <c r="P10" s="1"/>
      <c r="Q10" s="1"/>
      <c r="R10" s="1"/>
      <c r="S10" s="1"/>
      <c r="T10" s="1"/>
      <c r="U10" s="1"/>
      <c r="V10" s="1"/>
      <c r="W10" s="1"/>
      <c r="X10" s="1"/>
      <c r="Y10" s="1"/>
    </row>
    <row r="11" ht="12.75" customHeight="1">
      <c r="A11" s="25"/>
      <c r="B11" s="26" t="s">
        <v>12</v>
      </c>
      <c r="C11" s="27" t="s">
        <v>10</v>
      </c>
      <c r="D11" s="27" t="s">
        <v>13</v>
      </c>
      <c r="E11" s="27" t="s">
        <v>14</v>
      </c>
      <c r="F11" s="28" t="s">
        <v>15</v>
      </c>
      <c r="G11" s="25"/>
      <c r="H11" s="25"/>
      <c r="I11" s="25"/>
      <c r="J11" s="25"/>
      <c r="K11" s="25"/>
      <c r="L11" s="25"/>
      <c r="M11" s="25"/>
      <c r="N11" s="25"/>
      <c r="O11" s="25"/>
      <c r="P11" s="25"/>
      <c r="Q11" s="25"/>
      <c r="R11" s="25"/>
      <c r="S11" s="25"/>
      <c r="T11" s="25"/>
      <c r="U11" s="25"/>
      <c r="V11" s="25"/>
      <c r="W11" s="25"/>
      <c r="X11" s="25"/>
      <c r="Y11" s="25"/>
    </row>
    <row r="12" ht="21.75" customHeight="1">
      <c r="A12" s="29"/>
      <c r="B12" s="30">
        <v>44273.0</v>
      </c>
      <c r="C12" s="31" t="s">
        <v>16</v>
      </c>
      <c r="D12" s="32" t="s">
        <v>17</v>
      </c>
      <c r="E12" s="32" t="s">
        <v>18</v>
      </c>
      <c r="F12" s="33" t="s">
        <v>19</v>
      </c>
      <c r="G12" s="29"/>
      <c r="H12" s="29"/>
      <c r="I12" s="29"/>
      <c r="J12" s="29"/>
      <c r="K12" s="29"/>
      <c r="L12" s="29"/>
      <c r="M12" s="29"/>
      <c r="N12" s="29"/>
      <c r="O12" s="29"/>
      <c r="P12" s="29"/>
      <c r="Q12" s="29"/>
      <c r="R12" s="29"/>
      <c r="S12" s="29"/>
      <c r="T12" s="29"/>
      <c r="U12" s="29"/>
      <c r="V12" s="29"/>
      <c r="W12" s="29"/>
      <c r="X12" s="29"/>
      <c r="Y12" s="29"/>
    </row>
    <row r="13" ht="21.75" customHeight="1">
      <c r="A13" s="29"/>
      <c r="B13" s="30">
        <v>44290.0</v>
      </c>
      <c r="C13" s="31" t="s">
        <v>20</v>
      </c>
      <c r="D13" s="32" t="s">
        <v>21</v>
      </c>
      <c r="E13" s="32" t="s">
        <v>22</v>
      </c>
      <c r="F13" s="33" t="s">
        <v>23</v>
      </c>
      <c r="G13" s="29"/>
      <c r="H13" s="29"/>
      <c r="I13" s="29"/>
      <c r="J13" s="29"/>
      <c r="K13" s="29"/>
      <c r="L13" s="29"/>
      <c r="M13" s="29"/>
      <c r="N13" s="29"/>
      <c r="O13" s="29"/>
      <c r="P13" s="29"/>
      <c r="Q13" s="29"/>
      <c r="R13" s="29"/>
      <c r="S13" s="29"/>
      <c r="T13" s="29"/>
      <c r="U13" s="29"/>
      <c r="V13" s="29"/>
      <c r="W13" s="29"/>
      <c r="X13" s="29"/>
      <c r="Y13" s="29"/>
    </row>
    <row r="14" ht="19.5" customHeight="1">
      <c r="A14" s="29"/>
      <c r="B14" s="30">
        <v>44315.0</v>
      </c>
      <c r="C14" s="31" t="s">
        <v>24</v>
      </c>
      <c r="D14" s="32" t="s">
        <v>25</v>
      </c>
      <c r="E14" s="32" t="s">
        <v>26</v>
      </c>
      <c r="F14" s="33" t="s">
        <v>27</v>
      </c>
      <c r="G14" s="29"/>
      <c r="H14" s="29"/>
      <c r="I14" s="29"/>
      <c r="J14" s="29"/>
      <c r="K14" s="29"/>
      <c r="L14" s="29"/>
      <c r="M14" s="29"/>
      <c r="N14" s="29"/>
      <c r="O14" s="29"/>
      <c r="P14" s="29"/>
      <c r="Q14" s="29"/>
      <c r="R14" s="29"/>
      <c r="S14" s="29"/>
      <c r="T14" s="29"/>
      <c r="U14" s="29"/>
      <c r="V14" s="29"/>
      <c r="W14" s="29"/>
      <c r="X14" s="29"/>
      <c r="Y14" s="29"/>
    </row>
    <row r="15" ht="12.75" customHeight="1">
      <c r="A15" s="1"/>
      <c r="B15" s="2"/>
      <c r="C15" s="1"/>
      <c r="D15" s="1"/>
      <c r="E15" s="1"/>
      <c r="F15" s="1"/>
      <c r="G15" s="1"/>
      <c r="H15" s="1"/>
      <c r="I15" s="1"/>
      <c r="J15" s="1"/>
      <c r="K15" s="1"/>
      <c r="L15" s="1"/>
      <c r="M15" s="1"/>
      <c r="N15" s="1"/>
      <c r="O15" s="1"/>
      <c r="P15" s="1"/>
      <c r="Q15" s="1"/>
      <c r="R15" s="1"/>
      <c r="S15" s="1"/>
      <c r="T15" s="1"/>
      <c r="U15" s="1"/>
      <c r="V15" s="1"/>
      <c r="W15" s="1"/>
      <c r="X15" s="1"/>
      <c r="Y15" s="1"/>
    </row>
    <row r="16" ht="12.75" customHeight="1">
      <c r="A16" s="1"/>
      <c r="B16" s="2"/>
      <c r="C16" s="1"/>
      <c r="D16" s="1"/>
      <c r="E16" s="1"/>
      <c r="F16" s="1"/>
      <c r="G16" s="1"/>
      <c r="H16" s="1"/>
      <c r="I16" s="1"/>
      <c r="J16" s="1"/>
      <c r="K16" s="1"/>
      <c r="L16" s="1"/>
      <c r="M16" s="1"/>
      <c r="N16" s="1"/>
      <c r="O16" s="1"/>
      <c r="P16" s="1"/>
      <c r="Q16" s="1"/>
      <c r="R16" s="1"/>
      <c r="S16" s="1"/>
      <c r="T16" s="1"/>
      <c r="U16" s="1"/>
      <c r="V16" s="1"/>
      <c r="W16" s="1"/>
      <c r="X16" s="1"/>
      <c r="Y16" s="1"/>
    </row>
    <row r="17" ht="12.75" customHeight="1">
      <c r="A17" s="1"/>
      <c r="B17" s="2"/>
      <c r="C17" s="1"/>
      <c r="D17" s="1"/>
      <c r="E17" s="1"/>
      <c r="F17" s="1"/>
      <c r="G17" s="1"/>
      <c r="H17" s="1"/>
      <c r="I17" s="1"/>
      <c r="J17" s="1"/>
      <c r="K17" s="1"/>
      <c r="L17" s="1"/>
      <c r="M17" s="1"/>
      <c r="N17" s="1"/>
      <c r="O17" s="1"/>
      <c r="P17" s="1"/>
      <c r="Q17" s="1"/>
      <c r="R17" s="1"/>
      <c r="S17" s="1"/>
      <c r="T17" s="1"/>
      <c r="U17" s="1"/>
      <c r="V17" s="1"/>
      <c r="W17" s="1"/>
      <c r="X17" s="1"/>
      <c r="Y17" s="1"/>
    </row>
    <row r="18" ht="12.75" customHeight="1">
      <c r="A18" s="1"/>
      <c r="B18" s="2"/>
      <c r="C18" s="1"/>
      <c r="D18" s="1"/>
      <c r="E18" s="1"/>
      <c r="F18" s="1"/>
      <c r="G18" s="1"/>
      <c r="H18" s="1"/>
      <c r="I18" s="1"/>
      <c r="J18" s="1"/>
      <c r="K18" s="1"/>
      <c r="L18" s="1"/>
      <c r="M18" s="1"/>
      <c r="N18" s="1"/>
      <c r="O18" s="1"/>
      <c r="P18" s="1"/>
      <c r="Q18" s="1"/>
      <c r="R18" s="1"/>
      <c r="S18" s="1"/>
      <c r="T18" s="1"/>
      <c r="U18" s="1"/>
      <c r="V18" s="1"/>
      <c r="W18" s="1"/>
      <c r="X18" s="1"/>
      <c r="Y18" s="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row>
  </sheetData>
  <mergeCells count="6">
    <mergeCell ref="D2:F2"/>
    <mergeCell ref="B6:B7"/>
    <mergeCell ref="B2:C2"/>
    <mergeCell ref="C4:D4"/>
    <mergeCell ref="C5:D5"/>
    <mergeCell ref="C6:D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34"/>
      <c r="C1" s="35"/>
      <c r="D1" s="36" t="s">
        <v>28</v>
      </c>
      <c r="E1" s="37"/>
      <c r="F1" s="35"/>
      <c r="G1" s="11"/>
      <c r="H1" s="11"/>
      <c r="I1" s="11"/>
      <c r="J1" s="11"/>
      <c r="K1" s="11"/>
      <c r="L1" s="11"/>
      <c r="M1" s="11"/>
      <c r="N1" s="11"/>
      <c r="O1" s="11"/>
      <c r="P1" s="11"/>
      <c r="Q1" s="11"/>
      <c r="R1" s="11"/>
      <c r="S1" s="11"/>
      <c r="T1" s="11"/>
      <c r="U1" s="11"/>
      <c r="V1" s="11"/>
      <c r="W1" s="11"/>
      <c r="X1" s="11"/>
      <c r="Y1" s="11"/>
      <c r="Z1" s="11"/>
    </row>
    <row r="2" ht="13.5" customHeight="1">
      <c r="A2" s="11"/>
      <c r="B2" s="34"/>
      <c r="C2" s="35"/>
      <c r="D2" s="38"/>
      <c r="E2" s="38"/>
      <c r="F2" s="35"/>
      <c r="G2" s="11"/>
      <c r="H2" s="11"/>
      <c r="I2" s="11"/>
      <c r="J2" s="11"/>
      <c r="K2" s="11"/>
      <c r="L2" s="11"/>
      <c r="M2" s="11"/>
      <c r="N2" s="11"/>
      <c r="O2" s="11"/>
      <c r="P2" s="11"/>
      <c r="Q2" s="11"/>
      <c r="R2" s="11"/>
      <c r="S2" s="11"/>
      <c r="T2" s="11"/>
      <c r="U2" s="11"/>
      <c r="V2" s="11"/>
      <c r="W2" s="11"/>
      <c r="X2" s="11"/>
      <c r="Y2" s="11"/>
      <c r="Z2" s="11"/>
    </row>
    <row r="3" ht="12.75" customHeight="1">
      <c r="A3" s="11"/>
      <c r="B3" s="39" t="s">
        <v>1</v>
      </c>
      <c r="C3" s="40"/>
      <c r="D3" s="41" t="str">
        <f>Cover!C4</f>
        <v>SoFa</v>
      </c>
      <c r="E3" s="7"/>
      <c r="F3" s="5"/>
      <c r="G3" s="11"/>
      <c r="H3" s="11"/>
      <c r="I3" s="11"/>
      <c r="J3" s="11"/>
      <c r="K3" s="11"/>
      <c r="L3" s="11"/>
      <c r="M3" s="11"/>
      <c r="N3" s="11"/>
      <c r="O3" s="11"/>
      <c r="P3" s="11"/>
      <c r="Q3" s="11"/>
      <c r="R3" s="11"/>
      <c r="S3" s="11"/>
      <c r="T3" s="11"/>
      <c r="U3" s="11"/>
      <c r="V3" s="11"/>
      <c r="W3" s="11"/>
      <c r="X3" s="11"/>
      <c r="Y3" s="11"/>
      <c r="Z3" s="11"/>
    </row>
    <row r="4" ht="12.75" customHeight="1">
      <c r="A4" s="11"/>
      <c r="B4" s="39" t="s">
        <v>5</v>
      </c>
      <c r="C4" s="40"/>
      <c r="D4" s="41" t="str">
        <f>Cover!C5</f>
        <v>SoFa</v>
      </c>
      <c r="E4" s="7"/>
      <c r="F4" s="5"/>
      <c r="G4" s="11"/>
      <c r="H4" s="11"/>
      <c r="I4" s="11"/>
      <c r="J4" s="11"/>
      <c r="K4" s="11"/>
      <c r="L4" s="11"/>
      <c r="M4" s="11"/>
      <c r="N4" s="11"/>
      <c r="O4" s="11"/>
      <c r="P4" s="11"/>
      <c r="Q4" s="11"/>
      <c r="R4" s="11"/>
      <c r="S4" s="11"/>
      <c r="T4" s="11"/>
      <c r="U4" s="11"/>
      <c r="V4" s="11"/>
      <c r="W4" s="11"/>
      <c r="X4" s="11"/>
      <c r="Y4" s="11"/>
      <c r="Z4" s="11"/>
    </row>
    <row r="5" ht="84.75" customHeight="1">
      <c r="A5" s="42"/>
      <c r="B5" s="43" t="s">
        <v>29</v>
      </c>
      <c r="C5" s="5"/>
      <c r="D5" s="44"/>
      <c r="E5" s="7"/>
      <c r="F5" s="5"/>
      <c r="G5" s="42"/>
      <c r="H5" s="42"/>
      <c r="I5" s="42"/>
      <c r="J5" s="42"/>
      <c r="K5" s="42"/>
      <c r="L5" s="42"/>
      <c r="M5" s="42"/>
      <c r="N5" s="42"/>
      <c r="O5" s="42"/>
      <c r="P5" s="42"/>
      <c r="Q5" s="42"/>
      <c r="R5" s="42"/>
      <c r="S5" s="42"/>
      <c r="T5" s="42"/>
      <c r="U5" s="42"/>
      <c r="V5" s="42"/>
      <c r="W5" s="42"/>
      <c r="X5" s="42"/>
      <c r="Y5" s="42"/>
      <c r="Z5" s="42"/>
    </row>
    <row r="6" ht="12.75" customHeight="1">
      <c r="A6" s="11"/>
      <c r="B6" s="45"/>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46"/>
      <c r="B7" s="47"/>
      <c r="C7" s="48"/>
      <c r="D7" s="48"/>
      <c r="E7" s="48"/>
      <c r="F7" s="48"/>
      <c r="G7" s="46"/>
      <c r="H7" s="46"/>
      <c r="I7" s="46"/>
      <c r="J7" s="46"/>
      <c r="K7" s="46"/>
      <c r="L7" s="46"/>
      <c r="M7" s="46"/>
      <c r="N7" s="46"/>
      <c r="O7" s="46"/>
      <c r="P7" s="46"/>
      <c r="Q7" s="46"/>
      <c r="R7" s="46"/>
      <c r="S7" s="46"/>
      <c r="T7" s="46"/>
      <c r="U7" s="46"/>
      <c r="V7" s="46"/>
      <c r="W7" s="46"/>
      <c r="X7" s="46"/>
      <c r="Y7" s="46"/>
      <c r="Z7" s="46"/>
    </row>
    <row r="8" ht="21.0" customHeight="1">
      <c r="A8" s="49"/>
      <c r="B8" s="50" t="s">
        <v>30</v>
      </c>
      <c r="C8" s="51" t="s">
        <v>31</v>
      </c>
      <c r="D8" s="51" t="s">
        <v>32</v>
      </c>
      <c r="E8" s="52" t="s">
        <v>33</v>
      </c>
      <c r="F8" s="53" t="s">
        <v>34</v>
      </c>
      <c r="G8" s="54"/>
      <c r="H8" s="55"/>
      <c r="I8" s="55"/>
      <c r="J8" s="55"/>
      <c r="K8" s="55"/>
      <c r="L8" s="55"/>
      <c r="M8" s="55"/>
      <c r="N8" s="55"/>
      <c r="O8" s="55"/>
      <c r="P8" s="55"/>
      <c r="Q8" s="55"/>
      <c r="R8" s="55"/>
      <c r="S8" s="55"/>
      <c r="T8" s="55"/>
      <c r="U8" s="55"/>
      <c r="V8" s="55"/>
      <c r="W8" s="55"/>
      <c r="X8" s="55"/>
      <c r="Y8" s="55"/>
      <c r="Z8" s="55"/>
    </row>
    <row r="9" ht="12.75" customHeight="1">
      <c r="A9" s="56"/>
      <c r="B9" s="57">
        <v>1.0</v>
      </c>
      <c r="C9" s="58" t="s">
        <v>35</v>
      </c>
      <c r="D9" s="59" t="s">
        <v>36</v>
      </c>
      <c r="E9" s="60"/>
      <c r="F9" s="61"/>
      <c r="G9" s="62"/>
      <c r="H9" s="11"/>
      <c r="I9" s="11"/>
      <c r="J9" s="11"/>
      <c r="K9" s="11"/>
      <c r="L9" s="11"/>
      <c r="M9" s="11"/>
      <c r="N9" s="11"/>
      <c r="O9" s="11"/>
      <c r="P9" s="11"/>
      <c r="Q9" s="11"/>
      <c r="R9" s="11"/>
      <c r="S9" s="11"/>
      <c r="T9" s="11"/>
      <c r="U9" s="11"/>
      <c r="V9" s="11"/>
      <c r="W9" s="11"/>
      <c r="X9" s="11"/>
      <c r="Y9" s="11"/>
      <c r="Z9" s="11"/>
    </row>
    <row r="10" ht="12.75" customHeight="1">
      <c r="A10" s="56"/>
      <c r="B10" s="63">
        <v>2.0</v>
      </c>
      <c r="C10" s="64" t="s">
        <v>37</v>
      </c>
      <c r="D10" s="65" t="s">
        <v>36</v>
      </c>
      <c r="E10" s="66"/>
      <c r="F10" s="67"/>
      <c r="G10" s="62"/>
      <c r="H10" s="11"/>
      <c r="I10" s="11"/>
      <c r="J10" s="11"/>
      <c r="K10" s="11"/>
      <c r="L10" s="11"/>
      <c r="M10" s="11"/>
      <c r="N10" s="11"/>
      <c r="O10" s="11"/>
      <c r="P10" s="11"/>
      <c r="Q10" s="11"/>
      <c r="R10" s="11"/>
      <c r="S10" s="11"/>
      <c r="T10" s="11"/>
      <c r="U10" s="11"/>
      <c r="V10" s="11"/>
      <c r="W10" s="11"/>
      <c r="X10" s="11"/>
      <c r="Y10" s="11"/>
      <c r="Z10" s="11"/>
    </row>
    <row r="11" ht="12.75" customHeight="1">
      <c r="A11" s="56"/>
      <c r="B11" s="63">
        <v>3.0</v>
      </c>
      <c r="C11" s="64" t="s">
        <v>38</v>
      </c>
      <c r="D11" s="65" t="s">
        <v>36</v>
      </c>
      <c r="E11" s="66"/>
      <c r="F11" s="67"/>
      <c r="G11" s="62"/>
      <c r="H11" s="11"/>
      <c r="I11" s="11"/>
      <c r="J11" s="11"/>
      <c r="K11" s="11"/>
      <c r="L11" s="11"/>
      <c r="M11" s="11"/>
      <c r="N11" s="11"/>
      <c r="O11" s="11"/>
      <c r="P11" s="11"/>
      <c r="Q11" s="11"/>
      <c r="R11" s="11"/>
      <c r="S11" s="11"/>
      <c r="T11" s="11"/>
      <c r="U11" s="11"/>
      <c r="V11" s="11"/>
      <c r="W11" s="11"/>
      <c r="X11" s="11"/>
      <c r="Y11" s="11"/>
      <c r="Z11" s="11"/>
    </row>
    <row r="12" ht="12.75" customHeight="1">
      <c r="A12" s="56"/>
      <c r="B12" s="63">
        <v>4.0</v>
      </c>
      <c r="C12" s="64" t="s">
        <v>39</v>
      </c>
      <c r="D12" s="65" t="s">
        <v>40</v>
      </c>
      <c r="E12" s="66"/>
      <c r="F12" s="67"/>
      <c r="G12" s="62"/>
      <c r="H12" s="11"/>
      <c r="I12" s="11"/>
      <c r="J12" s="11"/>
      <c r="K12" s="11"/>
      <c r="L12" s="11"/>
      <c r="M12" s="11"/>
      <c r="N12" s="11"/>
      <c r="O12" s="11"/>
      <c r="P12" s="11"/>
      <c r="Q12" s="11"/>
      <c r="R12" s="11"/>
      <c r="S12" s="11"/>
      <c r="T12" s="11"/>
      <c r="U12" s="11"/>
      <c r="V12" s="11"/>
      <c r="W12" s="11"/>
      <c r="X12" s="11"/>
      <c r="Y12" s="11"/>
      <c r="Z12" s="11"/>
    </row>
    <row r="13" ht="12.75" customHeight="1">
      <c r="A13" s="56"/>
      <c r="B13" s="63">
        <v>5.0</v>
      </c>
      <c r="C13" s="64" t="s">
        <v>41</v>
      </c>
      <c r="D13" s="65" t="s">
        <v>40</v>
      </c>
      <c r="E13" s="66"/>
      <c r="F13" s="67"/>
      <c r="G13" s="62"/>
      <c r="H13" s="11"/>
      <c r="I13" s="11"/>
      <c r="J13" s="11"/>
      <c r="K13" s="11"/>
      <c r="L13" s="11"/>
      <c r="M13" s="11"/>
      <c r="N13" s="11"/>
      <c r="O13" s="11"/>
      <c r="P13" s="11"/>
      <c r="Q13" s="11"/>
      <c r="R13" s="11"/>
      <c r="S13" s="11"/>
      <c r="T13" s="11"/>
      <c r="U13" s="11"/>
      <c r="V13" s="11"/>
      <c r="W13" s="11"/>
      <c r="X13" s="11"/>
      <c r="Y13" s="11"/>
      <c r="Z13" s="11"/>
    </row>
    <row r="14" ht="12.75" customHeight="1">
      <c r="A14" s="56"/>
      <c r="B14" s="63">
        <v>6.0</v>
      </c>
      <c r="C14" s="64" t="s">
        <v>42</v>
      </c>
      <c r="D14" s="65" t="s">
        <v>40</v>
      </c>
      <c r="E14" s="68"/>
      <c r="F14" s="69"/>
      <c r="G14" s="62"/>
      <c r="H14" s="11"/>
      <c r="I14" s="11"/>
      <c r="J14" s="11"/>
      <c r="K14" s="11"/>
      <c r="L14" s="11"/>
      <c r="M14" s="11"/>
      <c r="N14" s="11"/>
      <c r="O14" s="11"/>
      <c r="P14" s="11"/>
      <c r="Q14" s="11"/>
      <c r="R14" s="11"/>
      <c r="S14" s="11"/>
      <c r="T14" s="11"/>
      <c r="U14" s="11"/>
      <c r="V14" s="11"/>
      <c r="W14" s="11"/>
      <c r="X14" s="11"/>
      <c r="Y14" s="11"/>
      <c r="Z14" s="11"/>
    </row>
    <row r="15" ht="12.75" customHeight="1">
      <c r="A15" s="56"/>
      <c r="B15" s="63">
        <v>7.0</v>
      </c>
      <c r="C15" s="64" t="s">
        <v>35</v>
      </c>
      <c r="D15" s="65" t="s">
        <v>40</v>
      </c>
      <c r="E15" s="68"/>
      <c r="F15" s="69"/>
      <c r="G15" s="62"/>
      <c r="H15" s="11"/>
      <c r="I15" s="11"/>
      <c r="J15" s="11"/>
      <c r="K15" s="11"/>
      <c r="L15" s="11"/>
      <c r="M15" s="11"/>
      <c r="N15" s="11"/>
      <c r="O15" s="11"/>
      <c r="P15" s="11"/>
      <c r="Q15" s="11"/>
      <c r="R15" s="11"/>
      <c r="S15" s="11"/>
      <c r="T15" s="11"/>
      <c r="U15" s="11"/>
      <c r="V15" s="11"/>
      <c r="W15" s="11"/>
      <c r="X15" s="11"/>
      <c r="Y15" s="11"/>
      <c r="Z15" s="11"/>
    </row>
    <row r="16" ht="12.75" customHeight="1">
      <c r="A16" s="56"/>
      <c r="B16" s="63">
        <v>8.0</v>
      </c>
      <c r="C16" s="64" t="s">
        <v>43</v>
      </c>
      <c r="D16" s="65" t="s">
        <v>40</v>
      </c>
      <c r="E16" s="68"/>
      <c r="F16" s="69"/>
      <c r="G16" s="62"/>
      <c r="H16" s="11"/>
      <c r="I16" s="11"/>
      <c r="J16" s="11"/>
      <c r="K16" s="11"/>
      <c r="L16" s="11"/>
      <c r="M16" s="11"/>
      <c r="N16" s="11"/>
      <c r="O16" s="11"/>
      <c r="P16" s="11"/>
      <c r="Q16" s="11"/>
      <c r="R16" s="11"/>
      <c r="S16" s="11"/>
      <c r="T16" s="11"/>
      <c r="U16" s="11"/>
      <c r="V16" s="11"/>
      <c r="W16" s="11"/>
      <c r="X16" s="11"/>
      <c r="Y16" s="11"/>
      <c r="Z16" s="11"/>
    </row>
    <row r="17" ht="12.75" customHeight="1">
      <c r="A17" s="56"/>
      <c r="B17" s="63">
        <v>9.0</v>
      </c>
      <c r="C17" s="64" t="s">
        <v>44</v>
      </c>
      <c r="D17" s="65" t="s">
        <v>40</v>
      </c>
      <c r="E17" s="68"/>
      <c r="F17" s="69"/>
      <c r="G17" s="62"/>
      <c r="H17" s="11"/>
      <c r="I17" s="11"/>
      <c r="J17" s="11"/>
      <c r="K17" s="11"/>
      <c r="L17" s="11"/>
      <c r="M17" s="11"/>
      <c r="N17" s="11"/>
      <c r="O17" s="11"/>
      <c r="P17" s="11"/>
      <c r="Q17" s="11"/>
      <c r="R17" s="11"/>
      <c r="S17" s="11"/>
      <c r="T17" s="11"/>
      <c r="U17" s="11"/>
      <c r="V17" s="11"/>
      <c r="W17" s="11"/>
      <c r="X17" s="11"/>
      <c r="Y17" s="11"/>
      <c r="Z17" s="11"/>
    </row>
    <row r="18" ht="12.75" customHeight="1">
      <c r="A18" s="56"/>
      <c r="B18" s="63">
        <v>10.0</v>
      </c>
      <c r="C18" s="64" t="s">
        <v>45</v>
      </c>
      <c r="D18" s="65" t="s">
        <v>40</v>
      </c>
      <c r="E18" s="68"/>
      <c r="F18" s="69"/>
      <c r="G18" s="62"/>
      <c r="H18" s="11"/>
      <c r="I18" s="11"/>
      <c r="J18" s="11"/>
      <c r="K18" s="11"/>
      <c r="L18" s="11"/>
      <c r="M18" s="11"/>
      <c r="N18" s="11"/>
      <c r="O18" s="11"/>
      <c r="P18" s="11"/>
      <c r="Q18" s="11"/>
      <c r="R18" s="11"/>
      <c r="S18" s="11"/>
      <c r="T18" s="11"/>
      <c r="U18" s="11"/>
      <c r="V18" s="11"/>
      <c r="W18" s="11"/>
      <c r="X18" s="11"/>
      <c r="Y18" s="11"/>
      <c r="Z18" s="11"/>
    </row>
    <row r="19" ht="12.75" customHeight="1">
      <c r="A19" s="56"/>
      <c r="B19" s="63">
        <v>11.0</v>
      </c>
      <c r="C19" s="64" t="s">
        <v>46</v>
      </c>
      <c r="D19" s="65" t="s">
        <v>40</v>
      </c>
      <c r="E19" s="68"/>
      <c r="F19" s="69"/>
      <c r="G19" s="62"/>
      <c r="H19" s="11"/>
      <c r="I19" s="11"/>
      <c r="J19" s="11"/>
      <c r="K19" s="11"/>
      <c r="L19" s="11"/>
      <c r="M19" s="11"/>
      <c r="N19" s="11"/>
      <c r="O19" s="11"/>
      <c r="P19" s="11"/>
      <c r="Q19" s="11"/>
      <c r="R19" s="11"/>
      <c r="S19" s="11"/>
      <c r="T19" s="11"/>
      <c r="U19" s="11"/>
      <c r="V19" s="11"/>
      <c r="W19" s="11"/>
      <c r="X19" s="11"/>
      <c r="Y19" s="11"/>
      <c r="Z19" s="11"/>
    </row>
    <row r="20" ht="12.75" customHeight="1">
      <c r="A20" s="56"/>
      <c r="B20" s="63">
        <v>12.0</v>
      </c>
      <c r="C20" s="64" t="s">
        <v>47</v>
      </c>
      <c r="D20" s="65" t="s">
        <v>40</v>
      </c>
      <c r="E20" s="68"/>
      <c r="F20" s="69"/>
      <c r="G20" s="62"/>
      <c r="H20" s="11"/>
      <c r="I20" s="11"/>
      <c r="J20" s="11"/>
      <c r="K20" s="11"/>
      <c r="L20" s="11"/>
      <c r="M20" s="11"/>
      <c r="N20" s="11"/>
      <c r="O20" s="11"/>
      <c r="P20" s="11"/>
      <c r="Q20" s="11"/>
      <c r="R20" s="11"/>
      <c r="S20" s="11"/>
      <c r="T20" s="11"/>
      <c r="U20" s="11"/>
      <c r="V20" s="11"/>
      <c r="W20" s="11"/>
      <c r="X20" s="11"/>
      <c r="Y20" s="11"/>
      <c r="Z20" s="11"/>
    </row>
    <row r="21" ht="12.75" customHeight="1">
      <c r="A21" s="56"/>
      <c r="B21" s="63">
        <v>13.0</v>
      </c>
      <c r="C21" s="64" t="s">
        <v>48</v>
      </c>
      <c r="D21" s="65" t="s">
        <v>40</v>
      </c>
      <c r="E21" s="68"/>
      <c r="F21" s="69"/>
      <c r="G21" s="62"/>
      <c r="H21" s="11"/>
      <c r="I21" s="11"/>
      <c r="J21" s="11"/>
      <c r="K21" s="11"/>
      <c r="L21" s="11"/>
      <c r="M21" s="11"/>
      <c r="N21" s="11"/>
      <c r="O21" s="11"/>
      <c r="P21" s="11"/>
      <c r="Q21" s="11"/>
      <c r="R21" s="11"/>
      <c r="S21" s="11"/>
      <c r="T21" s="11"/>
      <c r="U21" s="11"/>
      <c r="V21" s="11"/>
      <c r="W21" s="11"/>
      <c r="X21" s="11"/>
      <c r="Y21" s="11"/>
      <c r="Z21" s="11"/>
    </row>
    <row r="22" ht="12.75" customHeight="1">
      <c r="A22" s="56"/>
      <c r="B22" s="63">
        <v>14.0</v>
      </c>
      <c r="C22" s="64" t="s">
        <v>49</v>
      </c>
      <c r="D22" s="65" t="s">
        <v>40</v>
      </c>
      <c r="E22" s="68"/>
      <c r="F22" s="69"/>
      <c r="G22" s="62"/>
      <c r="H22" s="11"/>
      <c r="I22" s="11"/>
      <c r="J22" s="11"/>
      <c r="K22" s="11"/>
      <c r="L22" s="11"/>
      <c r="M22" s="11"/>
      <c r="N22" s="11"/>
      <c r="O22" s="11"/>
      <c r="P22" s="11"/>
      <c r="Q22" s="11"/>
      <c r="R22" s="11"/>
      <c r="S22" s="11"/>
      <c r="T22" s="11"/>
      <c r="U22" s="11"/>
      <c r="V22" s="11"/>
      <c r="W22" s="11"/>
      <c r="X22" s="11"/>
      <c r="Y22" s="11"/>
      <c r="Z22" s="11"/>
    </row>
    <row r="23" ht="12.75" customHeight="1">
      <c r="A23" s="56"/>
      <c r="B23" s="63">
        <v>15.0</v>
      </c>
      <c r="C23" s="64" t="s">
        <v>50</v>
      </c>
      <c r="D23" s="65" t="s">
        <v>40</v>
      </c>
      <c r="E23" s="68"/>
      <c r="F23" s="69"/>
      <c r="G23" s="62"/>
      <c r="H23" s="11"/>
      <c r="I23" s="11"/>
      <c r="J23" s="11"/>
      <c r="K23" s="11"/>
      <c r="L23" s="11"/>
      <c r="M23" s="11"/>
      <c r="N23" s="11"/>
      <c r="O23" s="11"/>
      <c r="P23" s="11"/>
      <c r="Q23" s="11"/>
      <c r="R23" s="11"/>
      <c r="S23" s="11"/>
      <c r="T23" s="11"/>
      <c r="U23" s="11"/>
      <c r="V23" s="11"/>
      <c r="W23" s="11"/>
      <c r="X23" s="11"/>
      <c r="Y23" s="11"/>
      <c r="Z23" s="11"/>
    </row>
    <row r="24" ht="12.75" customHeight="1">
      <c r="A24" s="56"/>
      <c r="B24" s="63">
        <v>16.0</v>
      </c>
      <c r="C24" s="64" t="s">
        <v>51</v>
      </c>
      <c r="D24" s="65" t="s">
        <v>40</v>
      </c>
      <c r="E24" s="68"/>
      <c r="F24" s="69"/>
      <c r="G24" s="62"/>
      <c r="H24" s="11"/>
      <c r="I24" s="11"/>
      <c r="J24" s="11"/>
      <c r="K24" s="11"/>
      <c r="L24" s="11"/>
      <c r="M24" s="11"/>
      <c r="N24" s="11"/>
      <c r="O24" s="11"/>
      <c r="P24" s="11"/>
      <c r="Q24" s="11"/>
      <c r="R24" s="11"/>
      <c r="S24" s="11"/>
      <c r="T24" s="11"/>
      <c r="U24" s="11"/>
      <c r="V24" s="11"/>
      <c r="W24" s="11"/>
      <c r="X24" s="11"/>
      <c r="Y24" s="11"/>
      <c r="Z24" s="11"/>
    </row>
    <row r="25" ht="12.75" customHeight="1">
      <c r="A25" s="56"/>
      <c r="B25" s="63">
        <v>17.0</v>
      </c>
      <c r="C25" s="64" t="s">
        <v>52</v>
      </c>
      <c r="D25" s="65" t="s">
        <v>40</v>
      </c>
      <c r="E25" s="68"/>
      <c r="F25" s="69"/>
      <c r="G25" s="62"/>
      <c r="H25" s="11"/>
      <c r="I25" s="11"/>
      <c r="J25" s="11"/>
      <c r="K25" s="11"/>
      <c r="L25" s="11"/>
      <c r="M25" s="11"/>
      <c r="N25" s="11"/>
      <c r="O25" s="11"/>
      <c r="P25" s="11"/>
      <c r="Q25" s="11"/>
      <c r="R25" s="11"/>
      <c r="S25" s="11"/>
      <c r="T25" s="11"/>
      <c r="U25" s="11"/>
      <c r="V25" s="11"/>
      <c r="W25" s="11"/>
      <c r="X25" s="11"/>
      <c r="Y25" s="11"/>
      <c r="Z25" s="11"/>
    </row>
    <row r="26" ht="12.75" customHeight="1">
      <c r="A26" s="56"/>
      <c r="B26" s="63">
        <v>18.0</v>
      </c>
      <c r="C26" s="64" t="s">
        <v>53</v>
      </c>
      <c r="D26" s="65" t="s">
        <v>40</v>
      </c>
      <c r="E26" s="68"/>
      <c r="F26" s="69"/>
      <c r="G26" s="62"/>
      <c r="H26" s="11"/>
      <c r="I26" s="11"/>
      <c r="J26" s="11"/>
      <c r="K26" s="11"/>
      <c r="L26" s="11"/>
      <c r="M26" s="11"/>
      <c r="N26" s="11"/>
      <c r="O26" s="11"/>
      <c r="P26" s="11"/>
      <c r="Q26" s="11"/>
      <c r="R26" s="11"/>
      <c r="S26" s="11"/>
      <c r="T26" s="11"/>
      <c r="U26" s="11"/>
      <c r="V26" s="11"/>
      <c r="W26" s="11"/>
      <c r="X26" s="11"/>
      <c r="Y26" s="11"/>
      <c r="Z26" s="11"/>
    </row>
    <row r="27" ht="12.75" customHeight="1">
      <c r="A27" s="56"/>
      <c r="B27" s="63">
        <v>19.0</v>
      </c>
      <c r="C27" s="64" t="s">
        <v>54</v>
      </c>
      <c r="D27" s="65" t="s">
        <v>40</v>
      </c>
      <c r="E27" s="68"/>
      <c r="F27" s="69"/>
      <c r="G27" s="62"/>
      <c r="H27" s="11"/>
      <c r="I27" s="11"/>
      <c r="J27" s="11"/>
      <c r="K27" s="11"/>
      <c r="L27" s="11"/>
      <c r="M27" s="11"/>
      <c r="N27" s="11"/>
      <c r="O27" s="11"/>
      <c r="P27" s="11"/>
      <c r="Q27" s="11"/>
      <c r="R27" s="11"/>
      <c r="S27" s="11"/>
      <c r="T27" s="11"/>
      <c r="U27" s="11"/>
      <c r="V27" s="11"/>
      <c r="W27" s="11"/>
      <c r="X27" s="11"/>
      <c r="Y27" s="11"/>
      <c r="Z27" s="11"/>
    </row>
    <row r="28" ht="12.75" customHeight="1">
      <c r="A28" s="56"/>
      <c r="B28" s="63">
        <v>20.0</v>
      </c>
      <c r="C28" s="64" t="s">
        <v>55</v>
      </c>
      <c r="D28" s="65" t="s">
        <v>40</v>
      </c>
      <c r="E28" s="68"/>
      <c r="F28" s="69"/>
      <c r="G28" s="62"/>
      <c r="H28" s="11"/>
      <c r="I28" s="11"/>
      <c r="J28" s="11"/>
      <c r="K28" s="11"/>
      <c r="L28" s="11"/>
      <c r="M28" s="11"/>
      <c r="N28" s="11"/>
      <c r="O28" s="11"/>
      <c r="P28" s="11"/>
      <c r="Q28" s="11"/>
      <c r="R28" s="11"/>
      <c r="S28" s="11"/>
      <c r="T28" s="11"/>
      <c r="U28" s="11"/>
      <c r="V28" s="11"/>
      <c r="W28" s="11"/>
      <c r="X28" s="11"/>
      <c r="Y28" s="11"/>
      <c r="Z28" s="11"/>
    </row>
    <row r="29" ht="12.75" customHeight="1">
      <c r="A29" s="56"/>
      <c r="B29" s="63">
        <v>21.0</v>
      </c>
      <c r="C29" s="64" t="s">
        <v>56</v>
      </c>
      <c r="D29" s="65" t="s">
        <v>40</v>
      </c>
      <c r="E29" s="68"/>
      <c r="F29" s="69"/>
      <c r="G29" s="62"/>
      <c r="H29" s="11"/>
      <c r="I29" s="11"/>
      <c r="J29" s="11"/>
      <c r="K29" s="11"/>
      <c r="L29" s="11"/>
      <c r="M29" s="11"/>
      <c r="N29" s="11"/>
      <c r="O29" s="11"/>
      <c r="P29" s="11"/>
      <c r="Q29" s="11"/>
      <c r="R29" s="11"/>
      <c r="S29" s="11"/>
      <c r="T29" s="11"/>
      <c r="U29" s="11"/>
      <c r="V29" s="11"/>
      <c r="W29" s="11"/>
      <c r="X29" s="11"/>
      <c r="Y29" s="11"/>
      <c r="Z29" s="11"/>
    </row>
    <row r="30" ht="12.75" customHeight="1">
      <c r="A30" s="56"/>
      <c r="B30" s="63">
        <v>22.0</v>
      </c>
      <c r="C30" s="64" t="s">
        <v>57</v>
      </c>
      <c r="D30" s="65" t="s">
        <v>40</v>
      </c>
      <c r="E30" s="68"/>
      <c r="F30" s="69"/>
      <c r="G30" s="62"/>
      <c r="H30" s="11"/>
      <c r="I30" s="11"/>
      <c r="J30" s="11"/>
      <c r="K30" s="11"/>
      <c r="L30" s="11"/>
      <c r="M30" s="11"/>
      <c r="N30" s="11"/>
      <c r="O30" s="11"/>
      <c r="P30" s="11"/>
      <c r="Q30" s="11"/>
      <c r="R30" s="11"/>
      <c r="S30" s="11"/>
      <c r="T30" s="11"/>
      <c r="U30" s="11"/>
      <c r="V30" s="11"/>
      <c r="W30" s="11"/>
      <c r="X30" s="11"/>
      <c r="Y30" s="11"/>
      <c r="Z30" s="11"/>
    </row>
    <row r="31" ht="12.75" customHeight="1">
      <c r="A31" s="56"/>
      <c r="B31" s="63">
        <v>23.0</v>
      </c>
      <c r="C31" s="64" t="s">
        <v>58</v>
      </c>
      <c r="D31" s="65" t="s">
        <v>40</v>
      </c>
      <c r="E31" s="68"/>
      <c r="F31" s="69"/>
      <c r="G31" s="62"/>
      <c r="H31" s="11"/>
      <c r="I31" s="11"/>
      <c r="J31" s="11"/>
      <c r="K31" s="11"/>
      <c r="L31" s="11"/>
      <c r="M31" s="11"/>
      <c r="N31" s="11"/>
      <c r="O31" s="11"/>
      <c r="P31" s="11"/>
      <c r="Q31" s="11"/>
      <c r="R31" s="11"/>
      <c r="S31" s="11"/>
      <c r="T31" s="11"/>
      <c r="U31" s="11"/>
      <c r="V31" s="11"/>
      <c r="W31" s="11"/>
      <c r="X31" s="11"/>
      <c r="Y31" s="11"/>
      <c r="Z31" s="11"/>
    </row>
    <row r="32" ht="12.75" customHeight="1">
      <c r="A32" s="56"/>
      <c r="B32" s="63">
        <v>24.0</v>
      </c>
      <c r="C32" s="64" t="s">
        <v>59</v>
      </c>
      <c r="D32" s="65" t="s">
        <v>40</v>
      </c>
      <c r="E32" s="68"/>
      <c r="F32" s="69"/>
      <c r="G32" s="62"/>
      <c r="H32" s="11"/>
      <c r="I32" s="11"/>
      <c r="J32" s="11"/>
      <c r="K32" s="11"/>
      <c r="L32" s="11"/>
      <c r="M32" s="11"/>
      <c r="N32" s="11"/>
      <c r="O32" s="11"/>
      <c r="P32" s="11"/>
      <c r="Q32" s="11"/>
      <c r="R32" s="11"/>
      <c r="S32" s="11"/>
      <c r="T32" s="11"/>
      <c r="U32" s="11"/>
      <c r="V32" s="11"/>
      <c r="W32" s="11"/>
      <c r="X32" s="11"/>
      <c r="Y32" s="11"/>
      <c r="Z32" s="11"/>
    </row>
    <row r="33" ht="12.75" customHeight="1">
      <c r="A33" s="56"/>
      <c r="B33" s="63">
        <v>25.0</v>
      </c>
      <c r="C33" s="64" t="s">
        <v>60</v>
      </c>
      <c r="D33" s="65" t="s">
        <v>40</v>
      </c>
      <c r="E33" s="68"/>
      <c r="F33" s="69"/>
      <c r="G33" s="62"/>
      <c r="H33" s="11"/>
      <c r="I33" s="11"/>
      <c r="J33" s="11"/>
      <c r="K33" s="11"/>
      <c r="L33" s="11"/>
      <c r="M33" s="11"/>
      <c r="N33" s="11"/>
      <c r="O33" s="11"/>
      <c r="P33" s="11"/>
      <c r="Q33" s="11"/>
      <c r="R33" s="11"/>
      <c r="S33" s="11"/>
      <c r="T33" s="11"/>
      <c r="U33" s="11"/>
      <c r="V33" s="11"/>
      <c r="W33" s="11"/>
      <c r="X33" s="11"/>
      <c r="Y33" s="11"/>
      <c r="Z33" s="11"/>
    </row>
    <row r="34" ht="12.75" customHeight="1">
      <c r="A34" s="56"/>
      <c r="B34" s="63">
        <v>26.0</v>
      </c>
      <c r="C34" s="64" t="s">
        <v>61</v>
      </c>
      <c r="D34" s="65" t="s">
        <v>40</v>
      </c>
      <c r="E34" s="68"/>
      <c r="F34" s="69"/>
      <c r="G34" s="62"/>
      <c r="H34" s="11"/>
      <c r="I34" s="11"/>
      <c r="J34" s="11"/>
      <c r="K34" s="11"/>
      <c r="L34" s="11"/>
      <c r="M34" s="11"/>
      <c r="N34" s="11"/>
      <c r="O34" s="11"/>
      <c r="P34" s="11"/>
      <c r="Q34" s="11"/>
      <c r="R34" s="11"/>
      <c r="S34" s="11"/>
      <c r="T34" s="11"/>
      <c r="U34" s="11"/>
      <c r="V34" s="11"/>
      <c r="W34" s="11"/>
      <c r="X34" s="11"/>
      <c r="Y34" s="11"/>
      <c r="Z34" s="11"/>
    </row>
    <row r="35" ht="12.75" customHeight="1">
      <c r="A35" s="56"/>
      <c r="B35" s="63">
        <v>27.0</v>
      </c>
      <c r="C35" s="64" t="s">
        <v>62</v>
      </c>
      <c r="D35" s="65" t="s">
        <v>40</v>
      </c>
      <c r="E35" s="68"/>
      <c r="F35" s="69"/>
      <c r="G35" s="62"/>
      <c r="H35" s="11"/>
      <c r="I35" s="11"/>
      <c r="J35" s="11"/>
      <c r="K35" s="11"/>
      <c r="L35" s="11"/>
      <c r="M35" s="11"/>
      <c r="N35" s="11"/>
      <c r="O35" s="11"/>
      <c r="P35" s="11"/>
      <c r="Q35" s="11"/>
      <c r="R35" s="11"/>
      <c r="S35" s="11"/>
      <c r="T35" s="11"/>
      <c r="U35" s="11"/>
      <c r="V35" s="11"/>
      <c r="W35" s="11"/>
      <c r="X35" s="11"/>
      <c r="Y35" s="11"/>
      <c r="Z35" s="11"/>
    </row>
    <row r="36" ht="12.75" customHeight="1">
      <c r="A36" s="56"/>
      <c r="B36" s="63">
        <v>28.0</v>
      </c>
      <c r="C36" s="64" t="s">
        <v>63</v>
      </c>
      <c r="D36" s="65" t="s">
        <v>40</v>
      </c>
      <c r="E36" s="68"/>
      <c r="F36" s="69"/>
      <c r="G36" s="62"/>
      <c r="H36" s="11"/>
      <c r="I36" s="11"/>
      <c r="J36" s="11"/>
      <c r="K36" s="11"/>
      <c r="L36" s="11"/>
      <c r="M36" s="11"/>
      <c r="N36" s="11"/>
      <c r="O36" s="11"/>
      <c r="P36" s="11"/>
      <c r="Q36" s="11"/>
      <c r="R36" s="11"/>
      <c r="S36" s="11"/>
      <c r="T36" s="11"/>
      <c r="U36" s="11"/>
      <c r="V36" s="11"/>
      <c r="W36" s="11"/>
      <c r="X36" s="11"/>
      <c r="Y36" s="11"/>
      <c r="Z36" s="11"/>
    </row>
    <row r="37" ht="12.75" customHeight="1">
      <c r="A37" s="56"/>
      <c r="B37" s="63">
        <v>29.0</v>
      </c>
      <c r="C37" s="64" t="s">
        <v>64</v>
      </c>
      <c r="D37" s="65" t="s">
        <v>40</v>
      </c>
      <c r="E37" s="68"/>
      <c r="F37" s="69"/>
      <c r="G37" s="62"/>
      <c r="H37" s="11"/>
      <c r="I37" s="11"/>
      <c r="J37" s="11"/>
      <c r="K37" s="11"/>
      <c r="L37" s="11"/>
      <c r="M37" s="11"/>
      <c r="N37" s="11"/>
      <c r="O37" s="11"/>
      <c r="P37" s="11"/>
      <c r="Q37" s="11"/>
      <c r="R37" s="11"/>
      <c r="S37" s="11"/>
      <c r="T37" s="11"/>
      <c r="U37" s="11"/>
      <c r="V37" s="11"/>
      <c r="W37" s="11"/>
      <c r="X37" s="11"/>
      <c r="Y37" s="11"/>
      <c r="Z37" s="11"/>
    </row>
    <row r="38" ht="12.75" customHeight="1">
      <c r="A38" s="56"/>
      <c r="B38" s="63">
        <v>30.0</v>
      </c>
      <c r="C38" s="64" t="s">
        <v>65</v>
      </c>
      <c r="D38" s="65" t="s">
        <v>40</v>
      </c>
      <c r="E38" s="68"/>
      <c r="F38" s="69"/>
      <c r="G38" s="62"/>
      <c r="H38" s="11"/>
      <c r="I38" s="11"/>
      <c r="J38" s="11"/>
      <c r="K38" s="11"/>
      <c r="L38" s="11"/>
      <c r="M38" s="11"/>
      <c r="N38" s="11"/>
      <c r="O38" s="11"/>
      <c r="P38" s="11"/>
      <c r="Q38" s="11"/>
      <c r="R38" s="11"/>
      <c r="S38" s="11"/>
      <c r="T38" s="11"/>
      <c r="U38" s="11"/>
      <c r="V38" s="11"/>
      <c r="W38" s="11"/>
      <c r="X38" s="11"/>
      <c r="Y38" s="11"/>
      <c r="Z38" s="11"/>
    </row>
    <row r="39" ht="12.75" customHeight="1">
      <c r="A39" s="56"/>
      <c r="B39" s="63">
        <v>31.0</v>
      </c>
      <c r="C39" s="64" t="s">
        <v>66</v>
      </c>
      <c r="D39" s="65" t="s">
        <v>40</v>
      </c>
      <c r="E39" s="68"/>
      <c r="F39" s="69"/>
      <c r="G39" s="62"/>
      <c r="H39" s="11"/>
      <c r="I39" s="11"/>
      <c r="J39" s="11"/>
      <c r="K39" s="11"/>
      <c r="L39" s="11"/>
      <c r="M39" s="11"/>
      <c r="N39" s="11"/>
      <c r="O39" s="11"/>
      <c r="P39" s="11"/>
      <c r="Q39" s="11"/>
      <c r="R39" s="11"/>
      <c r="S39" s="11"/>
      <c r="T39" s="11"/>
      <c r="U39" s="11"/>
      <c r="V39" s="11"/>
      <c r="W39" s="11"/>
      <c r="X39" s="11"/>
      <c r="Y39" s="11"/>
      <c r="Z39" s="11"/>
    </row>
    <row r="40" ht="12.75" customHeight="1">
      <c r="A40" s="56"/>
      <c r="B40" s="63">
        <v>32.0</v>
      </c>
      <c r="C40" s="64" t="s">
        <v>67</v>
      </c>
      <c r="D40" s="65" t="s">
        <v>40</v>
      </c>
      <c r="E40" s="68"/>
      <c r="F40" s="69"/>
      <c r="G40" s="62"/>
      <c r="H40" s="11"/>
      <c r="I40" s="11"/>
      <c r="J40" s="11"/>
      <c r="K40" s="11"/>
      <c r="L40" s="11"/>
      <c r="M40" s="11"/>
      <c r="N40" s="11"/>
      <c r="O40" s="11"/>
      <c r="P40" s="11"/>
      <c r="Q40" s="11"/>
      <c r="R40" s="11"/>
      <c r="S40" s="11"/>
      <c r="T40" s="11"/>
      <c r="U40" s="11"/>
      <c r="V40" s="11"/>
      <c r="W40" s="11"/>
      <c r="X40" s="11"/>
      <c r="Y40" s="11"/>
      <c r="Z40" s="11"/>
    </row>
    <row r="41" ht="12.75" customHeight="1">
      <c r="A41" s="56"/>
      <c r="B41" s="63">
        <v>33.0</v>
      </c>
      <c r="C41" s="64" t="s">
        <v>68</v>
      </c>
      <c r="D41" s="65" t="s">
        <v>40</v>
      </c>
      <c r="E41" s="68"/>
      <c r="F41" s="69"/>
      <c r="G41" s="62"/>
      <c r="H41" s="11"/>
      <c r="I41" s="11"/>
      <c r="J41" s="11"/>
      <c r="K41" s="11"/>
      <c r="L41" s="11"/>
      <c r="M41" s="11"/>
      <c r="N41" s="11"/>
      <c r="O41" s="11"/>
      <c r="P41" s="11"/>
      <c r="Q41" s="11"/>
      <c r="R41" s="11"/>
      <c r="S41" s="11"/>
      <c r="T41" s="11"/>
      <c r="U41" s="11"/>
      <c r="V41" s="11"/>
      <c r="W41" s="11"/>
      <c r="X41" s="11"/>
      <c r="Y41" s="11"/>
      <c r="Z41" s="11"/>
    </row>
    <row r="42" ht="12.75" customHeight="1">
      <c r="A42" s="56"/>
      <c r="B42" s="63">
        <v>34.0</v>
      </c>
      <c r="C42" s="64" t="s">
        <v>69</v>
      </c>
      <c r="D42" s="65" t="s">
        <v>40</v>
      </c>
      <c r="E42" s="68"/>
      <c r="F42" s="69"/>
      <c r="G42" s="62"/>
      <c r="H42" s="11"/>
      <c r="I42" s="11"/>
      <c r="J42" s="11"/>
      <c r="K42" s="11"/>
      <c r="L42" s="11"/>
      <c r="M42" s="11"/>
      <c r="N42" s="11"/>
      <c r="O42" s="11"/>
      <c r="P42" s="11"/>
      <c r="Q42" s="11"/>
      <c r="R42" s="11"/>
      <c r="S42" s="11"/>
      <c r="T42" s="11"/>
      <c r="U42" s="11"/>
      <c r="V42" s="11"/>
      <c r="W42" s="11"/>
      <c r="X42" s="11"/>
      <c r="Y42" s="11"/>
      <c r="Z42" s="11"/>
    </row>
    <row r="43" ht="12.75" customHeight="1">
      <c r="A43" s="56"/>
      <c r="B43" s="63">
        <v>35.0</v>
      </c>
      <c r="C43" s="64" t="s">
        <v>70</v>
      </c>
      <c r="D43" s="65" t="s">
        <v>40</v>
      </c>
      <c r="E43" s="68"/>
      <c r="F43" s="69"/>
      <c r="G43" s="62"/>
      <c r="H43" s="11"/>
      <c r="I43" s="11"/>
      <c r="J43" s="11"/>
      <c r="K43" s="11"/>
      <c r="L43" s="11"/>
      <c r="M43" s="11"/>
      <c r="N43" s="11"/>
      <c r="O43" s="11"/>
      <c r="P43" s="11"/>
      <c r="Q43" s="11"/>
      <c r="R43" s="11"/>
      <c r="S43" s="11"/>
      <c r="T43" s="11"/>
      <c r="U43" s="11"/>
      <c r="V43" s="11"/>
      <c r="W43" s="11"/>
      <c r="X43" s="11"/>
      <c r="Y43" s="11"/>
      <c r="Z43" s="11"/>
    </row>
    <row r="44" ht="12.75" customHeight="1">
      <c r="A44" s="56"/>
      <c r="B44" s="63">
        <v>36.0</v>
      </c>
      <c r="C44" s="64" t="s">
        <v>71</v>
      </c>
      <c r="D44" s="65" t="s">
        <v>40</v>
      </c>
      <c r="E44" s="68"/>
      <c r="F44" s="69"/>
      <c r="G44" s="62"/>
      <c r="H44" s="11"/>
      <c r="I44" s="11"/>
      <c r="J44" s="11"/>
      <c r="K44" s="11"/>
      <c r="L44" s="11"/>
      <c r="M44" s="11"/>
      <c r="N44" s="11"/>
      <c r="O44" s="11"/>
      <c r="P44" s="11"/>
      <c r="Q44" s="11"/>
      <c r="R44" s="11"/>
      <c r="S44" s="11"/>
      <c r="T44" s="11"/>
      <c r="U44" s="11"/>
      <c r="V44" s="11"/>
      <c r="W44" s="11"/>
      <c r="X44" s="11"/>
      <c r="Y44" s="11"/>
      <c r="Z44" s="11"/>
    </row>
    <row r="45" ht="12.75" customHeight="1">
      <c r="A45" s="56"/>
      <c r="B45" s="63">
        <v>37.0</v>
      </c>
      <c r="C45" s="64" t="s">
        <v>72</v>
      </c>
      <c r="D45" s="65" t="s">
        <v>40</v>
      </c>
      <c r="E45" s="68"/>
      <c r="F45" s="69"/>
      <c r="G45" s="62"/>
      <c r="H45" s="11"/>
      <c r="I45" s="11"/>
      <c r="J45" s="11"/>
      <c r="K45" s="11"/>
      <c r="L45" s="11"/>
      <c r="M45" s="11"/>
      <c r="N45" s="11"/>
      <c r="O45" s="11"/>
      <c r="P45" s="11"/>
      <c r="Q45" s="11"/>
      <c r="R45" s="11"/>
      <c r="S45" s="11"/>
      <c r="T45" s="11"/>
      <c r="U45" s="11"/>
      <c r="V45" s="11"/>
      <c r="W45" s="11"/>
      <c r="X45" s="11"/>
      <c r="Y45" s="11"/>
      <c r="Z45" s="11"/>
    </row>
    <row r="46" ht="12.75" customHeight="1">
      <c r="A46" s="56"/>
      <c r="B46" s="63">
        <v>38.0</v>
      </c>
      <c r="C46" s="64" t="s">
        <v>73</v>
      </c>
      <c r="D46" s="65" t="s">
        <v>40</v>
      </c>
      <c r="E46" s="68"/>
      <c r="F46" s="69"/>
      <c r="G46" s="62"/>
      <c r="H46" s="11"/>
      <c r="I46" s="11"/>
      <c r="J46" s="11"/>
      <c r="K46" s="11"/>
      <c r="L46" s="11"/>
      <c r="M46" s="11"/>
      <c r="N46" s="11"/>
      <c r="O46" s="11"/>
      <c r="P46" s="11"/>
      <c r="Q46" s="11"/>
      <c r="R46" s="11"/>
      <c r="S46" s="11"/>
      <c r="T46" s="11"/>
      <c r="U46" s="11"/>
      <c r="V46" s="11"/>
      <c r="W46" s="11"/>
      <c r="X46" s="11"/>
      <c r="Y46" s="11"/>
      <c r="Z46" s="11"/>
    </row>
    <row r="47" ht="12.75" customHeight="1">
      <c r="A47" s="56"/>
      <c r="B47" s="63">
        <v>39.0</v>
      </c>
      <c r="C47" s="64" t="s">
        <v>74</v>
      </c>
      <c r="D47" s="65" t="s">
        <v>40</v>
      </c>
      <c r="E47" s="68"/>
      <c r="F47" s="69"/>
      <c r="G47" s="62"/>
      <c r="H47" s="11"/>
      <c r="I47" s="11"/>
      <c r="J47" s="11"/>
      <c r="K47" s="11"/>
      <c r="L47" s="11"/>
      <c r="M47" s="11"/>
      <c r="N47" s="11"/>
      <c r="O47" s="11"/>
      <c r="P47" s="11"/>
      <c r="Q47" s="11"/>
      <c r="R47" s="11"/>
      <c r="S47" s="11"/>
      <c r="T47" s="11"/>
      <c r="U47" s="11"/>
      <c r="V47" s="11"/>
      <c r="W47" s="11"/>
      <c r="X47" s="11"/>
      <c r="Y47" s="11"/>
      <c r="Z47" s="11"/>
    </row>
    <row r="48" ht="12.75" customHeight="1">
      <c r="A48" s="56"/>
      <c r="B48" s="63">
        <v>40.0</v>
      </c>
      <c r="C48" s="64" t="s">
        <v>38</v>
      </c>
      <c r="D48" s="65" t="s">
        <v>75</v>
      </c>
      <c r="E48" s="68"/>
      <c r="F48" s="69"/>
      <c r="G48" s="62"/>
      <c r="H48" s="11"/>
      <c r="I48" s="11"/>
      <c r="J48" s="11"/>
      <c r="K48" s="11"/>
      <c r="L48" s="11"/>
      <c r="M48" s="11"/>
      <c r="N48" s="11"/>
      <c r="O48" s="11"/>
      <c r="P48" s="11"/>
      <c r="Q48" s="11"/>
      <c r="R48" s="11"/>
      <c r="S48" s="11"/>
      <c r="T48" s="11"/>
      <c r="U48" s="11"/>
      <c r="V48" s="11"/>
      <c r="W48" s="11"/>
      <c r="X48" s="11"/>
      <c r="Y48" s="11"/>
      <c r="Z48" s="11"/>
    </row>
    <row r="49" ht="12.75" customHeight="1">
      <c r="A49" s="56"/>
      <c r="B49" s="63">
        <v>41.0</v>
      </c>
      <c r="C49" s="64" t="s">
        <v>42</v>
      </c>
      <c r="D49" s="65" t="s">
        <v>75</v>
      </c>
      <c r="E49" s="68"/>
      <c r="F49" s="69"/>
      <c r="G49" s="62"/>
      <c r="H49" s="11"/>
      <c r="I49" s="11"/>
      <c r="J49" s="11"/>
      <c r="K49" s="11"/>
      <c r="L49" s="11"/>
      <c r="M49" s="11"/>
      <c r="N49" s="11"/>
      <c r="O49" s="11"/>
      <c r="P49" s="11"/>
      <c r="Q49" s="11"/>
      <c r="R49" s="11"/>
      <c r="S49" s="11"/>
      <c r="T49" s="11"/>
      <c r="U49" s="11"/>
      <c r="V49" s="11"/>
      <c r="W49" s="11"/>
      <c r="X49" s="11"/>
      <c r="Y49" s="11"/>
      <c r="Z49" s="11"/>
    </row>
    <row r="50" ht="12.75" customHeight="1">
      <c r="A50" s="56"/>
      <c r="B50" s="63">
        <v>42.0</v>
      </c>
      <c r="C50" s="64" t="s">
        <v>76</v>
      </c>
      <c r="D50" s="65" t="s">
        <v>75</v>
      </c>
      <c r="E50" s="68"/>
      <c r="F50" s="69"/>
      <c r="G50" s="62"/>
      <c r="H50" s="11"/>
      <c r="I50" s="11"/>
      <c r="J50" s="11"/>
      <c r="K50" s="11"/>
      <c r="L50" s="11"/>
      <c r="M50" s="11"/>
      <c r="N50" s="11"/>
      <c r="O50" s="11"/>
      <c r="P50" s="11"/>
      <c r="Q50" s="11"/>
      <c r="R50" s="11"/>
      <c r="S50" s="11"/>
      <c r="T50" s="11"/>
      <c r="U50" s="11"/>
      <c r="V50" s="11"/>
      <c r="W50" s="11"/>
      <c r="X50" s="11"/>
      <c r="Y50" s="11"/>
      <c r="Z50" s="11"/>
    </row>
    <row r="51" ht="12.75" customHeight="1">
      <c r="A51" s="56"/>
      <c r="B51" s="63">
        <v>43.0</v>
      </c>
      <c r="C51" s="64" t="s">
        <v>77</v>
      </c>
      <c r="D51" s="65" t="s">
        <v>75</v>
      </c>
      <c r="E51" s="68"/>
      <c r="F51" s="69"/>
      <c r="G51" s="62"/>
      <c r="H51" s="11"/>
      <c r="I51" s="11"/>
      <c r="J51" s="11"/>
      <c r="K51" s="11"/>
      <c r="L51" s="11"/>
      <c r="M51" s="11"/>
      <c r="N51" s="11"/>
      <c r="O51" s="11"/>
      <c r="P51" s="11"/>
      <c r="Q51" s="11"/>
      <c r="R51" s="11"/>
      <c r="S51" s="11"/>
      <c r="T51" s="11"/>
      <c r="U51" s="11"/>
      <c r="V51" s="11"/>
      <c r="W51" s="11"/>
      <c r="X51" s="11"/>
      <c r="Y51" s="11"/>
      <c r="Z51" s="11"/>
    </row>
    <row r="52" ht="12.75" customHeight="1">
      <c r="A52" s="56"/>
      <c r="B52" s="63">
        <v>44.0</v>
      </c>
      <c r="C52" s="64" t="s">
        <v>78</v>
      </c>
      <c r="D52" s="65" t="s">
        <v>75</v>
      </c>
      <c r="E52" s="68"/>
      <c r="F52" s="69"/>
      <c r="G52" s="62"/>
      <c r="H52" s="11"/>
      <c r="I52" s="11"/>
      <c r="J52" s="11"/>
      <c r="K52" s="11"/>
      <c r="L52" s="11"/>
      <c r="M52" s="11"/>
      <c r="N52" s="11"/>
      <c r="O52" s="11"/>
      <c r="P52" s="11"/>
      <c r="Q52" s="11"/>
      <c r="R52" s="11"/>
      <c r="S52" s="11"/>
      <c r="T52" s="11"/>
      <c r="U52" s="11"/>
      <c r="V52" s="11"/>
      <c r="W52" s="11"/>
      <c r="X52" s="11"/>
      <c r="Y52" s="11"/>
      <c r="Z52" s="11"/>
    </row>
    <row r="53" ht="12.75" customHeight="1">
      <c r="A53" s="56"/>
      <c r="B53" s="63">
        <v>45.0</v>
      </c>
      <c r="C53" s="64" t="s">
        <v>79</v>
      </c>
      <c r="D53" s="65" t="s">
        <v>75</v>
      </c>
      <c r="E53" s="68"/>
      <c r="F53" s="69"/>
      <c r="G53" s="62"/>
      <c r="H53" s="11"/>
      <c r="I53" s="11"/>
      <c r="J53" s="11"/>
      <c r="K53" s="11"/>
      <c r="L53" s="11"/>
      <c r="M53" s="11"/>
      <c r="N53" s="11"/>
      <c r="O53" s="11"/>
      <c r="P53" s="11"/>
      <c r="Q53" s="11"/>
      <c r="R53" s="11"/>
      <c r="S53" s="11"/>
      <c r="T53" s="11"/>
      <c r="U53" s="11"/>
      <c r="V53" s="11"/>
      <c r="W53" s="11"/>
      <c r="X53" s="11"/>
      <c r="Y53" s="11"/>
      <c r="Z53" s="11"/>
    </row>
    <row r="54" ht="12.75" customHeight="1">
      <c r="A54" s="56"/>
      <c r="B54" s="63">
        <v>46.0</v>
      </c>
      <c r="C54" s="64" t="s">
        <v>80</v>
      </c>
      <c r="D54" s="65" t="s">
        <v>75</v>
      </c>
      <c r="E54" s="68"/>
      <c r="F54" s="69"/>
      <c r="G54" s="62"/>
      <c r="H54" s="11"/>
      <c r="I54" s="11"/>
      <c r="J54" s="11"/>
      <c r="K54" s="11"/>
      <c r="L54" s="11"/>
      <c r="M54" s="11"/>
      <c r="N54" s="11"/>
      <c r="O54" s="11"/>
      <c r="P54" s="11"/>
      <c r="Q54" s="11"/>
      <c r="R54" s="11"/>
      <c r="S54" s="11"/>
      <c r="T54" s="11"/>
      <c r="U54" s="11"/>
      <c r="V54" s="11"/>
      <c r="W54" s="11"/>
      <c r="X54" s="11"/>
      <c r="Y54" s="11"/>
      <c r="Z54" s="11"/>
    </row>
    <row r="55" ht="12.75" customHeight="1">
      <c r="A55" s="56"/>
      <c r="B55" s="63">
        <v>47.0</v>
      </c>
      <c r="C55" s="64" t="s">
        <v>81</v>
      </c>
      <c r="D55" s="65" t="s">
        <v>75</v>
      </c>
      <c r="E55" s="68"/>
      <c r="F55" s="69"/>
      <c r="G55" s="62"/>
      <c r="H55" s="11"/>
      <c r="I55" s="11"/>
      <c r="J55" s="11"/>
      <c r="K55" s="11"/>
      <c r="L55" s="11"/>
      <c r="M55" s="11"/>
      <c r="N55" s="11"/>
      <c r="O55" s="11"/>
      <c r="P55" s="11"/>
      <c r="Q55" s="11"/>
      <c r="R55" s="11"/>
      <c r="S55" s="11"/>
      <c r="T55" s="11"/>
      <c r="U55" s="11"/>
      <c r="V55" s="11"/>
      <c r="W55" s="11"/>
      <c r="X55" s="11"/>
      <c r="Y55" s="11"/>
      <c r="Z55" s="11"/>
    </row>
    <row r="56" ht="12.75" customHeight="1">
      <c r="A56" s="56"/>
      <c r="B56" s="63">
        <v>48.0</v>
      </c>
      <c r="C56" s="64" t="s">
        <v>43</v>
      </c>
      <c r="D56" s="65" t="s">
        <v>75</v>
      </c>
      <c r="E56" s="68"/>
      <c r="F56" s="69"/>
      <c r="G56" s="62"/>
      <c r="H56" s="11"/>
      <c r="I56" s="11"/>
      <c r="J56" s="11"/>
      <c r="K56" s="11"/>
      <c r="L56" s="11"/>
      <c r="M56" s="11"/>
      <c r="N56" s="11"/>
      <c r="O56" s="11"/>
      <c r="P56" s="11"/>
      <c r="Q56" s="11"/>
      <c r="R56" s="11"/>
      <c r="S56" s="11"/>
      <c r="T56" s="11"/>
      <c r="U56" s="11"/>
      <c r="V56" s="11"/>
      <c r="W56" s="11"/>
      <c r="X56" s="11"/>
      <c r="Y56" s="11"/>
      <c r="Z56" s="11"/>
    </row>
    <row r="57" ht="12.75" customHeight="1">
      <c r="A57" s="56"/>
      <c r="B57" s="63">
        <v>49.0</v>
      </c>
      <c r="C57" s="64" t="s">
        <v>82</v>
      </c>
      <c r="D57" s="65" t="s">
        <v>75</v>
      </c>
      <c r="E57" s="68"/>
      <c r="F57" s="69"/>
      <c r="G57" s="62"/>
      <c r="H57" s="11"/>
      <c r="I57" s="11"/>
      <c r="J57" s="11"/>
      <c r="K57" s="11"/>
      <c r="L57" s="11"/>
      <c r="M57" s="11"/>
      <c r="N57" s="11"/>
      <c r="O57" s="11"/>
      <c r="P57" s="11"/>
      <c r="Q57" s="11"/>
      <c r="R57" s="11"/>
      <c r="S57" s="11"/>
      <c r="T57" s="11"/>
      <c r="U57" s="11"/>
      <c r="V57" s="11"/>
      <c r="W57" s="11"/>
      <c r="X57" s="11"/>
      <c r="Y57" s="11"/>
      <c r="Z57" s="11"/>
    </row>
    <row r="58" ht="12.75" customHeight="1">
      <c r="A58" s="56"/>
      <c r="B58" s="63">
        <v>50.0</v>
      </c>
      <c r="C58" s="64" t="s">
        <v>51</v>
      </c>
      <c r="D58" s="65" t="s">
        <v>75</v>
      </c>
      <c r="E58" s="68"/>
      <c r="F58" s="69"/>
      <c r="G58" s="62"/>
      <c r="H58" s="11"/>
      <c r="I58" s="11"/>
      <c r="J58" s="11"/>
      <c r="K58" s="11"/>
      <c r="L58" s="11"/>
      <c r="M58" s="11"/>
      <c r="N58" s="11"/>
      <c r="O58" s="11"/>
      <c r="P58" s="11"/>
      <c r="Q58" s="11"/>
      <c r="R58" s="11"/>
      <c r="S58" s="11"/>
      <c r="T58" s="11"/>
      <c r="U58" s="11"/>
      <c r="V58" s="11"/>
      <c r="W58" s="11"/>
      <c r="X58" s="11"/>
      <c r="Y58" s="11"/>
      <c r="Z58" s="11"/>
    </row>
    <row r="59" ht="12.75" customHeight="1">
      <c r="A59" s="56"/>
      <c r="B59" s="63">
        <v>51.0</v>
      </c>
      <c r="C59" s="64" t="s">
        <v>83</v>
      </c>
      <c r="D59" s="65" t="s">
        <v>75</v>
      </c>
      <c r="E59" s="68"/>
      <c r="F59" s="69"/>
      <c r="G59" s="62"/>
      <c r="H59" s="11"/>
      <c r="I59" s="11"/>
      <c r="J59" s="11"/>
      <c r="K59" s="11"/>
      <c r="L59" s="11"/>
      <c r="M59" s="11"/>
      <c r="N59" s="11"/>
      <c r="O59" s="11"/>
      <c r="P59" s="11"/>
      <c r="Q59" s="11"/>
      <c r="R59" s="11"/>
      <c r="S59" s="11"/>
      <c r="T59" s="11"/>
      <c r="U59" s="11"/>
      <c r="V59" s="11"/>
      <c r="W59" s="11"/>
      <c r="X59" s="11"/>
      <c r="Y59" s="11"/>
      <c r="Z59" s="11"/>
    </row>
    <row r="60" ht="12.75" customHeight="1">
      <c r="A60" s="56"/>
      <c r="B60" s="63">
        <v>52.0</v>
      </c>
      <c r="C60" s="64" t="s">
        <v>84</v>
      </c>
      <c r="D60" s="65" t="s">
        <v>75</v>
      </c>
      <c r="E60" s="68"/>
      <c r="F60" s="69"/>
      <c r="G60" s="62"/>
      <c r="H60" s="11"/>
      <c r="I60" s="11"/>
      <c r="J60" s="11"/>
      <c r="K60" s="11"/>
      <c r="L60" s="11"/>
      <c r="M60" s="11"/>
      <c r="N60" s="11"/>
      <c r="O60" s="11"/>
      <c r="P60" s="11"/>
      <c r="Q60" s="11"/>
      <c r="R60" s="11"/>
      <c r="S60" s="11"/>
      <c r="T60" s="11"/>
      <c r="U60" s="11"/>
      <c r="V60" s="11"/>
      <c r="W60" s="11"/>
      <c r="X60" s="11"/>
      <c r="Y60" s="11"/>
      <c r="Z60" s="11"/>
    </row>
    <row r="61" ht="12.75" customHeight="1">
      <c r="A61" s="56"/>
      <c r="B61" s="63">
        <v>53.0</v>
      </c>
      <c r="C61" s="64" t="s">
        <v>85</v>
      </c>
      <c r="D61" s="65" t="s">
        <v>75</v>
      </c>
      <c r="E61" s="68"/>
      <c r="F61" s="69"/>
      <c r="G61" s="62"/>
      <c r="H61" s="11"/>
      <c r="I61" s="11"/>
      <c r="J61" s="11"/>
      <c r="K61" s="11"/>
      <c r="L61" s="11"/>
      <c r="M61" s="11"/>
      <c r="N61" s="11"/>
      <c r="O61" s="11"/>
      <c r="P61" s="11"/>
      <c r="Q61" s="11"/>
      <c r="R61" s="11"/>
      <c r="S61" s="11"/>
      <c r="T61" s="11"/>
      <c r="U61" s="11"/>
      <c r="V61" s="11"/>
      <c r="W61" s="11"/>
      <c r="X61" s="11"/>
      <c r="Y61" s="11"/>
      <c r="Z61" s="11"/>
    </row>
    <row r="62" ht="12.75" customHeight="1">
      <c r="A62" s="56"/>
      <c r="B62" s="63">
        <v>54.0</v>
      </c>
      <c r="C62" s="64" t="s">
        <v>86</v>
      </c>
      <c r="D62" s="65" t="s">
        <v>75</v>
      </c>
      <c r="E62" s="68"/>
      <c r="F62" s="69"/>
      <c r="G62" s="62"/>
      <c r="H62" s="11"/>
      <c r="I62" s="11"/>
      <c r="J62" s="11"/>
      <c r="K62" s="11"/>
      <c r="L62" s="11"/>
      <c r="M62" s="11"/>
      <c r="N62" s="11"/>
      <c r="O62" s="11"/>
      <c r="P62" s="11"/>
      <c r="Q62" s="11"/>
      <c r="R62" s="11"/>
      <c r="S62" s="11"/>
      <c r="T62" s="11"/>
      <c r="U62" s="11"/>
      <c r="V62" s="11"/>
      <c r="W62" s="11"/>
      <c r="X62" s="11"/>
      <c r="Y62" s="11"/>
      <c r="Z62" s="11"/>
    </row>
    <row r="63" ht="12.75" customHeight="1">
      <c r="A63" s="56"/>
      <c r="B63" s="63">
        <v>55.0</v>
      </c>
      <c r="C63" s="64" t="s">
        <v>87</v>
      </c>
      <c r="D63" s="65" t="s">
        <v>75</v>
      </c>
      <c r="E63" s="68"/>
      <c r="F63" s="69"/>
      <c r="G63" s="62"/>
      <c r="H63" s="11"/>
      <c r="I63" s="11"/>
      <c r="J63" s="11"/>
      <c r="K63" s="11"/>
      <c r="L63" s="11"/>
      <c r="M63" s="11"/>
      <c r="N63" s="11"/>
      <c r="O63" s="11"/>
      <c r="P63" s="11"/>
      <c r="Q63" s="11"/>
      <c r="R63" s="11"/>
      <c r="S63" s="11"/>
      <c r="T63" s="11"/>
      <c r="U63" s="11"/>
      <c r="V63" s="11"/>
      <c r="W63" s="11"/>
      <c r="X63" s="11"/>
      <c r="Y63" s="11"/>
      <c r="Z63" s="11"/>
    </row>
    <row r="64" ht="12.75" customHeight="1">
      <c r="A64" s="56"/>
      <c r="B64" s="70">
        <v>56.0</v>
      </c>
      <c r="C64" s="71" t="s">
        <v>88</v>
      </c>
      <c r="D64" s="72" t="s">
        <v>75</v>
      </c>
      <c r="E64" s="73"/>
      <c r="F64" s="74"/>
      <c r="G64" s="62"/>
      <c r="H64" s="11"/>
      <c r="I64" s="11"/>
      <c r="J64" s="11"/>
      <c r="K64" s="11"/>
      <c r="L64" s="11"/>
      <c r="M64" s="11"/>
      <c r="N64" s="11"/>
      <c r="O64" s="11"/>
      <c r="P64" s="11"/>
      <c r="Q64" s="11"/>
      <c r="R64" s="11"/>
      <c r="S64" s="11"/>
      <c r="T64" s="11"/>
      <c r="U64" s="11"/>
      <c r="V64" s="11"/>
      <c r="W64" s="11"/>
      <c r="X64" s="11"/>
      <c r="Y64" s="11"/>
      <c r="Z64" s="11"/>
    </row>
    <row r="65" ht="12.75" customHeight="1">
      <c r="A65" s="11"/>
      <c r="B65" s="75"/>
      <c r="C65" s="76"/>
      <c r="D65" s="76"/>
      <c r="E65" s="76"/>
      <c r="F65" s="76"/>
      <c r="G65" s="11"/>
      <c r="H65" s="11"/>
      <c r="I65" s="11"/>
      <c r="J65" s="11"/>
      <c r="K65" s="11"/>
      <c r="L65" s="11"/>
      <c r="M65" s="11"/>
      <c r="N65" s="11"/>
      <c r="O65" s="11"/>
      <c r="P65" s="11"/>
      <c r="Q65" s="11"/>
      <c r="R65" s="11"/>
      <c r="S65" s="11"/>
      <c r="T65" s="11"/>
      <c r="U65" s="11"/>
      <c r="V65" s="11"/>
      <c r="W65" s="11"/>
      <c r="X65" s="11"/>
      <c r="Y65" s="11"/>
      <c r="Z65" s="11"/>
    </row>
    <row r="66" ht="12.75" customHeight="1">
      <c r="A66" s="11"/>
      <c r="B66" s="34"/>
      <c r="C66" s="35"/>
      <c r="D66" s="35"/>
      <c r="E66" s="35"/>
      <c r="F66" s="35"/>
      <c r="G66" s="11"/>
      <c r="H66" s="11"/>
      <c r="I66" s="11"/>
      <c r="J66" s="11"/>
      <c r="K66" s="11"/>
      <c r="L66" s="11"/>
      <c r="M66" s="11"/>
      <c r="N66" s="11"/>
      <c r="O66" s="11"/>
      <c r="P66" s="11"/>
      <c r="Q66" s="11"/>
      <c r="R66" s="11"/>
      <c r="S66" s="11"/>
      <c r="T66" s="11"/>
      <c r="U66" s="11"/>
      <c r="V66" s="11"/>
      <c r="W66" s="11"/>
      <c r="X66" s="11"/>
      <c r="Y66" s="11"/>
      <c r="Z66" s="11"/>
    </row>
    <row r="67" ht="12.75" customHeight="1">
      <c r="A67" s="11"/>
      <c r="B67" s="34"/>
      <c r="C67" s="35"/>
      <c r="D67" s="35"/>
      <c r="E67" s="35"/>
      <c r="F67" s="35"/>
      <c r="G67" s="11"/>
      <c r="H67" s="11"/>
      <c r="I67" s="11"/>
      <c r="J67" s="11"/>
      <c r="K67" s="11"/>
      <c r="L67" s="11"/>
      <c r="M67" s="11"/>
      <c r="N67" s="11"/>
      <c r="O67" s="11"/>
      <c r="P67" s="11"/>
      <c r="Q67" s="11"/>
      <c r="R67" s="11"/>
      <c r="S67" s="11"/>
      <c r="T67" s="11"/>
      <c r="U67" s="11"/>
      <c r="V67" s="11"/>
      <c r="W67" s="11"/>
      <c r="X67" s="11"/>
      <c r="Y67" s="11"/>
      <c r="Z67" s="11"/>
    </row>
    <row r="68" ht="12.75" customHeight="1">
      <c r="A68" s="11"/>
      <c r="B68" s="34"/>
      <c r="C68" s="35"/>
      <c r="D68" s="35"/>
      <c r="E68" s="35"/>
      <c r="F68" s="35"/>
      <c r="G68" s="11"/>
      <c r="H68" s="11"/>
      <c r="I68" s="11"/>
      <c r="J68" s="11"/>
      <c r="K68" s="11"/>
      <c r="L68" s="11"/>
      <c r="M68" s="11"/>
      <c r="N68" s="11"/>
      <c r="O68" s="11"/>
      <c r="P68" s="11"/>
      <c r="Q68" s="11"/>
      <c r="R68" s="11"/>
      <c r="S68" s="11"/>
      <c r="T68" s="11"/>
      <c r="U68" s="11"/>
      <c r="V68" s="11"/>
      <c r="W68" s="11"/>
      <c r="X68" s="11"/>
      <c r="Y68" s="11"/>
      <c r="Z68" s="11"/>
    </row>
    <row r="69" ht="12.75" customHeight="1">
      <c r="A69" s="11"/>
      <c r="B69" s="34"/>
      <c r="C69" s="35"/>
      <c r="D69" s="35"/>
      <c r="E69" s="35"/>
      <c r="F69" s="35"/>
      <c r="G69" s="11"/>
      <c r="H69" s="11"/>
      <c r="I69" s="11"/>
      <c r="J69" s="11"/>
      <c r="K69" s="11"/>
      <c r="L69" s="11"/>
      <c r="M69" s="11"/>
      <c r="N69" s="11"/>
      <c r="O69" s="11"/>
      <c r="P69" s="11"/>
      <c r="Q69" s="11"/>
      <c r="R69" s="11"/>
      <c r="S69" s="11"/>
      <c r="T69" s="11"/>
      <c r="U69" s="11"/>
      <c r="V69" s="11"/>
      <c r="W69" s="11"/>
      <c r="X69" s="11"/>
      <c r="Y69" s="11"/>
      <c r="Z69" s="11"/>
    </row>
    <row r="70" ht="12.75" customHeight="1">
      <c r="A70" s="11"/>
      <c r="B70" s="34"/>
      <c r="C70" s="35"/>
      <c r="D70" s="35"/>
      <c r="E70" s="35"/>
      <c r="F70" s="35"/>
      <c r="G70" s="11"/>
      <c r="H70" s="11"/>
      <c r="I70" s="11"/>
      <c r="J70" s="11"/>
      <c r="K70" s="11"/>
      <c r="L70" s="11"/>
      <c r="M70" s="11"/>
      <c r="N70" s="11"/>
      <c r="O70" s="11"/>
      <c r="P70" s="11"/>
      <c r="Q70" s="11"/>
      <c r="R70" s="11"/>
      <c r="S70" s="11"/>
      <c r="T70" s="11"/>
      <c r="U70" s="11"/>
      <c r="V70" s="11"/>
      <c r="W70" s="11"/>
      <c r="X70" s="11"/>
      <c r="Y70" s="11"/>
      <c r="Z70" s="11"/>
    </row>
    <row r="71" ht="12.75" customHeight="1">
      <c r="A71" s="11"/>
      <c r="B71" s="34"/>
      <c r="C71" s="35"/>
      <c r="D71" s="35"/>
      <c r="E71" s="35"/>
      <c r="F71" s="35"/>
      <c r="G71" s="11"/>
      <c r="H71" s="11"/>
      <c r="I71" s="11"/>
      <c r="J71" s="11"/>
      <c r="K71" s="11"/>
      <c r="L71" s="11"/>
      <c r="M71" s="11"/>
      <c r="N71" s="11"/>
      <c r="O71" s="11"/>
      <c r="P71" s="11"/>
      <c r="Q71" s="11"/>
      <c r="R71" s="11"/>
      <c r="S71" s="11"/>
      <c r="T71" s="11"/>
      <c r="U71" s="11"/>
      <c r="V71" s="11"/>
      <c r="W71" s="11"/>
      <c r="X71" s="11"/>
      <c r="Y71" s="11"/>
      <c r="Z71" s="11"/>
    </row>
    <row r="72" ht="12.75" customHeight="1">
      <c r="A72" s="11"/>
      <c r="B72" s="34"/>
      <c r="C72" s="35"/>
      <c r="D72" s="35"/>
      <c r="E72" s="35"/>
      <c r="F72" s="35"/>
      <c r="G72" s="11"/>
      <c r="H72" s="11"/>
      <c r="I72" s="11"/>
      <c r="J72" s="11"/>
      <c r="K72" s="11"/>
      <c r="L72" s="11"/>
      <c r="M72" s="11"/>
      <c r="N72" s="11"/>
      <c r="O72" s="11"/>
      <c r="P72" s="11"/>
      <c r="Q72" s="11"/>
      <c r="R72" s="11"/>
      <c r="S72" s="11"/>
      <c r="T72" s="11"/>
      <c r="U72" s="11"/>
      <c r="V72" s="11"/>
      <c r="W72" s="11"/>
      <c r="X72" s="11"/>
      <c r="Y72" s="11"/>
      <c r="Z72" s="11"/>
    </row>
    <row r="73" ht="12.75" customHeight="1">
      <c r="A73" s="11"/>
      <c r="B73" s="34"/>
      <c r="C73" s="35"/>
      <c r="D73" s="35"/>
      <c r="E73" s="35"/>
      <c r="F73" s="35"/>
      <c r="G73" s="11"/>
      <c r="H73" s="11"/>
      <c r="I73" s="11"/>
      <c r="J73" s="11"/>
      <c r="K73" s="11"/>
      <c r="L73" s="11"/>
      <c r="M73" s="11"/>
      <c r="N73" s="11"/>
      <c r="O73" s="11"/>
      <c r="P73" s="11"/>
      <c r="Q73" s="11"/>
      <c r="R73" s="11"/>
      <c r="S73" s="11"/>
      <c r="T73" s="11"/>
      <c r="U73" s="11"/>
      <c r="V73" s="11"/>
      <c r="W73" s="11"/>
      <c r="X73" s="11"/>
      <c r="Y73" s="11"/>
      <c r="Z73" s="11"/>
    </row>
    <row r="74" ht="12.75" customHeight="1">
      <c r="A74" s="11"/>
      <c r="B74" s="34"/>
      <c r="C74" s="35"/>
      <c r="D74" s="35"/>
      <c r="E74" s="35"/>
      <c r="F74" s="35"/>
      <c r="G74" s="11"/>
      <c r="H74" s="11"/>
      <c r="I74" s="11"/>
      <c r="J74" s="11"/>
      <c r="K74" s="11"/>
      <c r="L74" s="11"/>
      <c r="M74" s="11"/>
      <c r="N74" s="11"/>
      <c r="O74" s="11"/>
      <c r="P74" s="11"/>
      <c r="Q74" s="11"/>
      <c r="R74" s="11"/>
      <c r="S74" s="11"/>
      <c r="T74" s="11"/>
      <c r="U74" s="11"/>
      <c r="V74" s="11"/>
      <c r="W74" s="11"/>
      <c r="X74" s="11"/>
      <c r="Y74" s="11"/>
      <c r="Z74" s="11"/>
    </row>
    <row r="75" ht="12.75" customHeight="1">
      <c r="A75" s="11"/>
      <c r="B75" s="34"/>
      <c r="C75" s="35"/>
      <c r="D75" s="35"/>
      <c r="E75" s="35"/>
      <c r="F75" s="35"/>
      <c r="G75" s="11"/>
      <c r="H75" s="11"/>
      <c r="I75" s="11"/>
      <c r="J75" s="11"/>
      <c r="K75" s="11"/>
      <c r="L75" s="11"/>
      <c r="M75" s="11"/>
      <c r="N75" s="11"/>
      <c r="O75" s="11"/>
      <c r="P75" s="11"/>
      <c r="Q75" s="11"/>
      <c r="R75" s="11"/>
      <c r="S75" s="11"/>
      <c r="T75" s="11"/>
      <c r="U75" s="11"/>
      <c r="V75" s="11"/>
      <c r="W75" s="11"/>
      <c r="X75" s="11"/>
      <c r="Y75" s="11"/>
      <c r="Z75" s="11"/>
    </row>
    <row r="76" ht="12.75" customHeight="1">
      <c r="A76" s="11"/>
      <c r="B76" s="34"/>
      <c r="C76" s="35"/>
      <c r="D76" s="35"/>
      <c r="E76" s="35"/>
      <c r="F76" s="35"/>
      <c r="G76" s="11"/>
      <c r="H76" s="11"/>
      <c r="I76" s="11"/>
      <c r="J76" s="11"/>
      <c r="K76" s="11"/>
      <c r="L76" s="11"/>
      <c r="M76" s="11"/>
      <c r="N76" s="11"/>
      <c r="O76" s="11"/>
      <c r="P76" s="11"/>
      <c r="Q76" s="11"/>
      <c r="R76" s="11"/>
      <c r="S76" s="11"/>
      <c r="T76" s="11"/>
      <c r="U76" s="11"/>
      <c r="V76" s="11"/>
      <c r="W76" s="11"/>
      <c r="X76" s="11"/>
      <c r="Y76" s="11"/>
      <c r="Z76" s="11"/>
    </row>
    <row r="77" ht="12.75" customHeight="1">
      <c r="A77" s="11"/>
      <c r="B77" s="34"/>
      <c r="C77" s="35"/>
      <c r="D77" s="35"/>
      <c r="E77" s="35"/>
      <c r="F77" s="35"/>
      <c r="G77" s="11"/>
      <c r="H77" s="11"/>
      <c r="I77" s="11"/>
      <c r="J77" s="11"/>
      <c r="K77" s="11"/>
      <c r="L77" s="11"/>
      <c r="M77" s="11"/>
      <c r="N77" s="11"/>
      <c r="O77" s="11"/>
      <c r="P77" s="11"/>
      <c r="Q77" s="11"/>
      <c r="R77" s="11"/>
      <c r="S77" s="11"/>
      <c r="T77" s="11"/>
      <c r="U77" s="11"/>
      <c r="V77" s="11"/>
      <c r="W77" s="11"/>
      <c r="X77" s="11"/>
      <c r="Y77" s="11"/>
      <c r="Z77" s="11"/>
    </row>
    <row r="78" ht="12.75" customHeight="1">
      <c r="A78" s="11"/>
      <c r="B78" s="34"/>
      <c r="C78" s="35"/>
      <c r="D78" s="35"/>
      <c r="E78" s="35"/>
      <c r="F78" s="35"/>
      <c r="G78" s="11"/>
      <c r="H78" s="11"/>
      <c r="I78" s="11"/>
      <c r="J78" s="11"/>
      <c r="K78" s="11"/>
      <c r="L78" s="11"/>
      <c r="M78" s="11"/>
      <c r="N78" s="11"/>
      <c r="O78" s="11"/>
      <c r="P78" s="11"/>
      <c r="Q78" s="11"/>
      <c r="R78" s="11"/>
      <c r="S78" s="11"/>
      <c r="T78" s="11"/>
      <c r="U78" s="11"/>
      <c r="V78" s="11"/>
      <c r="W78" s="11"/>
      <c r="X78" s="11"/>
      <c r="Y78" s="11"/>
      <c r="Z78" s="11"/>
    </row>
    <row r="79" ht="12.75" customHeight="1">
      <c r="A79" s="11"/>
      <c r="B79" s="34"/>
      <c r="C79" s="35"/>
      <c r="D79" s="35"/>
      <c r="E79" s="35"/>
      <c r="F79" s="35"/>
      <c r="G79" s="11"/>
      <c r="H79" s="11"/>
      <c r="I79" s="11"/>
      <c r="J79" s="11"/>
      <c r="K79" s="11"/>
      <c r="L79" s="11"/>
      <c r="M79" s="11"/>
      <c r="N79" s="11"/>
      <c r="O79" s="11"/>
      <c r="P79" s="11"/>
      <c r="Q79" s="11"/>
      <c r="R79" s="11"/>
      <c r="S79" s="11"/>
      <c r="T79" s="11"/>
      <c r="U79" s="11"/>
      <c r="V79" s="11"/>
      <c r="W79" s="11"/>
      <c r="X79" s="11"/>
      <c r="Y79" s="11"/>
      <c r="Z79" s="11"/>
    </row>
    <row r="80" ht="12.75" customHeight="1">
      <c r="A80" s="11"/>
      <c r="B80" s="34"/>
      <c r="C80" s="35"/>
      <c r="D80" s="35"/>
      <c r="E80" s="35"/>
      <c r="F80" s="35"/>
      <c r="G80" s="11"/>
      <c r="H80" s="11"/>
      <c r="I80" s="11"/>
      <c r="J80" s="11"/>
      <c r="K80" s="11"/>
      <c r="L80" s="11"/>
      <c r="M80" s="11"/>
      <c r="N80" s="11"/>
      <c r="O80" s="11"/>
      <c r="P80" s="11"/>
      <c r="Q80" s="11"/>
      <c r="R80" s="11"/>
      <c r="S80" s="11"/>
      <c r="T80" s="11"/>
      <c r="U80" s="11"/>
      <c r="V80" s="11"/>
      <c r="W80" s="11"/>
      <c r="X80" s="11"/>
      <c r="Y80" s="11"/>
      <c r="Z80" s="11"/>
    </row>
    <row r="81" ht="12.75" customHeight="1">
      <c r="A81" s="11"/>
      <c r="B81" s="34"/>
      <c r="C81" s="35"/>
      <c r="D81" s="35"/>
      <c r="E81" s="35"/>
      <c r="F81" s="35"/>
      <c r="G81" s="11"/>
      <c r="H81" s="11"/>
      <c r="I81" s="11"/>
      <c r="J81" s="11"/>
      <c r="K81" s="11"/>
      <c r="L81" s="11"/>
      <c r="M81" s="11"/>
      <c r="N81" s="11"/>
      <c r="O81" s="11"/>
      <c r="P81" s="11"/>
      <c r="Q81" s="11"/>
      <c r="R81" s="11"/>
      <c r="S81" s="11"/>
      <c r="T81" s="11"/>
      <c r="U81" s="11"/>
      <c r="V81" s="11"/>
      <c r="W81" s="11"/>
      <c r="X81" s="11"/>
      <c r="Y81" s="11"/>
      <c r="Z81" s="11"/>
    </row>
    <row r="82" ht="12.75" customHeight="1">
      <c r="A82" s="11"/>
      <c r="B82" s="34"/>
      <c r="C82" s="35"/>
      <c r="D82" s="35"/>
      <c r="E82" s="35"/>
      <c r="F82" s="35"/>
      <c r="G82" s="11"/>
      <c r="H82" s="11"/>
      <c r="I82" s="11"/>
      <c r="J82" s="11"/>
      <c r="K82" s="11"/>
      <c r="L82" s="11"/>
      <c r="M82" s="11"/>
      <c r="N82" s="11"/>
      <c r="O82" s="11"/>
      <c r="P82" s="11"/>
      <c r="Q82" s="11"/>
      <c r="R82" s="11"/>
      <c r="S82" s="11"/>
      <c r="T82" s="11"/>
      <c r="U82" s="11"/>
      <c r="V82" s="11"/>
      <c r="W82" s="11"/>
      <c r="X82" s="11"/>
      <c r="Y82" s="11"/>
      <c r="Z82" s="11"/>
    </row>
    <row r="83" ht="12.75" customHeight="1">
      <c r="A83" s="11"/>
      <c r="B83" s="34"/>
      <c r="C83" s="35"/>
      <c r="D83" s="35"/>
      <c r="E83" s="35"/>
      <c r="F83" s="35"/>
      <c r="G83" s="11"/>
      <c r="H83" s="11"/>
      <c r="I83" s="11"/>
      <c r="J83" s="11"/>
      <c r="K83" s="11"/>
      <c r="L83" s="11"/>
      <c r="M83" s="11"/>
      <c r="N83" s="11"/>
      <c r="O83" s="11"/>
      <c r="P83" s="11"/>
      <c r="Q83" s="11"/>
      <c r="R83" s="11"/>
      <c r="S83" s="11"/>
      <c r="T83" s="11"/>
      <c r="U83" s="11"/>
      <c r="V83" s="11"/>
      <c r="W83" s="11"/>
      <c r="X83" s="11"/>
      <c r="Y83" s="11"/>
      <c r="Z83" s="11"/>
    </row>
    <row r="84" ht="12.75" customHeight="1">
      <c r="A84" s="11"/>
      <c r="B84" s="34"/>
      <c r="C84" s="35"/>
      <c r="D84" s="35"/>
      <c r="E84" s="35"/>
      <c r="F84" s="35"/>
      <c r="G84" s="11"/>
      <c r="H84" s="11"/>
      <c r="I84" s="11"/>
      <c r="J84" s="11"/>
      <c r="K84" s="11"/>
      <c r="L84" s="11"/>
      <c r="M84" s="11"/>
      <c r="N84" s="11"/>
      <c r="O84" s="11"/>
      <c r="P84" s="11"/>
      <c r="Q84" s="11"/>
      <c r="R84" s="11"/>
      <c r="S84" s="11"/>
      <c r="T84" s="11"/>
      <c r="U84" s="11"/>
      <c r="V84" s="11"/>
      <c r="W84" s="11"/>
      <c r="X84" s="11"/>
      <c r="Y84" s="11"/>
      <c r="Z84" s="11"/>
    </row>
    <row r="85" ht="12.75" customHeight="1">
      <c r="A85" s="11"/>
      <c r="B85" s="34"/>
      <c r="C85" s="35"/>
      <c r="D85" s="35"/>
      <c r="E85" s="35"/>
      <c r="F85" s="35"/>
      <c r="G85" s="11"/>
      <c r="H85" s="11"/>
      <c r="I85" s="11"/>
      <c r="J85" s="11"/>
      <c r="K85" s="11"/>
      <c r="L85" s="11"/>
      <c r="M85" s="11"/>
      <c r="N85" s="11"/>
      <c r="O85" s="11"/>
      <c r="P85" s="11"/>
      <c r="Q85" s="11"/>
      <c r="R85" s="11"/>
      <c r="S85" s="11"/>
      <c r="T85" s="11"/>
      <c r="U85" s="11"/>
      <c r="V85" s="11"/>
      <c r="W85" s="11"/>
      <c r="X85" s="11"/>
      <c r="Y85" s="11"/>
      <c r="Z85" s="11"/>
    </row>
    <row r="86" ht="12.75" customHeight="1">
      <c r="A86" s="11"/>
      <c r="B86" s="34"/>
      <c r="C86" s="35"/>
      <c r="D86" s="35"/>
      <c r="E86" s="35"/>
      <c r="F86" s="35"/>
      <c r="G86" s="11"/>
      <c r="H86" s="11"/>
      <c r="I86" s="11"/>
      <c r="J86" s="11"/>
      <c r="K86" s="11"/>
      <c r="L86" s="11"/>
      <c r="M86" s="11"/>
      <c r="N86" s="11"/>
      <c r="O86" s="11"/>
      <c r="P86" s="11"/>
      <c r="Q86" s="11"/>
      <c r="R86" s="11"/>
      <c r="S86" s="11"/>
      <c r="T86" s="11"/>
      <c r="U86" s="11"/>
      <c r="V86" s="11"/>
      <c r="W86" s="11"/>
      <c r="X86" s="11"/>
      <c r="Y86" s="11"/>
      <c r="Z86" s="11"/>
    </row>
    <row r="87" ht="12.75" customHeight="1">
      <c r="A87" s="11"/>
      <c r="B87" s="34"/>
      <c r="C87" s="35"/>
      <c r="D87" s="35"/>
      <c r="E87" s="35"/>
      <c r="F87" s="35"/>
      <c r="G87" s="11"/>
      <c r="H87" s="11"/>
      <c r="I87" s="11"/>
      <c r="J87" s="11"/>
      <c r="K87" s="11"/>
      <c r="L87" s="11"/>
      <c r="M87" s="11"/>
      <c r="N87" s="11"/>
      <c r="O87" s="11"/>
      <c r="P87" s="11"/>
      <c r="Q87" s="11"/>
      <c r="R87" s="11"/>
      <c r="S87" s="11"/>
      <c r="T87" s="11"/>
      <c r="U87" s="11"/>
      <c r="V87" s="11"/>
      <c r="W87" s="11"/>
      <c r="X87" s="11"/>
      <c r="Y87" s="11"/>
      <c r="Z87" s="11"/>
    </row>
    <row r="88" ht="12.75" customHeight="1">
      <c r="A88" s="11"/>
      <c r="B88" s="34"/>
      <c r="C88" s="35"/>
      <c r="D88" s="35"/>
      <c r="E88" s="35"/>
      <c r="F88" s="35"/>
      <c r="G88" s="11"/>
      <c r="H88" s="11"/>
      <c r="I88" s="11"/>
      <c r="J88" s="11"/>
      <c r="K88" s="11"/>
      <c r="L88" s="11"/>
      <c r="M88" s="11"/>
      <c r="N88" s="11"/>
      <c r="O88" s="11"/>
      <c r="P88" s="11"/>
      <c r="Q88" s="11"/>
      <c r="R88" s="11"/>
      <c r="S88" s="11"/>
      <c r="T88" s="11"/>
      <c r="U88" s="11"/>
      <c r="V88" s="11"/>
      <c r="W88" s="11"/>
      <c r="X88" s="11"/>
      <c r="Y88" s="11"/>
      <c r="Z88" s="11"/>
    </row>
    <row r="89" ht="12.75" customHeight="1">
      <c r="A89" s="11"/>
      <c r="B89" s="34"/>
      <c r="C89" s="35"/>
      <c r="D89" s="35"/>
      <c r="E89" s="35"/>
      <c r="F89" s="35"/>
      <c r="G89" s="11"/>
      <c r="H89" s="11"/>
      <c r="I89" s="11"/>
      <c r="J89" s="11"/>
      <c r="K89" s="11"/>
      <c r="L89" s="11"/>
      <c r="M89" s="11"/>
      <c r="N89" s="11"/>
      <c r="O89" s="11"/>
      <c r="P89" s="11"/>
      <c r="Q89" s="11"/>
      <c r="R89" s="11"/>
      <c r="S89" s="11"/>
      <c r="T89" s="11"/>
      <c r="U89" s="11"/>
      <c r="V89" s="11"/>
      <c r="W89" s="11"/>
      <c r="X89" s="11"/>
      <c r="Y89" s="11"/>
      <c r="Z89" s="11"/>
    </row>
    <row r="90" ht="12.75" customHeight="1">
      <c r="A90" s="11"/>
      <c r="B90" s="34"/>
      <c r="C90" s="35"/>
      <c r="D90" s="35"/>
      <c r="E90" s="35"/>
      <c r="F90" s="35"/>
      <c r="G90" s="11"/>
      <c r="H90" s="11"/>
      <c r="I90" s="11"/>
      <c r="J90" s="11"/>
      <c r="K90" s="11"/>
      <c r="L90" s="11"/>
      <c r="M90" s="11"/>
      <c r="N90" s="11"/>
      <c r="O90" s="11"/>
      <c r="P90" s="11"/>
      <c r="Q90" s="11"/>
      <c r="R90" s="11"/>
      <c r="S90" s="11"/>
      <c r="T90" s="11"/>
      <c r="U90" s="11"/>
      <c r="V90" s="11"/>
      <c r="W90" s="11"/>
      <c r="X90" s="11"/>
      <c r="Y90" s="11"/>
      <c r="Z90" s="11"/>
    </row>
    <row r="91" ht="12.75" customHeight="1">
      <c r="A91" s="11"/>
      <c r="B91" s="34"/>
      <c r="C91" s="35"/>
      <c r="D91" s="35"/>
      <c r="E91" s="35"/>
      <c r="F91" s="35"/>
      <c r="G91" s="11"/>
      <c r="H91" s="11"/>
      <c r="I91" s="11"/>
      <c r="J91" s="11"/>
      <c r="K91" s="11"/>
      <c r="L91" s="11"/>
      <c r="M91" s="11"/>
      <c r="N91" s="11"/>
      <c r="O91" s="11"/>
      <c r="P91" s="11"/>
      <c r="Q91" s="11"/>
      <c r="R91" s="11"/>
      <c r="S91" s="11"/>
      <c r="T91" s="11"/>
      <c r="U91" s="11"/>
      <c r="V91" s="11"/>
      <c r="W91" s="11"/>
      <c r="X91" s="11"/>
      <c r="Y91" s="11"/>
      <c r="Z91" s="11"/>
    </row>
    <row r="92" ht="12.75" customHeight="1">
      <c r="A92" s="11"/>
      <c r="B92" s="34"/>
      <c r="C92" s="35"/>
      <c r="D92" s="35"/>
      <c r="E92" s="35"/>
      <c r="F92" s="35"/>
      <c r="G92" s="11"/>
      <c r="H92" s="11"/>
      <c r="I92" s="11"/>
      <c r="J92" s="11"/>
      <c r="K92" s="11"/>
      <c r="L92" s="11"/>
      <c r="M92" s="11"/>
      <c r="N92" s="11"/>
      <c r="O92" s="11"/>
      <c r="P92" s="11"/>
      <c r="Q92" s="11"/>
      <c r="R92" s="11"/>
      <c r="S92" s="11"/>
      <c r="T92" s="11"/>
      <c r="U92" s="11"/>
      <c r="V92" s="11"/>
      <c r="W92" s="11"/>
      <c r="X92" s="11"/>
      <c r="Y92" s="11"/>
      <c r="Z92" s="11"/>
    </row>
    <row r="93" ht="12.75" customHeight="1">
      <c r="A93" s="11"/>
      <c r="B93" s="34"/>
      <c r="C93" s="35"/>
      <c r="D93" s="35"/>
      <c r="E93" s="35"/>
      <c r="F93" s="35"/>
      <c r="G93" s="11"/>
      <c r="H93" s="11"/>
      <c r="I93" s="11"/>
      <c r="J93" s="11"/>
      <c r="K93" s="11"/>
      <c r="L93" s="11"/>
      <c r="M93" s="11"/>
      <c r="N93" s="11"/>
      <c r="O93" s="11"/>
      <c r="P93" s="11"/>
      <c r="Q93" s="11"/>
      <c r="R93" s="11"/>
      <c r="S93" s="11"/>
      <c r="T93" s="11"/>
      <c r="U93" s="11"/>
      <c r="V93" s="11"/>
      <c r="W93" s="11"/>
      <c r="X93" s="11"/>
      <c r="Y93" s="11"/>
      <c r="Z93" s="11"/>
    </row>
    <row r="94" ht="12.75" customHeight="1">
      <c r="A94" s="11"/>
      <c r="B94" s="34"/>
      <c r="C94" s="35"/>
      <c r="D94" s="35"/>
      <c r="E94" s="35"/>
      <c r="F94" s="35"/>
      <c r="G94" s="11"/>
      <c r="H94" s="11"/>
      <c r="I94" s="11"/>
      <c r="J94" s="11"/>
      <c r="K94" s="11"/>
      <c r="L94" s="11"/>
      <c r="M94" s="11"/>
      <c r="N94" s="11"/>
      <c r="O94" s="11"/>
      <c r="P94" s="11"/>
      <c r="Q94" s="11"/>
      <c r="R94" s="11"/>
      <c r="S94" s="11"/>
      <c r="T94" s="11"/>
      <c r="U94" s="11"/>
      <c r="V94" s="11"/>
      <c r="W94" s="11"/>
      <c r="X94" s="11"/>
      <c r="Y94" s="11"/>
      <c r="Z94" s="11"/>
    </row>
    <row r="95" ht="12.75" customHeight="1">
      <c r="A95" s="11"/>
      <c r="B95" s="34"/>
      <c r="C95" s="35"/>
      <c r="D95" s="35"/>
      <c r="E95" s="35"/>
      <c r="F95" s="35"/>
      <c r="G95" s="11"/>
      <c r="H95" s="11"/>
      <c r="I95" s="11"/>
      <c r="J95" s="11"/>
      <c r="K95" s="11"/>
      <c r="L95" s="11"/>
      <c r="M95" s="11"/>
      <c r="N95" s="11"/>
      <c r="O95" s="11"/>
      <c r="P95" s="11"/>
      <c r="Q95" s="11"/>
      <c r="R95" s="11"/>
      <c r="S95" s="11"/>
      <c r="T95" s="11"/>
      <c r="U95" s="11"/>
      <c r="V95" s="11"/>
      <c r="W95" s="11"/>
      <c r="X95" s="11"/>
      <c r="Y95" s="11"/>
      <c r="Z95" s="11"/>
    </row>
    <row r="96" ht="12.75" customHeight="1">
      <c r="A96" s="11"/>
      <c r="B96" s="34"/>
      <c r="C96" s="35"/>
      <c r="D96" s="35"/>
      <c r="E96" s="35"/>
      <c r="F96" s="35"/>
      <c r="G96" s="11"/>
      <c r="H96" s="11"/>
      <c r="I96" s="11"/>
      <c r="J96" s="11"/>
      <c r="K96" s="11"/>
      <c r="L96" s="11"/>
      <c r="M96" s="11"/>
      <c r="N96" s="11"/>
      <c r="O96" s="11"/>
      <c r="P96" s="11"/>
      <c r="Q96" s="11"/>
      <c r="R96" s="11"/>
      <c r="S96" s="11"/>
      <c r="T96" s="11"/>
      <c r="U96" s="11"/>
      <c r="V96" s="11"/>
      <c r="W96" s="11"/>
      <c r="X96" s="11"/>
      <c r="Y96" s="11"/>
      <c r="Z96" s="11"/>
    </row>
    <row r="97" ht="12.75" customHeight="1">
      <c r="A97" s="11"/>
      <c r="B97" s="34"/>
      <c r="C97" s="35"/>
      <c r="D97" s="35"/>
      <c r="E97" s="35"/>
      <c r="F97" s="35"/>
      <c r="G97" s="11"/>
      <c r="H97" s="11"/>
      <c r="I97" s="11"/>
      <c r="J97" s="11"/>
      <c r="K97" s="11"/>
      <c r="L97" s="11"/>
      <c r="M97" s="11"/>
      <c r="N97" s="11"/>
      <c r="O97" s="11"/>
      <c r="P97" s="11"/>
      <c r="Q97" s="11"/>
      <c r="R97" s="11"/>
      <c r="S97" s="11"/>
      <c r="T97" s="11"/>
      <c r="U97" s="11"/>
      <c r="V97" s="11"/>
      <c r="W97" s="11"/>
      <c r="X97" s="11"/>
      <c r="Y97" s="11"/>
      <c r="Z97" s="11"/>
    </row>
    <row r="98" ht="12.75" customHeight="1">
      <c r="A98" s="11"/>
      <c r="B98" s="34"/>
      <c r="C98" s="35"/>
      <c r="D98" s="35"/>
      <c r="E98" s="35"/>
      <c r="F98" s="35"/>
      <c r="G98" s="11"/>
      <c r="H98" s="11"/>
      <c r="I98" s="11"/>
      <c r="J98" s="11"/>
      <c r="K98" s="11"/>
      <c r="L98" s="11"/>
      <c r="M98" s="11"/>
      <c r="N98" s="11"/>
      <c r="O98" s="11"/>
      <c r="P98" s="11"/>
      <c r="Q98" s="11"/>
      <c r="R98" s="11"/>
      <c r="S98" s="11"/>
      <c r="T98" s="11"/>
      <c r="U98" s="11"/>
      <c r="V98" s="11"/>
      <c r="W98" s="11"/>
      <c r="X98" s="11"/>
      <c r="Y98" s="11"/>
      <c r="Z98" s="11"/>
    </row>
    <row r="99" ht="12.75" customHeight="1">
      <c r="A99" s="11"/>
      <c r="B99" s="34"/>
      <c r="C99" s="35"/>
      <c r="D99" s="35"/>
      <c r="E99" s="35"/>
      <c r="F99" s="35"/>
      <c r="G99" s="11"/>
      <c r="H99" s="11"/>
      <c r="I99" s="11"/>
      <c r="J99" s="11"/>
      <c r="K99" s="11"/>
      <c r="L99" s="11"/>
      <c r="M99" s="11"/>
      <c r="N99" s="11"/>
      <c r="O99" s="11"/>
      <c r="P99" s="11"/>
      <c r="Q99" s="11"/>
      <c r="R99" s="11"/>
      <c r="S99" s="11"/>
      <c r="T99" s="11"/>
      <c r="U99" s="11"/>
      <c r="V99" s="11"/>
      <c r="W99" s="11"/>
      <c r="X99" s="11"/>
      <c r="Y99" s="11"/>
      <c r="Z99" s="11"/>
    </row>
    <row r="100" ht="12.75" customHeight="1">
      <c r="A100" s="11"/>
      <c r="B100" s="34"/>
      <c r="C100" s="35"/>
      <c r="D100" s="35"/>
      <c r="E100" s="35"/>
      <c r="F100" s="35"/>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34"/>
      <c r="C101" s="35"/>
      <c r="D101" s="35"/>
      <c r="E101" s="35"/>
      <c r="F101" s="35"/>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34"/>
      <c r="C102" s="35"/>
      <c r="D102" s="35"/>
      <c r="E102" s="35"/>
      <c r="F102" s="35"/>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34"/>
      <c r="C103" s="35"/>
      <c r="D103" s="35"/>
      <c r="E103" s="35"/>
      <c r="F103" s="35"/>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34"/>
      <c r="C104" s="35"/>
      <c r="D104" s="35"/>
      <c r="E104" s="35"/>
      <c r="F104" s="35"/>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34"/>
      <c r="C105" s="35"/>
      <c r="D105" s="35"/>
      <c r="E105" s="35"/>
      <c r="F105" s="35"/>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34"/>
      <c r="C106" s="35"/>
      <c r="D106" s="35"/>
      <c r="E106" s="35"/>
      <c r="F106" s="35"/>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34"/>
      <c r="C107" s="35"/>
      <c r="D107" s="35"/>
      <c r="E107" s="35"/>
      <c r="F107" s="35"/>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34"/>
      <c r="C108" s="35"/>
      <c r="D108" s="35"/>
      <c r="E108" s="35"/>
      <c r="F108" s="35"/>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34"/>
      <c r="C109" s="35"/>
      <c r="D109" s="35"/>
      <c r="E109" s="35"/>
      <c r="F109" s="35"/>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34"/>
      <c r="C110" s="35"/>
      <c r="D110" s="35"/>
      <c r="E110" s="35"/>
      <c r="F110" s="35"/>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34"/>
      <c r="C111" s="35"/>
      <c r="D111" s="35"/>
      <c r="E111" s="35"/>
      <c r="F111" s="35"/>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34"/>
      <c r="C112" s="35"/>
      <c r="D112" s="35"/>
      <c r="E112" s="35"/>
      <c r="F112" s="35"/>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34"/>
      <c r="C113" s="35"/>
      <c r="D113" s="35"/>
      <c r="E113" s="35"/>
      <c r="F113" s="35"/>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34"/>
      <c r="C114" s="35"/>
      <c r="D114" s="35"/>
      <c r="E114" s="35"/>
      <c r="F114" s="35"/>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34"/>
      <c r="C115" s="35"/>
      <c r="D115" s="35"/>
      <c r="E115" s="35"/>
      <c r="F115" s="35"/>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34"/>
      <c r="C116" s="35"/>
      <c r="D116" s="35"/>
      <c r="E116" s="35"/>
      <c r="F116" s="35"/>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34"/>
      <c r="C117" s="35"/>
      <c r="D117" s="35"/>
      <c r="E117" s="35"/>
      <c r="F117" s="35"/>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34"/>
      <c r="C118" s="35"/>
      <c r="D118" s="35"/>
      <c r="E118" s="35"/>
      <c r="F118" s="35"/>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34"/>
      <c r="C119" s="35"/>
      <c r="D119" s="35"/>
      <c r="E119" s="35"/>
      <c r="F119" s="35"/>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34"/>
      <c r="C120" s="35"/>
      <c r="D120" s="35"/>
      <c r="E120" s="35"/>
      <c r="F120" s="35"/>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34"/>
      <c r="C121" s="35"/>
      <c r="D121" s="35"/>
      <c r="E121" s="35"/>
      <c r="F121" s="35"/>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34"/>
      <c r="C122" s="35"/>
      <c r="D122" s="35"/>
      <c r="E122" s="35"/>
      <c r="F122" s="35"/>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34"/>
      <c r="C123" s="35"/>
      <c r="D123" s="35"/>
      <c r="E123" s="35"/>
      <c r="F123" s="35"/>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34"/>
      <c r="C124" s="35"/>
      <c r="D124" s="35"/>
      <c r="E124" s="35"/>
      <c r="F124" s="35"/>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34"/>
      <c r="C125" s="35"/>
      <c r="D125" s="35"/>
      <c r="E125" s="35"/>
      <c r="F125" s="35"/>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34"/>
      <c r="C126" s="35"/>
      <c r="D126" s="35"/>
      <c r="E126" s="35"/>
      <c r="F126" s="35"/>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34"/>
      <c r="C127" s="35"/>
      <c r="D127" s="35"/>
      <c r="E127" s="35"/>
      <c r="F127" s="35"/>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34"/>
      <c r="C128" s="35"/>
      <c r="D128" s="35"/>
      <c r="E128" s="35"/>
      <c r="F128" s="35"/>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34"/>
      <c r="C129" s="35"/>
      <c r="D129" s="35"/>
      <c r="E129" s="35"/>
      <c r="F129" s="35"/>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34"/>
      <c r="C130" s="35"/>
      <c r="D130" s="35"/>
      <c r="E130" s="35"/>
      <c r="F130" s="35"/>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34"/>
      <c r="C131" s="35"/>
      <c r="D131" s="35"/>
      <c r="E131" s="35"/>
      <c r="F131" s="35"/>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34"/>
      <c r="C132" s="35"/>
      <c r="D132" s="35"/>
      <c r="E132" s="35"/>
      <c r="F132" s="35"/>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34"/>
      <c r="C133" s="35"/>
      <c r="D133" s="35"/>
      <c r="E133" s="35"/>
      <c r="F133" s="35"/>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34"/>
      <c r="C134" s="35"/>
      <c r="D134" s="35"/>
      <c r="E134" s="35"/>
      <c r="F134" s="35"/>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34"/>
      <c r="C135" s="35"/>
      <c r="D135" s="35"/>
      <c r="E135" s="35"/>
      <c r="F135" s="35"/>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34"/>
      <c r="C136" s="35"/>
      <c r="D136" s="35"/>
      <c r="E136" s="35"/>
      <c r="F136" s="35"/>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34"/>
      <c r="C137" s="35"/>
      <c r="D137" s="35"/>
      <c r="E137" s="35"/>
      <c r="F137" s="35"/>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34"/>
      <c r="C138" s="35"/>
      <c r="D138" s="35"/>
      <c r="E138" s="35"/>
      <c r="F138" s="35"/>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34"/>
      <c r="C139" s="35"/>
      <c r="D139" s="35"/>
      <c r="E139" s="35"/>
      <c r="F139" s="35"/>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34"/>
      <c r="C140" s="35"/>
      <c r="D140" s="35"/>
      <c r="E140" s="35"/>
      <c r="F140" s="35"/>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34"/>
      <c r="C141" s="35"/>
      <c r="D141" s="35"/>
      <c r="E141" s="35"/>
      <c r="F141" s="35"/>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34"/>
      <c r="C142" s="35"/>
      <c r="D142" s="35"/>
      <c r="E142" s="35"/>
      <c r="F142" s="35"/>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34"/>
      <c r="C143" s="35"/>
      <c r="D143" s="35"/>
      <c r="E143" s="35"/>
      <c r="F143" s="35"/>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34"/>
      <c r="C144" s="35"/>
      <c r="D144" s="35"/>
      <c r="E144" s="35"/>
      <c r="F144" s="35"/>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34"/>
      <c r="C145" s="35"/>
      <c r="D145" s="35"/>
      <c r="E145" s="35"/>
      <c r="F145" s="35"/>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34"/>
      <c r="C146" s="35"/>
      <c r="D146" s="35"/>
      <c r="E146" s="35"/>
      <c r="F146" s="35"/>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34"/>
      <c r="C147" s="35"/>
      <c r="D147" s="35"/>
      <c r="E147" s="35"/>
      <c r="F147" s="35"/>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34"/>
      <c r="C148" s="35"/>
      <c r="D148" s="35"/>
      <c r="E148" s="35"/>
      <c r="F148" s="35"/>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34"/>
      <c r="C149" s="35"/>
      <c r="D149" s="35"/>
      <c r="E149" s="35"/>
      <c r="F149" s="35"/>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34"/>
      <c r="C150" s="35"/>
      <c r="D150" s="35"/>
      <c r="E150" s="35"/>
      <c r="F150" s="35"/>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34"/>
      <c r="C151" s="35"/>
      <c r="D151" s="35"/>
      <c r="E151" s="35"/>
      <c r="F151" s="35"/>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34"/>
      <c r="C152" s="35"/>
      <c r="D152" s="35"/>
      <c r="E152" s="35"/>
      <c r="F152" s="35"/>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34"/>
      <c r="C153" s="35"/>
      <c r="D153" s="35"/>
      <c r="E153" s="35"/>
      <c r="F153" s="35"/>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34"/>
      <c r="C154" s="35"/>
      <c r="D154" s="35"/>
      <c r="E154" s="35"/>
      <c r="F154" s="35"/>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34"/>
      <c r="C155" s="35"/>
      <c r="D155" s="35"/>
      <c r="E155" s="35"/>
      <c r="F155" s="35"/>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34"/>
      <c r="C156" s="35"/>
      <c r="D156" s="35"/>
      <c r="E156" s="35"/>
      <c r="F156" s="35"/>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34"/>
      <c r="C157" s="35"/>
      <c r="D157" s="35"/>
      <c r="E157" s="35"/>
      <c r="F157" s="35"/>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34"/>
      <c r="C158" s="35"/>
      <c r="D158" s="35"/>
      <c r="E158" s="35"/>
      <c r="F158" s="35"/>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34"/>
      <c r="C159" s="35"/>
      <c r="D159" s="35"/>
      <c r="E159" s="35"/>
      <c r="F159" s="35"/>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34"/>
      <c r="C160" s="35"/>
      <c r="D160" s="35"/>
      <c r="E160" s="35"/>
      <c r="F160" s="35"/>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34"/>
      <c r="C161" s="35"/>
      <c r="D161" s="35"/>
      <c r="E161" s="35"/>
      <c r="F161" s="35"/>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34"/>
      <c r="C162" s="35"/>
      <c r="D162" s="35"/>
      <c r="E162" s="35"/>
      <c r="F162" s="35"/>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34"/>
      <c r="C163" s="35"/>
      <c r="D163" s="35"/>
      <c r="E163" s="35"/>
      <c r="F163" s="35"/>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34"/>
      <c r="C164" s="35"/>
      <c r="D164" s="35"/>
      <c r="E164" s="35"/>
      <c r="F164" s="35"/>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34"/>
      <c r="C165" s="35"/>
      <c r="D165" s="35"/>
      <c r="E165" s="35"/>
      <c r="F165" s="35"/>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34"/>
      <c r="C166" s="35"/>
      <c r="D166" s="35"/>
      <c r="E166" s="35"/>
      <c r="F166" s="35"/>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34"/>
      <c r="C167" s="35"/>
      <c r="D167" s="35"/>
      <c r="E167" s="35"/>
      <c r="F167" s="35"/>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34"/>
      <c r="C168" s="35"/>
      <c r="D168" s="35"/>
      <c r="E168" s="35"/>
      <c r="F168" s="35"/>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34"/>
      <c r="C169" s="35"/>
      <c r="D169" s="35"/>
      <c r="E169" s="35"/>
      <c r="F169" s="35"/>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34"/>
      <c r="C170" s="35"/>
      <c r="D170" s="35"/>
      <c r="E170" s="35"/>
      <c r="F170" s="35"/>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34"/>
      <c r="C171" s="35"/>
      <c r="D171" s="35"/>
      <c r="E171" s="35"/>
      <c r="F171" s="35"/>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34"/>
      <c r="C172" s="35"/>
      <c r="D172" s="35"/>
      <c r="E172" s="35"/>
      <c r="F172" s="35"/>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34"/>
      <c r="C173" s="35"/>
      <c r="D173" s="35"/>
      <c r="E173" s="35"/>
      <c r="F173" s="35"/>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34"/>
      <c r="C174" s="35"/>
      <c r="D174" s="35"/>
      <c r="E174" s="35"/>
      <c r="F174" s="35"/>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34"/>
      <c r="C175" s="35"/>
      <c r="D175" s="35"/>
      <c r="E175" s="35"/>
      <c r="F175" s="35"/>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34"/>
      <c r="C176" s="35"/>
      <c r="D176" s="35"/>
      <c r="E176" s="35"/>
      <c r="F176" s="35"/>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34"/>
      <c r="C177" s="35"/>
      <c r="D177" s="35"/>
      <c r="E177" s="35"/>
      <c r="F177" s="35"/>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34"/>
      <c r="C178" s="35"/>
      <c r="D178" s="35"/>
      <c r="E178" s="35"/>
      <c r="F178" s="35"/>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34"/>
      <c r="C179" s="35"/>
      <c r="D179" s="35"/>
      <c r="E179" s="35"/>
      <c r="F179" s="35"/>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34"/>
      <c r="C180" s="35"/>
      <c r="D180" s="35"/>
      <c r="E180" s="35"/>
      <c r="F180" s="35"/>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34"/>
      <c r="C181" s="35"/>
      <c r="D181" s="35"/>
      <c r="E181" s="35"/>
      <c r="F181" s="35"/>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34"/>
      <c r="C182" s="35"/>
      <c r="D182" s="35"/>
      <c r="E182" s="35"/>
      <c r="F182" s="35"/>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34"/>
      <c r="C183" s="35"/>
      <c r="D183" s="35"/>
      <c r="E183" s="35"/>
      <c r="F183" s="35"/>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34"/>
      <c r="C184" s="35"/>
      <c r="D184" s="35"/>
      <c r="E184" s="35"/>
      <c r="F184" s="35"/>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34"/>
      <c r="C185" s="35"/>
      <c r="D185" s="35"/>
      <c r="E185" s="35"/>
      <c r="F185" s="35"/>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34"/>
      <c r="C186" s="35"/>
      <c r="D186" s="35"/>
      <c r="E186" s="35"/>
      <c r="F186" s="35"/>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34"/>
      <c r="C187" s="35"/>
      <c r="D187" s="35"/>
      <c r="E187" s="35"/>
      <c r="F187" s="35"/>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34"/>
      <c r="C188" s="35"/>
      <c r="D188" s="35"/>
      <c r="E188" s="35"/>
      <c r="F188" s="35"/>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34"/>
      <c r="C189" s="35"/>
      <c r="D189" s="35"/>
      <c r="E189" s="35"/>
      <c r="F189" s="35"/>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34"/>
      <c r="C190" s="35"/>
      <c r="D190" s="35"/>
      <c r="E190" s="35"/>
      <c r="F190" s="35"/>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34"/>
      <c r="C191" s="35"/>
      <c r="D191" s="35"/>
      <c r="E191" s="35"/>
      <c r="F191" s="35"/>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34"/>
      <c r="C192" s="35"/>
      <c r="D192" s="35"/>
      <c r="E192" s="35"/>
      <c r="F192" s="35"/>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34"/>
      <c r="C193" s="35"/>
      <c r="D193" s="35"/>
      <c r="E193" s="35"/>
      <c r="F193" s="35"/>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34"/>
      <c r="C194" s="35"/>
      <c r="D194" s="35"/>
      <c r="E194" s="35"/>
      <c r="F194" s="35"/>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34"/>
      <c r="C195" s="35"/>
      <c r="D195" s="35"/>
      <c r="E195" s="35"/>
      <c r="F195" s="35"/>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34"/>
      <c r="C196" s="35"/>
      <c r="D196" s="35"/>
      <c r="E196" s="35"/>
      <c r="F196" s="35"/>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34"/>
      <c r="C197" s="35"/>
      <c r="D197" s="35"/>
      <c r="E197" s="35"/>
      <c r="F197" s="35"/>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34"/>
      <c r="C198" s="35"/>
      <c r="D198" s="35"/>
      <c r="E198" s="35"/>
      <c r="F198" s="35"/>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34"/>
      <c r="C199" s="35"/>
      <c r="D199" s="35"/>
      <c r="E199" s="35"/>
      <c r="F199" s="35"/>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34"/>
      <c r="C200" s="35"/>
      <c r="D200" s="35"/>
      <c r="E200" s="35"/>
      <c r="F200" s="35"/>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34"/>
      <c r="C201" s="35"/>
      <c r="D201" s="35"/>
      <c r="E201" s="35"/>
      <c r="F201" s="35"/>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34"/>
      <c r="C202" s="35"/>
      <c r="D202" s="35"/>
      <c r="E202" s="35"/>
      <c r="F202" s="35"/>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34"/>
      <c r="C203" s="35"/>
      <c r="D203" s="35"/>
      <c r="E203" s="35"/>
      <c r="F203" s="35"/>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34"/>
      <c r="C204" s="35"/>
      <c r="D204" s="35"/>
      <c r="E204" s="35"/>
      <c r="F204" s="35"/>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34"/>
      <c r="C205" s="35"/>
      <c r="D205" s="35"/>
      <c r="E205" s="35"/>
      <c r="F205" s="35"/>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34"/>
      <c r="C206" s="35"/>
      <c r="D206" s="35"/>
      <c r="E206" s="35"/>
      <c r="F206" s="35"/>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34"/>
      <c r="C207" s="35"/>
      <c r="D207" s="35"/>
      <c r="E207" s="35"/>
      <c r="F207" s="35"/>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34"/>
      <c r="C208" s="35"/>
      <c r="D208" s="35"/>
      <c r="E208" s="35"/>
      <c r="F208" s="35"/>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34"/>
      <c r="C209" s="35"/>
      <c r="D209" s="35"/>
      <c r="E209" s="35"/>
      <c r="F209" s="35"/>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34"/>
      <c r="C210" s="35"/>
      <c r="D210" s="35"/>
      <c r="E210" s="35"/>
      <c r="F210" s="35"/>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34"/>
      <c r="C211" s="35"/>
      <c r="D211" s="35"/>
      <c r="E211" s="35"/>
      <c r="F211" s="35"/>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34"/>
      <c r="C212" s="35"/>
      <c r="D212" s="35"/>
      <c r="E212" s="35"/>
      <c r="F212" s="35"/>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34"/>
      <c r="C213" s="35"/>
      <c r="D213" s="35"/>
      <c r="E213" s="35"/>
      <c r="F213" s="35"/>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34"/>
      <c r="C214" s="35"/>
      <c r="D214" s="35"/>
      <c r="E214" s="35"/>
      <c r="F214" s="35"/>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34"/>
      <c r="C215" s="35"/>
      <c r="D215" s="35"/>
      <c r="E215" s="35"/>
      <c r="F215" s="35"/>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34"/>
      <c r="C216" s="35"/>
      <c r="D216" s="35"/>
      <c r="E216" s="35"/>
      <c r="F216" s="35"/>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34"/>
      <c r="C217" s="35"/>
      <c r="D217" s="35"/>
      <c r="E217" s="35"/>
      <c r="F217" s="35"/>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34"/>
      <c r="C218" s="35"/>
      <c r="D218" s="35"/>
      <c r="E218" s="35"/>
      <c r="F218" s="35"/>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34"/>
      <c r="C219" s="35"/>
      <c r="D219" s="35"/>
      <c r="E219" s="35"/>
      <c r="F219" s="35"/>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34"/>
      <c r="C220" s="35"/>
      <c r="D220" s="35"/>
      <c r="E220" s="35"/>
      <c r="F220" s="35"/>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34"/>
      <c r="C221" s="35"/>
      <c r="D221" s="35"/>
      <c r="E221" s="35"/>
      <c r="F221" s="35"/>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34"/>
      <c r="C222" s="35"/>
      <c r="D222" s="35"/>
      <c r="E222" s="35"/>
      <c r="F222" s="35"/>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34"/>
      <c r="C223" s="35"/>
      <c r="D223" s="35"/>
      <c r="E223" s="35"/>
      <c r="F223" s="35"/>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34"/>
      <c r="C224" s="35"/>
      <c r="D224" s="35"/>
      <c r="E224" s="35"/>
      <c r="F224" s="35"/>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34"/>
      <c r="C225" s="35"/>
      <c r="D225" s="35"/>
      <c r="E225" s="35"/>
      <c r="F225" s="35"/>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34"/>
      <c r="C226" s="35"/>
      <c r="D226" s="35"/>
      <c r="E226" s="35"/>
      <c r="F226" s="35"/>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34"/>
      <c r="C227" s="35"/>
      <c r="D227" s="35"/>
      <c r="E227" s="35"/>
      <c r="F227" s="35"/>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34"/>
      <c r="C228" s="35"/>
      <c r="D228" s="35"/>
      <c r="E228" s="35"/>
      <c r="F228" s="35"/>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34"/>
      <c r="C229" s="35"/>
      <c r="D229" s="35"/>
      <c r="E229" s="35"/>
      <c r="F229" s="35"/>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34"/>
      <c r="C230" s="35"/>
      <c r="D230" s="35"/>
      <c r="E230" s="35"/>
      <c r="F230" s="35"/>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34"/>
      <c r="C231" s="35"/>
      <c r="D231" s="35"/>
      <c r="E231" s="35"/>
      <c r="F231" s="35"/>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34"/>
      <c r="C232" s="35"/>
      <c r="D232" s="35"/>
      <c r="E232" s="35"/>
      <c r="F232" s="35"/>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34"/>
      <c r="C233" s="35"/>
      <c r="D233" s="35"/>
      <c r="E233" s="35"/>
      <c r="F233" s="35"/>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34"/>
      <c r="C234" s="35"/>
      <c r="D234" s="35"/>
      <c r="E234" s="35"/>
      <c r="F234" s="35"/>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34"/>
      <c r="C235" s="35"/>
      <c r="D235" s="35"/>
      <c r="E235" s="35"/>
      <c r="F235" s="35"/>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34"/>
      <c r="C236" s="35"/>
      <c r="D236" s="35"/>
      <c r="E236" s="35"/>
      <c r="F236" s="35"/>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34"/>
      <c r="C237" s="35"/>
      <c r="D237" s="35"/>
      <c r="E237" s="35"/>
      <c r="F237" s="35"/>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34"/>
      <c r="C238" s="35"/>
      <c r="D238" s="35"/>
      <c r="E238" s="35"/>
      <c r="F238" s="35"/>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34"/>
      <c r="C239" s="35"/>
      <c r="D239" s="35"/>
      <c r="E239" s="35"/>
      <c r="F239" s="35"/>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34"/>
      <c r="C240" s="35"/>
      <c r="D240" s="35"/>
      <c r="E240" s="35"/>
      <c r="F240" s="35"/>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34"/>
      <c r="C241" s="35"/>
      <c r="D241" s="35"/>
      <c r="E241" s="35"/>
      <c r="F241" s="35"/>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34"/>
      <c r="C242" s="35"/>
      <c r="D242" s="35"/>
      <c r="E242" s="35"/>
      <c r="F242" s="35"/>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34"/>
      <c r="C243" s="35"/>
      <c r="D243" s="35"/>
      <c r="E243" s="35"/>
      <c r="F243" s="35"/>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34"/>
      <c r="C244" s="35"/>
      <c r="D244" s="35"/>
      <c r="E244" s="35"/>
      <c r="F244" s="35"/>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34"/>
      <c r="C245" s="35"/>
      <c r="D245" s="35"/>
      <c r="E245" s="35"/>
      <c r="F245" s="35"/>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34"/>
      <c r="C246" s="35"/>
      <c r="D246" s="35"/>
      <c r="E246" s="35"/>
      <c r="F246" s="35"/>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34"/>
      <c r="C247" s="35"/>
      <c r="D247" s="35"/>
      <c r="E247" s="35"/>
      <c r="F247" s="35"/>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34"/>
      <c r="C248" s="35"/>
      <c r="D248" s="35"/>
      <c r="E248" s="35"/>
      <c r="F248" s="35"/>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34"/>
      <c r="C249" s="35"/>
      <c r="D249" s="35"/>
      <c r="E249" s="35"/>
      <c r="F249" s="35"/>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34"/>
      <c r="C250" s="35"/>
      <c r="D250" s="35"/>
      <c r="E250" s="35"/>
      <c r="F250" s="35"/>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34"/>
      <c r="C251" s="35"/>
      <c r="D251" s="35"/>
      <c r="E251" s="35"/>
      <c r="F251" s="35"/>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34"/>
      <c r="C252" s="35"/>
      <c r="D252" s="35"/>
      <c r="E252" s="35"/>
      <c r="F252" s="35"/>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34"/>
      <c r="C253" s="35"/>
      <c r="D253" s="35"/>
      <c r="E253" s="35"/>
      <c r="F253" s="35"/>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34"/>
      <c r="C254" s="35"/>
      <c r="D254" s="35"/>
      <c r="E254" s="35"/>
      <c r="F254" s="35"/>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34"/>
      <c r="C255" s="35"/>
      <c r="D255" s="35"/>
      <c r="E255" s="35"/>
      <c r="F255" s="35"/>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34"/>
      <c r="C256" s="35"/>
      <c r="D256" s="35"/>
      <c r="E256" s="35"/>
      <c r="F256" s="35"/>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34"/>
      <c r="C257" s="35"/>
      <c r="D257" s="35"/>
      <c r="E257" s="35"/>
      <c r="F257" s="35"/>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34"/>
      <c r="C258" s="35"/>
      <c r="D258" s="35"/>
      <c r="E258" s="35"/>
      <c r="F258" s="35"/>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34"/>
      <c r="C259" s="35"/>
      <c r="D259" s="35"/>
      <c r="E259" s="35"/>
      <c r="F259" s="35"/>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34"/>
      <c r="C260" s="35"/>
      <c r="D260" s="35"/>
      <c r="E260" s="35"/>
      <c r="F260" s="35"/>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34"/>
      <c r="C261" s="35"/>
      <c r="D261" s="35"/>
      <c r="E261" s="35"/>
      <c r="F261" s="35"/>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34"/>
      <c r="C262" s="35"/>
      <c r="D262" s="35"/>
      <c r="E262" s="35"/>
      <c r="F262" s="35"/>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34"/>
      <c r="C263" s="35"/>
      <c r="D263" s="35"/>
      <c r="E263" s="35"/>
      <c r="F263" s="35"/>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34"/>
      <c r="C264" s="35"/>
      <c r="D264" s="35"/>
      <c r="E264" s="35"/>
      <c r="F264" s="35"/>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34"/>
      <c r="C265" s="35"/>
      <c r="D265" s="35"/>
      <c r="E265" s="35"/>
      <c r="F265" s="35"/>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34"/>
      <c r="C266" s="35"/>
      <c r="D266" s="35"/>
      <c r="E266" s="35"/>
      <c r="F266" s="35"/>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34"/>
      <c r="C267" s="35"/>
      <c r="D267" s="35"/>
      <c r="E267" s="35"/>
      <c r="F267" s="35"/>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34"/>
      <c r="C268" s="35"/>
      <c r="D268" s="35"/>
      <c r="E268" s="35"/>
      <c r="F268" s="35"/>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34"/>
      <c r="C269" s="35"/>
      <c r="D269" s="35"/>
      <c r="E269" s="35"/>
      <c r="F269" s="35"/>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34"/>
      <c r="C270" s="35"/>
      <c r="D270" s="35"/>
      <c r="E270" s="35"/>
      <c r="F270" s="35"/>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34"/>
      <c r="C271" s="35"/>
      <c r="D271" s="35"/>
      <c r="E271" s="35"/>
      <c r="F271" s="35"/>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34"/>
      <c r="C272" s="35"/>
      <c r="D272" s="35"/>
      <c r="E272" s="35"/>
      <c r="F272" s="35"/>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34"/>
      <c r="C273" s="35"/>
      <c r="D273" s="35"/>
      <c r="E273" s="35"/>
      <c r="F273" s="35"/>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34"/>
      <c r="C274" s="35"/>
      <c r="D274" s="35"/>
      <c r="E274" s="35"/>
      <c r="F274" s="35"/>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34"/>
      <c r="C275" s="35"/>
      <c r="D275" s="35"/>
      <c r="E275" s="35"/>
      <c r="F275" s="35"/>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34"/>
      <c r="C276" s="35"/>
      <c r="D276" s="35"/>
      <c r="E276" s="35"/>
      <c r="F276" s="35"/>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34"/>
      <c r="C277" s="35"/>
      <c r="D277" s="35"/>
      <c r="E277" s="35"/>
      <c r="F277" s="35"/>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34"/>
      <c r="C278" s="35"/>
      <c r="D278" s="35"/>
      <c r="E278" s="35"/>
      <c r="F278" s="35"/>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34"/>
      <c r="C279" s="35"/>
      <c r="D279" s="35"/>
      <c r="E279" s="35"/>
      <c r="F279" s="35"/>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34"/>
      <c r="C280" s="35"/>
      <c r="D280" s="35"/>
      <c r="E280" s="35"/>
      <c r="F280" s="35"/>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34"/>
      <c r="C281" s="35"/>
      <c r="D281" s="35"/>
      <c r="E281" s="35"/>
      <c r="F281" s="35"/>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34"/>
      <c r="C282" s="35"/>
      <c r="D282" s="35"/>
      <c r="E282" s="35"/>
      <c r="F282" s="35"/>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34"/>
      <c r="C283" s="35"/>
      <c r="D283" s="35"/>
      <c r="E283" s="35"/>
      <c r="F283" s="35"/>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34"/>
      <c r="C284" s="35"/>
      <c r="D284" s="35"/>
      <c r="E284" s="35"/>
      <c r="F284" s="35"/>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34"/>
      <c r="C285" s="35"/>
      <c r="D285" s="35"/>
      <c r="E285" s="35"/>
      <c r="F285" s="35"/>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34"/>
      <c r="C286" s="35"/>
      <c r="D286" s="35"/>
      <c r="E286" s="35"/>
      <c r="F286" s="35"/>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34"/>
      <c r="C287" s="35"/>
      <c r="D287" s="35"/>
      <c r="E287" s="35"/>
      <c r="F287" s="35"/>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34"/>
      <c r="C288" s="35"/>
      <c r="D288" s="35"/>
      <c r="E288" s="35"/>
      <c r="F288" s="35"/>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34"/>
      <c r="C289" s="35"/>
      <c r="D289" s="35"/>
      <c r="E289" s="35"/>
      <c r="F289" s="35"/>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34"/>
      <c r="C290" s="35"/>
      <c r="D290" s="35"/>
      <c r="E290" s="35"/>
      <c r="F290" s="35"/>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34"/>
      <c r="C291" s="35"/>
      <c r="D291" s="35"/>
      <c r="E291" s="35"/>
      <c r="F291" s="35"/>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34"/>
      <c r="C292" s="35"/>
      <c r="D292" s="35"/>
      <c r="E292" s="35"/>
      <c r="F292" s="35"/>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34"/>
      <c r="C293" s="35"/>
      <c r="D293" s="35"/>
      <c r="E293" s="35"/>
      <c r="F293" s="35"/>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34"/>
      <c r="C294" s="35"/>
      <c r="D294" s="35"/>
      <c r="E294" s="35"/>
      <c r="F294" s="35"/>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34"/>
      <c r="C295" s="35"/>
      <c r="D295" s="35"/>
      <c r="E295" s="35"/>
      <c r="F295" s="35"/>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34"/>
      <c r="C296" s="35"/>
      <c r="D296" s="35"/>
      <c r="E296" s="35"/>
      <c r="F296" s="35"/>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34"/>
      <c r="C297" s="35"/>
      <c r="D297" s="35"/>
      <c r="E297" s="35"/>
      <c r="F297" s="35"/>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34"/>
      <c r="C298" s="35"/>
      <c r="D298" s="35"/>
      <c r="E298" s="35"/>
      <c r="F298" s="35"/>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34"/>
      <c r="C299" s="35"/>
      <c r="D299" s="35"/>
      <c r="E299" s="35"/>
      <c r="F299" s="35"/>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34"/>
      <c r="C300" s="35"/>
      <c r="D300" s="35"/>
      <c r="E300" s="35"/>
      <c r="F300" s="35"/>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34"/>
      <c r="C301" s="35"/>
      <c r="D301" s="35"/>
      <c r="E301" s="35"/>
      <c r="F301" s="35"/>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34"/>
      <c r="C302" s="35"/>
      <c r="D302" s="35"/>
      <c r="E302" s="35"/>
      <c r="F302" s="35"/>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34"/>
      <c r="C303" s="35"/>
      <c r="D303" s="35"/>
      <c r="E303" s="35"/>
      <c r="F303" s="35"/>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34"/>
      <c r="C304" s="35"/>
      <c r="D304" s="35"/>
      <c r="E304" s="35"/>
      <c r="F304" s="35"/>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34"/>
      <c r="C305" s="35"/>
      <c r="D305" s="35"/>
      <c r="E305" s="35"/>
      <c r="F305" s="35"/>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34"/>
      <c r="C306" s="35"/>
      <c r="D306" s="35"/>
      <c r="E306" s="35"/>
      <c r="F306" s="35"/>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34"/>
      <c r="C307" s="35"/>
      <c r="D307" s="35"/>
      <c r="E307" s="35"/>
      <c r="F307" s="35"/>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34"/>
      <c r="C308" s="35"/>
      <c r="D308" s="35"/>
      <c r="E308" s="35"/>
      <c r="F308" s="35"/>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34"/>
      <c r="C309" s="35"/>
      <c r="D309" s="35"/>
      <c r="E309" s="35"/>
      <c r="F309" s="35"/>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34"/>
      <c r="C310" s="35"/>
      <c r="D310" s="35"/>
      <c r="E310" s="35"/>
      <c r="F310" s="35"/>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34"/>
      <c r="C311" s="35"/>
      <c r="D311" s="35"/>
      <c r="E311" s="35"/>
      <c r="F311" s="35"/>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34"/>
      <c r="C312" s="35"/>
      <c r="D312" s="35"/>
      <c r="E312" s="35"/>
      <c r="F312" s="35"/>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34"/>
      <c r="C313" s="35"/>
      <c r="D313" s="35"/>
      <c r="E313" s="35"/>
      <c r="F313" s="35"/>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34"/>
      <c r="C314" s="35"/>
      <c r="D314" s="35"/>
      <c r="E314" s="35"/>
      <c r="F314" s="35"/>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34"/>
      <c r="C315" s="35"/>
      <c r="D315" s="35"/>
      <c r="E315" s="35"/>
      <c r="F315" s="35"/>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34"/>
      <c r="C316" s="35"/>
      <c r="D316" s="35"/>
      <c r="E316" s="35"/>
      <c r="F316" s="35"/>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34"/>
      <c r="C317" s="35"/>
      <c r="D317" s="35"/>
      <c r="E317" s="35"/>
      <c r="F317" s="35"/>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34"/>
      <c r="C318" s="35"/>
      <c r="D318" s="35"/>
      <c r="E318" s="35"/>
      <c r="F318" s="35"/>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34"/>
      <c r="C319" s="35"/>
      <c r="D319" s="35"/>
      <c r="E319" s="35"/>
      <c r="F319" s="35"/>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34"/>
      <c r="C320" s="35"/>
      <c r="D320" s="35"/>
      <c r="E320" s="35"/>
      <c r="F320" s="35"/>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34"/>
      <c r="C321" s="35"/>
      <c r="D321" s="35"/>
      <c r="E321" s="35"/>
      <c r="F321" s="35"/>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34"/>
      <c r="C322" s="35"/>
      <c r="D322" s="35"/>
      <c r="E322" s="35"/>
      <c r="F322" s="35"/>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34"/>
      <c r="C323" s="35"/>
      <c r="D323" s="35"/>
      <c r="E323" s="35"/>
      <c r="F323" s="35"/>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34"/>
      <c r="C324" s="35"/>
      <c r="D324" s="35"/>
      <c r="E324" s="35"/>
      <c r="F324" s="35"/>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34"/>
      <c r="C325" s="35"/>
      <c r="D325" s="35"/>
      <c r="E325" s="35"/>
      <c r="F325" s="35"/>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34"/>
      <c r="C326" s="35"/>
      <c r="D326" s="35"/>
      <c r="E326" s="35"/>
      <c r="F326" s="35"/>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34"/>
      <c r="C327" s="35"/>
      <c r="D327" s="35"/>
      <c r="E327" s="35"/>
      <c r="F327" s="35"/>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34"/>
      <c r="C328" s="35"/>
      <c r="D328" s="35"/>
      <c r="E328" s="35"/>
      <c r="F328" s="35"/>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34"/>
      <c r="C329" s="35"/>
      <c r="D329" s="35"/>
      <c r="E329" s="35"/>
      <c r="F329" s="35"/>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34"/>
      <c r="C330" s="35"/>
      <c r="D330" s="35"/>
      <c r="E330" s="35"/>
      <c r="F330" s="35"/>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34"/>
      <c r="C331" s="35"/>
      <c r="D331" s="35"/>
      <c r="E331" s="35"/>
      <c r="F331" s="35"/>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34"/>
      <c r="C332" s="35"/>
      <c r="D332" s="35"/>
      <c r="E332" s="35"/>
      <c r="F332" s="35"/>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34"/>
      <c r="C333" s="35"/>
      <c r="D333" s="35"/>
      <c r="E333" s="35"/>
      <c r="F333" s="35"/>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34"/>
      <c r="C334" s="35"/>
      <c r="D334" s="35"/>
      <c r="E334" s="35"/>
      <c r="F334" s="35"/>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34"/>
      <c r="C335" s="35"/>
      <c r="D335" s="35"/>
      <c r="E335" s="35"/>
      <c r="F335" s="35"/>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34"/>
      <c r="C336" s="35"/>
      <c r="D336" s="35"/>
      <c r="E336" s="35"/>
      <c r="F336" s="35"/>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34"/>
      <c r="C337" s="35"/>
      <c r="D337" s="35"/>
      <c r="E337" s="35"/>
      <c r="F337" s="35"/>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34"/>
      <c r="C338" s="35"/>
      <c r="D338" s="35"/>
      <c r="E338" s="35"/>
      <c r="F338" s="35"/>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34"/>
      <c r="C339" s="35"/>
      <c r="D339" s="35"/>
      <c r="E339" s="35"/>
      <c r="F339" s="35"/>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34"/>
      <c r="C340" s="35"/>
      <c r="D340" s="35"/>
      <c r="E340" s="35"/>
      <c r="F340" s="35"/>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34"/>
      <c r="C341" s="35"/>
      <c r="D341" s="35"/>
      <c r="E341" s="35"/>
      <c r="F341" s="35"/>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34"/>
      <c r="C342" s="35"/>
      <c r="D342" s="35"/>
      <c r="E342" s="35"/>
      <c r="F342" s="35"/>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34"/>
      <c r="C343" s="35"/>
      <c r="D343" s="35"/>
      <c r="E343" s="35"/>
      <c r="F343" s="35"/>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34"/>
      <c r="C344" s="35"/>
      <c r="D344" s="35"/>
      <c r="E344" s="35"/>
      <c r="F344" s="35"/>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34"/>
      <c r="C345" s="35"/>
      <c r="D345" s="35"/>
      <c r="E345" s="35"/>
      <c r="F345" s="35"/>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34"/>
      <c r="C346" s="35"/>
      <c r="D346" s="35"/>
      <c r="E346" s="35"/>
      <c r="F346" s="35"/>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34"/>
      <c r="C347" s="35"/>
      <c r="D347" s="35"/>
      <c r="E347" s="35"/>
      <c r="F347" s="35"/>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34"/>
      <c r="C348" s="35"/>
      <c r="D348" s="35"/>
      <c r="E348" s="35"/>
      <c r="F348" s="35"/>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34"/>
      <c r="C349" s="35"/>
      <c r="D349" s="35"/>
      <c r="E349" s="35"/>
      <c r="F349" s="35"/>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34"/>
      <c r="C350" s="35"/>
      <c r="D350" s="35"/>
      <c r="E350" s="35"/>
      <c r="F350" s="35"/>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34"/>
      <c r="C351" s="35"/>
      <c r="D351" s="35"/>
      <c r="E351" s="35"/>
      <c r="F351" s="35"/>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34"/>
      <c r="C352" s="35"/>
      <c r="D352" s="35"/>
      <c r="E352" s="35"/>
      <c r="F352" s="35"/>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34"/>
      <c r="C353" s="35"/>
      <c r="D353" s="35"/>
      <c r="E353" s="35"/>
      <c r="F353" s="35"/>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34"/>
      <c r="C354" s="35"/>
      <c r="D354" s="35"/>
      <c r="E354" s="35"/>
      <c r="F354" s="35"/>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34"/>
      <c r="C355" s="35"/>
      <c r="D355" s="35"/>
      <c r="E355" s="35"/>
      <c r="F355" s="35"/>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34"/>
      <c r="C356" s="35"/>
      <c r="D356" s="35"/>
      <c r="E356" s="35"/>
      <c r="F356" s="35"/>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34"/>
      <c r="C357" s="35"/>
      <c r="D357" s="35"/>
      <c r="E357" s="35"/>
      <c r="F357" s="35"/>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34"/>
      <c r="C358" s="35"/>
      <c r="D358" s="35"/>
      <c r="E358" s="35"/>
      <c r="F358" s="35"/>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34"/>
      <c r="C359" s="35"/>
      <c r="D359" s="35"/>
      <c r="E359" s="35"/>
      <c r="F359" s="35"/>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34"/>
      <c r="C360" s="35"/>
      <c r="D360" s="35"/>
      <c r="E360" s="35"/>
      <c r="F360" s="35"/>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34"/>
      <c r="C361" s="35"/>
      <c r="D361" s="35"/>
      <c r="E361" s="35"/>
      <c r="F361" s="35"/>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34"/>
      <c r="C362" s="35"/>
      <c r="D362" s="35"/>
      <c r="E362" s="35"/>
      <c r="F362" s="35"/>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34"/>
      <c r="C363" s="35"/>
      <c r="D363" s="35"/>
      <c r="E363" s="35"/>
      <c r="F363" s="35"/>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34"/>
      <c r="C364" s="35"/>
      <c r="D364" s="35"/>
      <c r="E364" s="35"/>
      <c r="F364" s="35"/>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34"/>
      <c r="C365" s="35"/>
      <c r="D365" s="35"/>
      <c r="E365" s="35"/>
      <c r="F365" s="35"/>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34"/>
      <c r="C366" s="35"/>
      <c r="D366" s="35"/>
      <c r="E366" s="35"/>
      <c r="F366" s="35"/>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34"/>
      <c r="C367" s="35"/>
      <c r="D367" s="35"/>
      <c r="E367" s="35"/>
      <c r="F367" s="35"/>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34"/>
      <c r="C368" s="35"/>
      <c r="D368" s="35"/>
      <c r="E368" s="35"/>
      <c r="F368" s="35"/>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34"/>
      <c r="C369" s="35"/>
      <c r="D369" s="35"/>
      <c r="E369" s="35"/>
      <c r="F369" s="35"/>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34"/>
      <c r="C370" s="35"/>
      <c r="D370" s="35"/>
      <c r="E370" s="35"/>
      <c r="F370" s="35"/>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34"/>
      <c r="C371" s="35"/>
      <c r="D371" s="35"/>
      <c r="E371" s="35"/>
      <c r="F371" s="35"/>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34"/>
      <c r="C372" s="35"/>
      <c r="D372" s="35"/>
      <c r="E372" s="35"/>
      <c r="F372" s="35"/>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34"/>
      <c r="C373" s="35"/>
      <c r="D373" s="35"/>
      <c r="E373" s="35"/>
      <c r="F373" s="35"/>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34"/>
      <c r="C374" s="35"/>
      <c r="D374" s="35"/>
      <c r="E374" s="35"/>
      <c r="F374" s="35"/>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34"/>
      <c r="C375" s="35"/>
      <c r="D375" s="35"/>
      <c r="E375" s="35"/>
      <c r="F375" s="35"/>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34"/>
      <c r="C376" s="35"/>
      <c r="D376" s="35"/>
      <c r="E376" s="35"/>
      <c r="F376" s="35"/>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34"/>
      <c r="C377" s="35"/>
      <c r="D377" s="35"/>
      <c r="E377" s="35"/>
      <c r="F377" s="35"/>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34"/>
      <c r="C378" s="35"/>
      <c r="D378" s="35"/>
      <c r="E378" s="35"/>
      <c r="F378" s="35"/>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34"/>
      <c r="C379" s="35"/>
      <c r="D379" s="35"/>
      <c r="E379" s="35"/>
      <c r="F379" s="35"/>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34"/>
      <c r="C380" s="35"/>
      <c r="D380" s="35"/>
      <c r="E380" s="35"/>
      <c r="F380" s="35"/>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34"/>
      <c r="C381" s="35"/>
      <c r="D381" s="35"/>
      <c r="E381" s="35"/>
      <c r="F381" s="35"/>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34"/>
      <c r="C382" s="35"/>
      <c r="D382" s="35"/>
      <c r="E382" s="35"/>
      <c r="F382" s="35"/>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34"/>
      <c r="C383" s="35"/>
      <c r="D383" s="35"/>
      <c r="E383" s="35"/>
      <c r="F383" s="35"/>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34"/>
      <c r="C384" s="35"/>
      <c r="D384" s="35"/>
      <c r="E384" s="35"/>
      <c r="F384" s="35"/>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34"/>
      <c r="C385" s="35"/>
      <c r="D385" s="35"/>
      <c r="E385" s="35"/>
      <c r="F385" s="35"/>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34"/>
      <c r="C386" s="35"/>
      <c r="D386" s="35"/>
      <c r="E386" s="35"/>
      <c r="F386" s="35"/>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34"/>
      <c r="C387" s="35"/>
      <c r="D387" s="35"/>
      <c r="E387" s="35"/>
      <c r="F387" s="35"/>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34"/>
      <c r="C388" s="35"/>
      <c r="D388" s="35"/>
      <c r="E388" s="35"/>
      <c r="F388" s="35"/>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34"/>
      <c r="C389" s="35"/>
      <c r="D389" s="35"/>
      <c r="E389" s="35"/>
      <c r="F389" s="35"/>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34"/>
      <c r="C390" s="35"/>
      <c r="D390" s="35"/>
      <c r="E390" s="35"/>
      <c r="F390" s="35"/>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34"/>
      <c r="C391" s="35"/>
      <c r="D391" s="35"/>
      <c r="E391" s="35"/>
      <c r="F391" s="35"/>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34"/>
      <c r="C392" s="35"/>
      <c r="D392" s="35"/>
      <c r="E392" s="35"/>
      <c r="F392" s="35"/>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34"/>
      <c r="C393" s="35"/>
      <c r="D393" s="35"/>
      <c r="E393" s="35"/>
      <c r="F393" s="35"/>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34"/>
      <c r="C394" s="35"/>
      <c r="D394" s="35"/>
      <c r="E394" s="35"/>
      <c r="F394" s="35"/>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34"/>
      <c r="C395" s="35"/>
      <c r="D395" s="35"/>
      <c r="E395" s="35"/>
      <c r="F395" s="35"/>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34"/>
      <c r="C396" s="35"/>
      <c r="D396" s="35"/>
      <c r="E396" s="35"/>
      <c r="F396" s="35"/>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34"/>
      <c r="C397" s="35"/>
      <c r="D397" s="35"/>
      <c r="E397" s="35"/>
      <c r="F397" s="35"/>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34"/>
      <c r="C398" s="35"/>
      <c r="D398" s="35"/>
      <c r="E398" s="35"/>
      <c r="F398" s="35"/>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34"/>
      <c r="C399" s="35"/>
      <c r="D399" s="35"/>
      <c r="E399" s="35"/>
      <c r="F399" s="35"/>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34"/>
      <c r="C400" s="35"/>
      <c r="D400" s="35"/>
      <c r="E400" s="35"/>
      <c r="F400" s="35"/>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34"/>
      <c r="C401" s="35"/>
      <c r="D401" s="35"/>
      <c r="E401" s="35"/>
      <c r="F401" s="35"/>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34"/>
      <c r="C402" s="35"/>
      <c r="D402" s="35"/>
      <c r="E402" s="35"/>
      <c r="F402" s="35"/>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34"/>
      <c r="C403" s="35"/>
      <c r="D403" s="35"/>
      <c r="E403" s="35"/>
      <c r="F403" s="35"/>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34"/>
      <c r="C404" s="35"/>
      <c r="D404" s="35"/>
      <c r="E404" s="35"/>
      <c r="F404" s="35"/>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34"/>
      <c r="C405" s="35"/>
      <c r="D405" s="35"/>
      <c r="E405" s="35"/>
      <c r="F405" s="35"/>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34"/>
      <c r="C406" s="35"/>
      <c r="D406" s="35"/>
      <c r="E406" s="35"/>
      <c r="F406" s="35"/>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34"/>
      <c r="C407" s="35"/>
      <c r="D407" s="35"/>
      <c r="E407" s="35"/>
      <c r="F407" s="35"/>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34"/>
      <c r="C408" s="35"/>
      <c r="D408" s="35"/>
      <c r="E408" s="35"/>
      <c r="F408" s="35"/>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34"/>
      <c r="C409" s="35"/>
      <c r="D409" s="35"/>
      <c r="E409" s="35"/>
      <c r="F409" s="35"/>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34"/>
      <c r="C410" s="35"/>
      <c r="D410" s="35"/>
      <c r="E410" s="35"/>
      <c r="F410" s="35"/>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34"/>
      <c r="C411" s="35"/>
      <c r="D411" s="35"/>
      <c r="E411" s="35"/>
      <c r="F411" s="35"/>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34"/>
      <c r="C412" s="35"/>
      <c r="D412" s="35"/>
      <c r="E412" s="35"/>
      <c r="F412" s="35"/>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34"/>
      <c r="C413" s="35"/>
      <c r="D413" s="35"/>
      <c r="E413" s="35"/>
      <c r="F413" s="35"/>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34"/>
      <c r="C414" s="35"/>
      <c r="D414" s="35"/>
      <c r="E414" s="35"/>
      <c r="F414" s="35"/>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34"/>
      <c r="C415" s="35"/>
      <c r="D415" s="35"/>
      <c r="E415" s="35"/>
      <c r="F415" s="35"/>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34"/>
      <c r="C416" s="35"/>
      <c r="D416" s="35"/>
      <c r="E416" s="35"/>
      <c r="F416" s="35"/>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34"/>
      <c r="C417" s="35"/>
      <c r="D417" s="35"/>
      <c r="E417" s="35"/>
      <c r="F417" s="35"/>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34"/>
      <c r="C418" s="35"/>
      <c r="D418" s="35"/>
      <c r="E418" s="35"/>
      <c r="F418" s="35"/>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34"/>
      <c r="C419" s="35"/>
      <c r="D419" s="35"/>
      <c r="E419" s="35"/>
      <c r="F419" s="35"/>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34"/>
      <c r="C420" s="35"/>
      <c r="D420" s="35"/>
      <c r="E420" s="35"/>
      <c r="F420" s="35"/>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34"/>
      <c r="C421" s="35"/>
      <c r="D421" s="35"/>
      <c r="E421" s="35"/>
      <c r="F421" s="35"/>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34"/>
      <c r="C422" s="35"/>
      <c r="D422" s="35"/>
      <c r="E422" s="35"/>
      <c r="F422" s="35"/>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34"/>
      <c r="C423" s="35"/>
      <c r="D423" s="35"/>
      <c r="E423" s="35"/>
      <c r="F423" s="35"/>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34"/>
      <c r="C424" s="35"/>
      <c r="D424" s="35"/>
      <c r="E424" s="35"/>
      <c r="F424" s="35"/>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34"/>
      <c r="C425" s="35"/>
      <c r="D425" s="35"/>
      <c r="E425" s="35"/>
      <c r="F425" s="35"/>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34"/>
      <c r="C426" s="35"/>
      <c r="D426" s="35"/>
      <c r="E426" s="35"/>
      <c r="F426" s="35"/>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34"/>
      <c r="C427" s="35"/>
      <c r="D427" s="35"/>
      <c r="E427" s="35"/>
      <c r="F427" s="35"/>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34"/>
      <c r="C428" s="35"/>
      <c r="D428" s="35"/>
      <c r="E428" s="35"/>
      <c r="F428" s="35"/>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34"/>
      <c r="C429" s="35"/>
      <c r="D429" s="35"/>
      <c r="E429" s="35"/>
      <c r="F429" s="35"/>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34"/>
      <c r="C430" s="35"/>
      <c r="D430" s="35"/>
      <c r="E430" s="35"/>
      <c r="F430" s="35"/>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34"/>
      <c r="C431" s="35"/>
      <c r="D431" s="35"/>
      <c r="E431" s="35"/>
      <c r="F431" s="35"/>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34"/>
      <c r="C432" s="35"/>
      <c r="D432" s="35"/>
      <c r="E432" s="35"/>
      <c r="F432" s="35"/>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34"/>
      <c r="C433" s="35"/>
      <c r="D433" s="35"/>
      <c r="E433" s="35"/>
      <c r="F433" s="35"/>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34"/>
      <c r="C434" s="35"/>
      <c r="D434" s="35"/>
      <c r="E434" s="35"/>
      <c r="F434" s="35"/>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34"/>
      <c r="C435" s="35"/>
      <c r="D435" s="35"/>
      <c r="E435" s="35"/>
      <c r="F435" s="35"/>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34"/>
      <c r="C436" s="35"/>
      <c r="D436" s="35"/>
      <c r="E436" s="35"/>
      <c r="F436" s="35"/>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34"/>
      <c r="C437" s="35"/>
      <c r="D437" s="35"/>
      <c r="E437" s="35"/>
      <c r="F437" s="35"/>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34"/>
      <c r="C438" s="35"/>
      <c r="D438" s="35"/>
      <c r="E438" s="35"/>
      <c r="F438" s="35"/>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34"/>
      <c r="C439" s="35"/>
      <c r="D439" s="35"/>
      <c r="E439" s="35"/>
      <c r="F439" s="35"/>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34"/>
      <c r="C440" s="35"/>
      <c r="D440" s="35"/>
      <c r="E440" s="35"/>
      <c r="F440" s="35"/>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34"/>
      <c r="C441" s="35"/>
      <c r="D441" s="35"/>
      <c r="E441" s="35"/>
      <c r="F441" s="35"/>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34"/>
      <c r="C442" s="35"/>
      <c r="D442" s="35"/>
      <c r="E442" s="35"/>
      <c r="F442" s="35"/>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34"/>
      <c r="C443" s="35"/>
      <c r="D443" s="35"/>
      <c r="E443" s="35"/>
      <c r="F443" s="35"/>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34"/>
      <c r="C444" s="35"/>
      <c r="D444" s="35"/>
      <c r="E444" s="35"/>
      <c r="F444" s="35"/>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34"/>
      <c r="C445" s="35"/>
      <c r="D445" s="35"/>
      <c r="E445" s="35"/>
      <c r="F445" s="35"/>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34"/>
      <c r="C446" s="35"/>
      <c r="D446" s="35"/>
      <c r="E446" s="35"/>
      <c r="F446" s="35"/>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34"/>
      <c r="C447" s="35"/>
      <c r="D447" s="35"/>
      <c r="E447" s="35"/>
      <c r="F447" s="35"/>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34"/>
      <c r="C448" s="35"/>
      <c r="D448" s="35"/>
      <c r="E448" s="35"/>
      <c r="F448" s="35"/>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34"/>
      <c r="C449" s="35"/>
      <c r="D449" s="35"/>
      <c r="E449" s="35"/>
      <c r="F449" s="35"/>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34"/>
      <c r="C450" s="35"/>
      <c r="D450" s="35"/>
      <c r="E450" s="35"/>
      <c r="F450" s="35"/>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34"/>
      <c r="C451" s="35"/>
      <c r="D451" s="35"/>
      <c r="E451" s="35"/>
      <c r="F451" s="35"/>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34"/>
      <c r="C452" s="35"/>
      <c r="D452" s="35"/>
      <c r="E452" s="35"/>
      <c r="F452" s="35"/>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34"/>
      <c r="C453" s="35"/>
      <c r="D453" s="35"/>
      <c r="E453" s="35"/>
      <c r="F453" s="35"/>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34"/>
      <c r="C454" s="35"/>
      <c r="D454" s="35"/>
      <c r="E454" s="35"/>
      <c r="F454" s="35"/>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34"/>
      <c r="C455" s="35"/>
      <c r="D455" s="35"/>
      <c r="E455" s="35"/>
      <c r="F455" s="35"/>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34"/>
      <c r="C456" s="35"/>
      <c r="D456" s="35"/>
      <c r="E456" s="35"/>
      <c r="F456" s="35"/>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34"/>
      <c r="C457" s="35"/>
      <c r="D457" s="35"/>
      <c r="E457" s="35"/>
      <c r="F457" s="35"/>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34"/>
      <c r="C458" s="35"/>
      <c r="D458" s="35"/>
      <c r="E458" s="35"/>
      <c r="F458" s="35"/>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34"/>
      <c r="C459" s="35"/>
      <c r="D459" s="35"/>
      <c r="E459" s="35"/>
      <c r="F459" s="35"/>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34"/>
      <c r="C460" s="35"/>
      <c r="D460" s="35"/>
      <c r="E460" s="35"/>
      <c r="F460" s="35"/>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34"/>
      <c r="C461" s="35"/>
      <c r="D461" s="35"/>
      <c r="E461" s="35"/>
      <c r="F461" s="35"/>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34"/>
      <c r="C462" s="35"/>
      <c r="D462" s="35"/>
      <c r="E462" s="35"/>
      <c r="F462" s="35"/>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34"/>
      <c r="C463" s="35"/>
      <c r="D463" s="35"/>
      <c r="E463" s="35"/>
      <c r="F463" s="35"/>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34"/>
      <c r="C464" s="35"/>
      <c r="D464" s="35"/>
      <c r="E464" s="35"/>
      <c r="F464" s="35"/>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34"/>
      <c r="C465" s="35"/>
      <c r="D465" s="35"/>
      <c r="E465" s="35"/>
      <c r="F465" s="35"/>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34"/>
      <c r="C466" s="35"/>
      <c r="D466" s="35"/>
      <c r="E466" s="35"/>
      <c r="F466" s="35"/>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34"/>
      <c r="C467" s="35"/>
      <c r="D467" s="35"/>
      <c r="E467" s="35"/>
      <c r="F467" s="35"/>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34"/>
      <c r="C468" s="35"/>
      <c r="D468" s="35"/>
      <c r="E468" s="35"/>
      <c r="F468" s="35"/>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34"/>
      <c r="C469" s="35"/>
      <c r="D469" s="35"/>
      <c r="E469" s="35"/>
      <c r="F469" s="35"/>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34"/>
      <c r="C470" s="35"/>
      <c r="D470" s="35"/>
      <c r="E470" s="35"/>
      <c r="F470" s="35"/>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34"/>
      <c r="C471" s="35"/>
      <c r="D471" s="35"/>
      <c r="E471" s="35"/>
      <c r="F471" s="35"/>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34"/>
      <c r="C472" s="35"/>
      <c r="D472" s="35"/>
      <c r="E472" s="35"/>
      <c r="F472" s="35"/>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34"/>
      <c r="C473" s="35"/>
      <c r="D473" s="35"/>
      <c r="E473" s="35"/>
      <c r="F473" s="35"/>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34"/>
      <c r="C474" s="35"/>
      <c r="D474" s="35"/>
      <c r="E474" s="35"/>
      <c r="F474" s="35"/>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34"/>
      <c r="C475" s="35"/>
      <c r="D475" s="35"/>
      <c r="E475" s="35"/>
      <c r="F475" s="35"/>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34"/>
      <c r="C476" s="35"/>
      <c r="D476" s="35"/>
      <c r="E476" s="35"/>
      <c r="F476" s="35"/>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34"/>
      <c r="C477" s="35"/>
      <c r="D477" s="35"/>
      <c r="E477" s="35"/>
      <c r="F477" s="35"/>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34"/>
      <c r="C478" s="35"/>
      <c r="D478" s="35"/>
      <c r="E478" s="35"/>
      <c r="F478" s="35"/>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34"/>
      <c r="C479" s="35"/>
      <c r="D479" s="35"/>
      <c r="E479" s="35"/>
      <c r="F479" s="35"/>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34"/>
      <c r="C480" s="35"/>
      <c r="D480" s="35"/>
      <c r="E480" s="35"/>
      <c r="F480" s="35"/>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34"/>
      <c r="C481" s="35"/>
      <c r="D481" s="35"/>
      <c r="E481" s="35"/>
      <c r="F481" s="35"/>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34"/>
      <c r="C482" s="35"/>
      <c r="D482" s="35"/>
      <c r="E482" s="35"/>
      <c r="F482" s="35"/>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34"/>
      <c r="C483" s="35"/>
      <c r="D483" s="35"/>
      <c r="E483" s="35"/>
      <c r="F483" s="35"/>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34"/>
      <c r="C484" s="35"/>
      <c r="D484" s="35"/>
      <c r="E484" s="35"/>
      <c r="F484" s="35"/>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34"/>
      <c r="C485" s="35"/>
      <c r="D485" s="35"/>
      <c r="E485" s="35"/>
      <c r="F485" s="35"/>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34"/>
      <c r="C486" s="35"/>
      <c r="D486" s="35"/>
      <c r="E486" s="35"/>
      <c r="F486" s="35"/>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34"/>
      <c r="C487" s="35"/>
      <c r="D487" s="35"/>
      <c r="E487" s="35"/>
      <c r="F487" s="35"/>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34"/>
      <c r="C488" s="35"/>
      <c r="D488" s="35"/>
      <c r="E488" s="35"/>
      <c r="F488" s="35"/>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34"/>
      <c r="C489" s="35"/>
      <c r="D489" s="35"/>
      <c r="E489" s="35"/>
      <c r="F489" s="35"/>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34"/>
      <c r="C490" s="35"/>
      <c r="D490" s="35"/>
      <c r="E490" s="35"/>
      <c r="F490" s="35"/>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34"/>
      <c r="C491" s="35"/>
      <c r="D491" s="35"/>
      <c r="E491" s="35"/>
      <c r="F491" s="35"/>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34"/>
      <c r="C492" s="35"/>
      <c r="D492" s="35"/>
      <c r="E492" s="35"/>
      <c r="F492" s="35"/>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34"/>
      <c r="C493" s="35"/>
      <c r="D493" s="35"/>
      <c r="E493" s="35"/>
      <c r="F493" s="35"/>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34"/>
      <c r="C494" s="35"/>
      <c r="D494" s="35"/>
      <c r="E494" s="35"/>
      <c r="F494" s="35"/>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34"/>
      <c r="C495" s="35"/>
      <c r="D495" s="35"/>
      <c r="E495" s="35"/>
      <c r="F495" s="35"/>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34"/>
      <c r="C496" s="35"/>
      <c r="D496" s="35"/>
      <c r="E496" s="35"/>
      <c r="F496" s="35"/>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34"/>
      <c r="C497" s="35"/>
      <c r="D497" s="35"/>
      <c r="E497" s="35"/>
      <c r="F497" s="35"/>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34"/>
      <c r="C498" s="35"/>
      <c r="D498" s="35"/>
      <c r="E498" s="35"/>
      <c r="F498" s="35"/>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34"/>
      <c r="C499" s="35"/>
      <c r="D499" s="35"/>
      <c r="E499" s="35"/>
      <c r="F499" s="35"/>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34"/>
      <c r="C500" s="35"/>
      <c r="D500" s="35"/>
      <c r="E500" s="35"/>
      <c r="F500" s="35"/>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34"/>
      <c r="C501" s="35"/>
      <c r="D501" s="35"/>
      <c r="E501" s="35"/>
      <c r="F501" s="35"/>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34"/>
      <c r="C502" s="35"/>
      <c r="D502" s="35"/>
      <c r="E502" s="35"/>
      <c r="F502" s="35"/>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34"/>
      <c r="C503" s="35"/>
      <c r="D503" s="35"/>
      <c r="E503" s="35"/>
      <c r="F503" s="35"/>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34"/>
      <c r="C504" s="35"/>
      <c r="D504" s="35"/>
      <c r="E504" s="35"/>
      <c r="F504" s="35"/>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34"/>
      <c r="C505" s="35"/>
      <c r="D505" s="35"/>
      <c r="E505" s="35"/>
      <c r="F505" s="35"/>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34"/>
      <c r="C506" s="35"/>
      <c r="D506" s="35"/>
      <c r="E506" s="35"/>
      <c r="F506" s="35"/>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34"/>
      <c r="C507" s="35"/>
      <c r="D507" s="35"/>
      <c r="E507" s="35"/>
      <c r="F507" s="35"/>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34"/>
      <c r="C508" s="35"/>
      <c r="D508" s="35"/>
      <c r="E508" s="35"/>
      <c r="F508" s="35"/>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34"/>
      <c r="C509" s="35"/>
      <c r="D509" s="35"/>
      <c r="E509" s="35"/>
      <c r="F509" s="35"/>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34"/>
      <c r="C510" s="35"/>
      <c r="D510" s="35"/>
      <c r="E510" s="35"/>
      <c r="F510" s="35"/>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34"/>
      <c r="C511" s="35"/>
      <c r="D511" s="35"/>
      <c r="E511" s="35"/>
      <c r="F511" s="35"/>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34"/>
      <c r="C512" s="35"/>
      <c r="D512" s="35"/>
      <c r="E512" s="35"/>
      <c r="F512" s="35"/>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34"/>
      <c r="C513" s="35"/>
      <c r="D513" s="35"/>
      <c r="E513" s="35"/>
      <c r="F513" s="35"/>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34"/>
      <c r="C514" s="35"/>
      <c r="D514" s="35"/>
      <c r="E514" s="35"/>
      <c r="F514" s="35"/>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34"/>
      <c r="C515" s="35"/>
      <c r="D515" s="35"/>
      <c r="E515" s="35"/>
      <c r="F515" s="35"/>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34"/>
      <c r="C516" s="35"/>
      <c r="D516" s="35"/>
      <c r="E516" s="35"/>
      <c r="F516" s="35"/>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34"/>
      <c r="C517" s="35"/>
      <c r="D517" s="35"/>
      <c r="E517" s="35"/>
      <c r="F517" s="35"/>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34"/>
      <c r="C518" s="35"/>
      <c r="D518" s="35"/>
      <c r="E518" s="35"/>
      <c r="F518" s="35"/>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34"/>
      <c r="C519" s="35"/>
      <c r="D519" s="35"/>
      <c r="E519" s="35"/>
      <c r="F519" s="35"/>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34"/>
      <c r="C520" s="35"/>
      <c r="D520" s="35"/>
      <c r="E520" s="35"/>
      <c r="F520" s="35"/>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34"/>
      <c r="C521" s="35"/>
      <c r="D521" s="35"/>
      <c r="E521" s="35"/>
      <c r="F521" s="35"/>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34"/>
      <c r="C522" s="35"/>
      <c r="D522" s="35"/>
      <c r="E522" s="35"/>
      <c r="F522" s="35"/>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34"/>
      <c r="C523" s="35"/>
      <c r="D523" s="35"/>
      <c r="E523" s="35"/>
      <c r="F523" s="35"/>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34"/>
      <c r="C524" s="35"/>
      <c r="D524" s="35"/>
      <c r="E524" s="35"/>
      <c r="F524" s="35"/>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34"/>
      <c r="C525" s="35"/>
      <c r="D525" s="35"/>
      <c r="E525" s="35"/>
      <c r="F525" s="35"/>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34"/>
      <c r="C526" s="35"/>
      <c r="D526" s="35"/>
      <c r="E526" s="35"/>
      <c r="F526" s="35"/>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34"/>
      <c r="C527" s="35"/>
      <c r="D527" s="35"/>
      <c r="E527" s="35"/>
      <c r="F527" s="35"/>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34"/>
      <c r="C528" s="35"/>
      <c r="D528" s="35"/>
      <c r="E528" s="35"/>
      <c r="F528" s="35"/>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34"/>
      <c r="C529" s="35"/>
      <c r="D529" s="35"/>
      <c r="E529" s="35"/>
      <c r="F529" s="35"/>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34"/>
      <c r="C530" s="35"/>
      <c r="D530" s="35"/>
      <c r="E530" s="35"/>
      <c r="F530" s="35"/>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34"/>
      <c r="C531" s="35"/>
      <c r="D531" s="35"/>
      <c r="E531" s="35"/>
      <c r="F531" s="35"/>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34"/>
      <c r="C532" s="35"/>
      <c r="D532" s="35"/>
      <c r="E532" s="35"/>
      <c r="F532" s="35"/>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34"/>
      <c r="C533" s="35"/>
      <c r="D533" s="35"/>
      <c r="E533" s="35"/>
      <c r="F533" s="35"/>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34"/>
      <c r="C534" s="35"/>
      <c r="D534" s="35"/>
      <c r="E534" s="35"/>
      <c r="F534" s="35"/>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34"/>
      <c r="C535" s="35"/>
      <c r="D535" s="35"/>
      <c r="E535" s="35"/>
      <c r="F535" s="35"/>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34"/>
      <c r="C536" s="35"/>
      <c r="D536" s="35"/>
      <c r="E536" s="35"/>
      <c r="F536" s="35"/>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34"/>
      <c r="C537" s="35"/>
      <c r="D537" s="35"/>
      <c r="E537" s="35"/>
      <c r="F537" s="35"/>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34"/>
      <c r="C538" s="35"/>
      <c r="D538" s="35"/>
      <c r="E538" s="35"/>
      <c r="F538" s="35"/>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34"/>
      <c r="C539" s="35"/>
      <c r="D539" s="35"/>
      <c r="E539" s="35"/>
      <c r="F539" s="35"/>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34"/>
      <c r="C540" s="35"/>
      <c r="D540" s="35"/>
      <c r="E540" s="35"/>
      <c r="F540" s="35"/>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34"/>
      <c r="C541" s="35"/>
      <c r="D541" s="35"/>
      <c r="E541" s="35"/>
      <c r="F541" s="35"/>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34"/>
      <c r="C542" s="35"/>
      <c r="D542" s="35"/>
      <c r="E542" s="35"/>
      <c r="F542" s="35"/>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34"/>
      <c r="C543" s="35"/>
      <c r="D543" s="35"/>
      <c r="E543" s="35"/>
      <c r="F543" s="35"/>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34"/>
      <c r="C544" s="35"/>
      <c r="D544" s="35"/>
      <c r="E544" s="35"/>
      <c r="F544" s="35"/>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34"/>
      <c r="C545" s="35"/>
      <c r="D545" s="35"/>
      <c r="E545" s="35"/>
      <c r="F545" s="35"/>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34"/>
      <c r="C546" s="35"/>
      <c r="D546" s="35"/>
      <c r="E546" s="35"/>
      <c r="F546" s="35"/>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34"/>
      <c r="C547" s="35"/>
      <c r="D547" s="35"/>
      <c r="E547" s="35"/>
      <c r="F547" s="35"/>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34"/>
      <c r="C548" s="35"/>
      <c r="D548" s="35"/>
      <c r="E548" s="35"/>
      <c r="F548" s="35"/>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34"/>
      <c r="C549" s="35"/>
      <c r="D549" s="35"/>
      <c r="E549" s="35"/>
      <c r="F549" s="35"/>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34"/>
      <c r="C550" s="35"/>
      <c r="D550" s="35"/>
      <c r="E550" s="35"/>
      <c r="F550" s="35"/>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34"/>
      <c r="C551" s="35"/>
      <c r="D551" s="35"/>
      <c r="E551" s="35"/>
      <c r="F551" s="35"/>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34"/>
      <c r="C552" s="35"/>
      <c r="D552" s="35"/>
      <c r="E552" s="35"/>
      <c r="F552" s="35"/>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34"/>
      <c r="C553" s="35"/>
      <c r="D553" s="35"/>
      <c r="E553" s="35"/>
      <c r="F553" s="35"/>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34"/>
      <c r="C554" s="35"/>
      <c r="D554" s="35"/>
      <c r="E554" s="35"/>
      <c r="F554" s="35"/>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34"/>
      <c r="C555" s="35"/>
      <c r="D555" s="35"/>
      <c r="E555" s="35"/>
      <c r="F555" s="35"/>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34"/>
      <c r="C556" s="35"/>
      <c r="D556" s="35"/>
      <c r="E556" s="35"/>
      <c r="F556" s="35"/>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34"/>
      <c r="C557" s="35"/>
      <c r="D557" s="35"/>
      <c r="E557" s="35"/>
      <c r="F557" s="35"/>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34"/>
      <c r="C558" s="35"/>
      <c r="D558" s="35"/>
      <c r="E558" s="35"/>
      <c r="F558" s="35"/>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34"/>
      <c r="C559" s="35"/>
      <c r="D559" s="35"/>
      <c r="E559" s="35"/>
      <c r="F559" s="35"/>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34"/>
      <c r="C560" s="35"/>
      <c r="D560" s="35"/>
      <c r="E560" s="35"/>
      <c r="F560" s="35"/>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34"/>
      <c r="C561" s="35"/>
      <c r="D561" s="35"/>
      <c r="E561" s="35"/>
      <c r="F561" s="35"/>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34"/>
      <c r="C562" s="35"/>
      <c r="D562" s="35"/>
      <c r="E562" s="35"/>
      <c r="F562" s="35"/>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34"/>
      <c r="C563" s="35"/>
      <c r="D563" s="35"/>
      <c r="E563" s="35"/>
      <c r="F563" s="35"/>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34"/>
      <c r="C564" s="35"/>
      <c r="D564" s="35"/>
      <c r="E564" s="35"/>
      <c r="F564" s="35"/>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34"/>
      <c r="C565" s="35"/>
      <c r="D565" s="35"/>
      <c r="E565" s="35"/>
      <c r="F565" s="35"/>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34"/>
      <c r="C566" s="35"/>
      <c r="D566" s="35"/>
      <c r="E566" s="35"/>
      <c r="F566" s="35"/>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34"/>
      <c r="C567" s="35"/>
      <c r="D567" s="35"/>
      <c r="E567" s="35"/>
      <c r="F567" s="35"/>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34"/>
      <c r="C568" s="35"/>
      <c r="D568" s="35"/>
      <c r="E568" s="35"/>
      <c r="F568" s="35"/>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34"/>
      <c r="C569" s="35"/>
      <c r="D569" s="35"/>
      <c r="E569" s="35"/>
      <c r="F569" s="35"/>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34"/>
      <c r="C570" s="35"/>
      <c r="D570" s="35"/>
      <c r="E570" s="35"/>
      <c r="F570" s="35"/>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34"/>
      <c r="C571" s="35"/>
      <c r="D571" s="35"/>
      <c r="E571" s="35"/>
      <c r="F571" s="35"/>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34"/>
      <c r="C572" s="35"/>
      <c r="D572" s="35"/>
      <c r="E572" s="35"/>
      <c r="F572" s="35"/>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34"/>
      <c r="C573" s="35"/>
      <c r="D573" s="35"/>
      <c r="E573" s="35"/>
      <c r="F573" s="35"/>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34"/>
      <c r="C574" s="35"/>
      <c r="D574" s="35"/>
      <c r="E574" s="35"/>
      <c r="F574" s="35"/>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34"/>
      <c r="C575" s="35"/>
      <c r="D575" s="35"/>
      <c r="E575" s="35"/>
      <c r="F575" s="35"/>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34"/>
      <c r="C576" s="35"/>
      <c r="D576" s="35"/>
      <c r="E576" s="35"/>
      <c r="F576" s="35"/>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34"/>
      <c r="C577" s="35"/>
      <c r="D577" s="35"/>
      <c r="E577" s="35"/>
      <c r="F577" s="35"/>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34"/>
      <c r="C578" s="35"/>
      <c r="D578" s="35"/>
      <c r="E578" s="35"/>
      <c r="F578" s="35"/>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34"/>
      <c r="C579" s="35"/>
      <c r="D579" s="35"/>
      <c r="E579" s="35"/>
      <c r="F579" s="35"/>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34"/>
      <c r="C580" s="35"/>
      <c r="D580" s="35"/>
      <c r="E580" s="35"/>
      <c r="F580" s="35"/>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34"/>
      <c r="C581" s="35"/>
      <c r="D581" s="35"/>
      <c r="E581" s="35"/>
      <c r="F581" s="35"/>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34"/>
      <c r="C582" s="35"/>
      <c r="D582" s="35"/>
      <c r="E582" s="35"/>
      <c r="F582" s="35"/>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34"/>
      <c r="C583" s="35"/>
      <c r="D583" s="35"/>
      <c r="E583" s="35"/>
      <c r="F583" s="35"/>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34"/>
      <c r="C584" s="35"/>
      <c r="D584" s="35"/>
      <c r="E584" s="35"/>
      <c r="F584" s="35"/>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34"/>
      <c r="C585" s="35"/>
      <c r="D585" s="35"/>
      <c r="E585" s="35"/>
      <c r="F585" s="35"/>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34"/>
      <c r="C586" s="35"/>
      <c r="D586" s="35"/>
      <c r="E586" s="35"/>
      <c r="F586" s="35"/>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34"/>
      <c r="C587" s="35"/>
      <c r="D587" s="35"/>
      <c r="E587" s="35"/>
      <c r="F587" s="35"/>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34"/>
      <c r="C588" s="35"/>
      <c r="D588" s="35"/>
      <c r="E588" s="35"/>
      <c r="F588" s="35"/>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34"/>
      <c r="C589" s="35"/>
      <c r="D589" s="35"/>
      <c r="E589" s="35"/>
      <c r="F589" s="35"/>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34"/>
      <c r="C590" s="35"/>
      <c r="D590" s="35"/>
      <c r="E590" s="35"/>
      <c r="F590" s="35"/>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34"/>
      <c r="C591" s="35"/>
      <c r="D591" s="35"/>
      <c r="E591" s="35"/>
      <c r="F591" s="35"/>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34"/>
      <c r="C592" s="35"/>
      <c r="D592" s="35"/>
      <c r="E592" s="35"/>
      <c r="F592" s="35"/>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34"/>
      <c r="C593" s="35"/>
      <c r="D593" s="35"/>
      <c r="E593" s="35"/>
      <c r="F593" s="35"/>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34"/>
      <c r="C594" s="35"/>
      <c r="D594" s="35"/>
      <c r="E594" s="35"/>
      <c r="F594" s="35"/>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34"/>
      <c r="C595" s="35"/>
      <c r="D595" s="35"/>
      <c r="E595" s="35"/>
      <c r="F595" s="35"/>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34"/>
      <c r="C596" s="35"/>
      <c r="D596" s="35"/>
      <c r="E596" s="35"/>
      <c r="F596" s="35"/>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34"/>
      <c r="C597" s="35"/>
      <c r="D597" s="35"/>
      <c r="E597" s="35"/>
      <c r="F597" s="35"/>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34"/>
      <c r="C598" s="35"/>
      <c r="D598" s="35"/>
      <c r="E598" s="35"/>
      <c r="F598" s="35"/>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34"/>
      <c r="C599" s="35"/>
      <c r="D599" s="35"/>
      <c r="E599" s="35"/>
      <c r="F599" s="35"/>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34"/>
      <c r="C600" s="35"/>
      <c r="D600" s="35"/>
      <c r="E600" s="35"/>
      <c r="F600" s="35"/>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34"/>
      <c r="C601" s="35"/>
      <c r="D601" s="35"/>
      <c r="E601" s="35"/>
      <c r="F601" s="35"/>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34"/>
      <c r="C602" s="35"/>
      <c r="D602" s="35"/>
      <c r="E602" s="35"/>
      <c r="F602" s="35"/>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34"/>
      <c r="C603" s="35"/>
      <c r="D603" s="35"/>
      <c r="E603" s="35"/>
      <c r="F603" s="35"/>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34"/>
      <c r="C604" s="35"/>
      <c r="D604" s="35"/>
      <c r="E604" s="35"/>
      <c r="F604" s="35"/>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34"/>
      <c r="C605" s="35"/>
      <c r="D605" s="35"/>
      <c r="E605" s="35"/>
      <c r="F605" s="35"/>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34"/>
      <c r="C606" s="35"/>
      <c r="D606" s="35"/>
      <c r="E606" s="35"/>
      <c r="F606" s="35"/>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34"/>
      <c r="C607" s="35"/>
      <c r="D607" s="35"/>
      <c r="E607" s="35"/>
      <c r="F607" s="35"/>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34"/>
      <c r="C608" s="35"/>
      <c r="D608" s="35"/>
      <c r="E608" s="35"/>
      <c r="F608" s="35"/>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34"/>
      <c r="C609" s="35"/>
      <c r="D609" s="35"/>
      <c r="E609" s="35"/>
      <c r="F609" s="35"/>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34"/>
      <c r="C610" s="35"/>
      <c r="D610" s="35"/>
      <c r="E610" s="35"/>
      <c r="F610" s="35"/>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34"/>
      <c r="C611" s="35"/>
      <c r="D611" s="35"/>
      <c r="E611" s="35"/>
      <c r="F611" s="35"/>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34"/>
      <c r="C612" s="35"/>
      <c r="D612" s="35"/>
      <c r="E612" s="35"/>
      <c r="F612" s="35"/>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34"/>
      <c r="C613" s="35"/>
      <c r="D613" s="35"/>
      <c r="E613" s="35"/>
      <c r="F613" s="35"/>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34"/>
      <c r="C614" s="35"/>
      <c r="D614" s="35"/>
      <c r="E614" s="35"/>
      <c r="F614" s="35"/>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34"/>
      <c r="C615" s="35"/>
      <c r="D615" s="35"/>
      <c r="E615" s="35"/>
      <c r="F615" s="35"/>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34"/>
      <c r="C616" s="35"/>
      <c r="D616" s="35"/>
      <c r="E616" s="35"/>
      <c r="F616" s="35"/>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34"/>
      <c r="C617" s="35"/>
      <c r="D617" s="35"/>
      <c r="E617" s="35"/>
      <c r="F617" s="35"/>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34"/>
      <c r="C618" s="35"/>
      <c r="D618" s="35"/>
      <c r="E618" s="35"/>
      <c r="F618" s="35"/>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34"/>
      <c r="C619" s="35"/>
      <c r="D619" s="35"/>
      <c r="E619" s="35"/>
      <c r="F619" s="35"/>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34"/>
      <c r="C620" s="35"/>
      <c r="D620" s="35"/>
      <c r="E620" s="35"/>
      <c r="F620" s="35"/>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34"/>
      <c r="C621" s="35"/>
      <c r="D621" s="35"/>
      <c r="E621" s="35"/>
      <c r="F621" s="35"/>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34"/>
      <c r="C622" s="35"/>
      <c r="D622" s="35"/>
      <c r="E622" s="35"/>
      <c r="F622" s="35"/>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34"/>
      <c r="C623" s="35"/>
      <c r="D623" s="35"/>
      <c r="E623" s="35"/>
      <c r="F623" s="35"/>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34"/>
      <c r="C624" s="35"/>
      <c r="D624" s="35"/>
      <c r="E624" s="35"/>
      <c r="F624" s="35"/>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34"/>
      <c r="C625" s="35"/>
      <c r="D625" s="35"/>
      <c r="E625" s="35"/>
      <c r="F625" s="35"/>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34"/>
      <c r="C626" s="35"/>
      <c r="D626" s="35"/>
      <c r="E626" s="35"/>
      <c r="F626" s="35"/>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34"/>
      <c r="C627" s="35"/>
      <c r="D627" s="35"/>
      <c r="E627" s="35"/>
      <c r="F627" s="35"/>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34"/>
      <c r="C628" s="35"/>
      <c r="D628" s="35"/>
      <c r="E628" s="35"/>
      <c r="F628" s="35"/>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34"/>
      <c r="C629" s="35"/>
      <c r="D629" s="35"/>
      <c r="E629" s="35"/>
      <c r="F629" s="35"/>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34"/>
      <c r="C630" s="35"/>
      <c r="D630" s="35"/>
      <c r="E630" s="35"/>
      <c r="F630" s="35"/>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34"/>
      <c r="C631" s="35"/>
      <c r="D631" s="35"/>
      <c r="E631" s="35"/>
      <c r="F631" s="35"/>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34"/>
      <c r="C632" s="35"/>
      <c r="D632" s="35"/>
      <c r="E632" s="35"/>
      <c r="F632" s="35"/>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34"/>
      <c r="C633" s="35"/>
      <c r="D633" s="35"/>
      <c r="E633" s="35"/>
      <c r="F633" s="35"/>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34"/>
      <c r="C634" s="35"/>
      <c r="D634" s="35"/>
      <c r="E634" s="35"/>
      <c r="F634" s="35"/>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34"/>
      <c r="C635" s="35"/>
      <c r="D635" s="35"/>
      <c r="E635" s="35"/>
      <c r="F635" s="35"/>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34"/>
      <c r="C636" s="35"/>
      <c r="D636" s="35"/>
      <c r="E636" s="35"/>
      <c r="F636" s="35"/>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34"/>
      <c r="C637" s="35"/>
      <c r="D637" s="35"/>
      <c r="E637" s="35"/>
      <c r="F637" s="35"/>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34"/>
      <c r="C638" s="35"/>
      <c r="D638" s="35"/>
      <c r="E638" s="35"/>
      <c r="F638" s="35"/>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34"/>
      <c r="C639" s="35"/>
      <c r="D639" s="35"/>
      <c r="E639" s="35"/>
      <c r="F639" s="35"/>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34"/>
      <c r="C640" s="35"/>
      <c r="D640" s="35"/>
      <c r="E640" s="35"/>
      <c r="F640" s="35"/>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34"/>
      <c r="C641" s="35"/>
      <c r="D641" s="35"/>
      <c r="E641" s="35"/>
      <c r="F641" s="35"/>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34"/>
      <c r="C642" s="35"/>
      <c r="D642" s="35"/>
      <c r="E642" s="35"/>
      <c r="F642" s="35"/>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34"/>
      <c r="C643" s="35"/>
      <c r="D643" s="35"/>
      <c r="E643" s="35"/>
      <c r="F643" s="35"/>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34"/>
      <c r="C644" s="35"/>
      <c r="D644" s="35"/>
      <c r="E644" s="35"/>
      <c r="F644" s="35"/>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34"/>
      <c r="C645" s="35"/>
      <c r="D645" s="35"/>
      <c r="E645" s="35"/>
      <c r="F645" s="35"/>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34"/>
      <c r="C646" s="35"/>
      <c r="D646" s="35"/>
      <c r="E646" s="35"/>
      <c r="F646" s="35"/>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34"/>
      <c r="C647" s="35"/>
      <c r="D647" s="35"/>
      <c r="E647" s="35"/>
      <c r="F647" s="35"/>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34"/>
      <c r="C648" s="35"/>
      <c r="D648" s="35"/>
      <c r="E648" s="35"/>
      <c r="F648" s="35"/>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34"/>
      <c r="C649" s="35"/>
      <c r="D649" s="35"/>
      <c r="E649" s="35"/>
      <c r="F649" s="35"/>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34"/>
      <c r="C650" s="35"/>
      <c r="D650" s="35"/>
      <c r="E650" s="35"/>
      <c r="F650" s="35"/>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34"/>
      <c r="C651" s="35"/>
      <c r="D651" s="35"/>
      <c r="E651" s="35"/>
      <c r="F651" s="35"/>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34"/>
      <c r="C652" s="35"/>
      <c r="D652" s="35"/>
      <c r="E652" s="35"/>
      <c r="F652" s="35"/>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34"/>
      <c r="C653" s="35"/>
      <c r="D653" s="35"/>
      <c r="E653" s="35"/>
      <c r="F653" s="35"/>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34"/>
      <c r="C654" s="35"/>
      <c r="D654" s="35"/>
      <c r="E654" s="35"/>
      <c r="F654" s="35"/>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34"/>
      <c r="C655" s="35"/>
      <c r="D655" s="35"/>
      <c r="E655" s="35"/>
      <c r="F655" s="35"/>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34"/>
      <c r="C656" s="35"/>
      <c r="D656" s="35"/>
      <c r="E656" s="35"/>
      <c r="F656" s="35"/>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34"/>
      <c r="C657" s="35"/>
      <c r="D657" s="35"/>
      <c r="E657" s="35"/>
      <c r="F657" s="35"/>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34"/>
      <c r="C658" s="35"/>
      <c r="D658" s="35"/>
      <c r="E658" s="35"/>
      <c r="F658" s="35"/>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34"/>
      <c r="C659" s="35"/>
      <c r="D659" s="35"/>
      <c r="E659" s="35"/>
      <c r="F659" s="35"/>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34"/>
      <c r="C660" s="35"/>
      <c r="D660" s="35"/>
      <c r="E660" s="35"/>
      <c r="F660" s="35"/>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34"/>
      <c r="C661" s="35"/>
      <c r="D661" s="35"/>
      <c r="E661" s="35"/>
      <c r="F661" s="35"/>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34"/>
      <c r="C662" s="35"/>
      <c r="D662" s="35"/>
      <c r="E662" s="35"/>
      <c r="F662" s="35"/>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34"/>
      <c r="C663" s="35"/>
      <c r="D663" s="35"/>
      <c r="E663" s="35"/>
      <c r="F663" s="35"/>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34"/>
      <c r="C664" s="35"/>
      <c r="D664" s="35"/>
      <c r="E664" s="35"/>
      <c r="F664" s="35"/>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34"/>
      <c r="C665" s="35"/>
      <c r="D665" s="35"/>
      <c r="E665" s="35"/>
      <c r="F665" s="35"/>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34"/>
      <c r="C666" s="35"/>
      <c r="D666" s="35"/>
      <c r="E666" s="35"/>
      <c r="F666" s="35"/>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34"/>
      <c r="C667" s="35"/>
      <c r="D667" s="35"/>
      <c r="E667" s="35"/>
      <c r="F667" s="35"/>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34"/>
      <c r="C668" s="35"/>
      <c r="D668" s="35"/>
      <c r="E668" s="35"/>
      <c r="F668" s="35"/>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34"/>
      <c r="C669" s="35"/>
      <c r="D669" s="35"/>
      <c r="E669" s="35"/>
      <c r="F669" s="35"/>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34"/>
      <c r="C670" s="35"/>
      <c r="D670" s="35"/>
      <c r="E670" s="35"/>
      <c r="F670" s="35"/>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34"/>
      <c r="C671" s="35"/>
      <c r="D671" s="35"/>
      <c r="E671" s="35"/>
      <c r="F671" s="35"/>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34"/>
      <c r="C672" s="35"/>
      <c r="D672" s="35"/>
      <c r="E672" s="35"/>
      <c r="F672" s="35"/>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34"/>
      <c r="C673" s="35"/>
      <c r="D673" s="35"/>
      <c r="E673" s="35"/>
      <c r="F673" s="35"/>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34"/>
      <c r="C674" s="35"/>
      <c r="D674" s="35"/>
      <c r="E674" s="35"/>
      <c r="F674" s="35"/>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34"/>
      <c r="C675" s="35"/>
      <c r="D675" s="35"/>
      <c r="E675" s="35"/>
      <c r="F675" s="35"/>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34"/>
      <c r="C676" s="35"/>
      <c r="D676" s="35"/>
      <c r="E676" s="35"/>
      <c r="F676" s="35"/>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34"/>
      <c r="C677" s="35"/>
      <c r="D677" s="35"/>
      <c r="E677" s="35"/>
      <c r="F677" s="35"/>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34"/>
      <c r="C678" s="35"/>
      <c r="D678" s="35"/>
      <c r="E678" s="35"/>
      <c r="F678" s="35"/>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34"/>
      <c r="C679" s="35"/>
      <c r="D679" s="35"/>
      <c r="E679" s="35"/>
      <c r="F679" s="35"/>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34"/>
      <c r="C680" s="35"/>
      <c r="D680" s="35"/>
      <c r="E680" s="35"/>
      <c r="F680" s="35"/>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34"/>
      <c r="C681" s="35"/>
      <c r="D681" s="35"/>
      <c r="E681" s="35"/>
      <c r="F681" s="35"/>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34"/>
      <c r="C682" s="35"/>
      <c r="D682" s="35"/>
      <c r="E682" s="35"/>
      <c r="F682" s="35"/>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34"/>
      <c r="C683" s="35"/>
      <c r="D683" s="35"/>
      <c r="E683" s="35"/>
      <c r="F683" s="35"/>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34"/>
      <c r="C684" s="35"/>
      <c r="D684" s="35"/>
      <c r="E684" s="35"/>
      <c r="F684" s="35"/>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34"/>
      <c r="C685" s="35"/>
      <c r="D685" s="35"/>
      <c r="E685" s="35"/>
      <c r="F685" s="35"/>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34"/>
      <c r="C686" s="35"/>
      <c r="D686" s="35"/>
      <c r="E686" s="35"/>
      <c r="F686" s="35"/>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34"/>
      <c r="C687" s="35"/>
      <c r="D687" s="35"/>
      <c r="E687" s="35"/>
      <c r="F687" s="35"/>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34"/>
      <c r="C688" s="35"/>
      <c r="D688" s="35"/>
      <c r="E688" s="35"/>
      <c r="F688" s="35"/>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34"/>
      <c r="C689" s="35"/>
      <c r="D689" s="35"/>
      <c r="E689" s="35"/>
      <c r="F689" s="35"/>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34"/>
      <c r="C690" s="35"/>
      <c r="D690" s="35"/>
      <c r="E690" s="35"/>
      <c r="F690" s="35"/>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34"/>
      <c r="C691" s="35"/>
      <c r="D691" s="35"/>
      <c r="E691" s="35"/>
      <c r="F691" s="35"/>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34"/>
      <c r="C692" s="35"/>
      <c r="D692" s="35"/>
      <c r="E692" s="35"/>
      <c r="F692" s="35"/>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34"/>
      <c r="C693" s="35"/>
      <c r="D693" s="35"/>
      <c r="E693" s="35"/>
      <c r="F693" s="35"/>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34"/>
      <c r="C694" s="35"/>
      <c r="D694" s="35"/>
      <c r="E694" s="35"/>
      <c r="F694" s="35"/>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34"/>
      <c r="C695" s="35"/>
      <c r="D695" s="35"/>
      <c r="E695" s="35"/>
      <c r="F695" s="35"/>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34"/>
      <c r="C696" s="35"/>
      <c r="D696" s="35"/>
      <c r="E696" s="35"/>
      <c r="F696" s="35"/>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34"/>
      <c r="C697" s="35"/>
      <c r="D697" s="35"/>
      <c r="E697" s="35"/>
      <c r="F697" s="35"/>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34"/>
      <c r="C698" s="35"/>
      <c r="D698" s="35"/>
      <c r="E698" s="35"/>
      <c r="F698" s="35"/>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34"/>
      <c r="C699" s="35"/>
      <c r="D699" s="35"/>
      <c r="E699" s="35"/>
      <c r="F699" s="35"/>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34"/>
      <c r="C700" s="35"/>
      <c r="D700" s="35"/>
      <c r="E700" s="35"/>
      <c r="F700" s="35"/>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34"/>
      <c r="C701" s="35"/>
      <c r="D701" s="35"/>
      <c r="E701" s="35"/>
      <c r="F701" s="35"/>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34"/>
      <c r="C702" s="35"/>
      <c r="D702" s="35"/>
      <c r="E702" s="35"/>
      <c r="F702" s="35"/>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34"/>
      <c r="C703" s="35"/>
      <c r="D703" s="35"/>
      <c r="E703" s="35"/>
      <c r="F703" s="35"/>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34"/>
      <c r="C704" s="35"/>
      <c r="D704" s="35"/>
      <c r="E704" s="35"/>
      <c r="F704" s="35"/>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34"/>
      <c r="C705" s="35"/>
      <c r="D705" s="35"/>
      <c r="E705" s="35"/>
      <c r="F705" s="35"/>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34"/>
      <c r="C706" s="35"/>
      <c r="D706" s="35"/>
      <c r="E706" s="35"/>
      <c r="F706" s="35"/>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34"/>
      <c r="C707" s="35"/>
      <c r="D707" s="35"/>
      <c r="E707" s="35"/>
      <c r="F707" s="35"/>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34"/>
      <c r="C708" s="35"/>
      <c r="D708" s="35"/>
      <c r="E708" s="35"/>
      <c r="F708" s="35"/>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34"/>
      <c r="C709" s="35"/>
      <c r="D709" s="35"/>
      <c r="E709" s="35"/>
      <c r="F709" s="35"/>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34"/>
      <c r="C710" s="35"/>
      <c r="D710" s="35"/>
      <c r="E710" s="35"/>
      <c r="F710" s="35"/>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34"/>
      <c r="C711" s="35"/>
      <c r="D711" s="35"/>
      <c r="E711" s="35"/>
      <c r="F711" s="35"/>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34"/>
      <c r="C712" s="35"/>
      <c r="D712" s="35"/>
      <c r="E712" s="35"/>
      <c r="F712" s="35"/>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34"/>
      <c r="C713" s="35"/>
      <c r="D713" s="35"/>
      <c r="E713" s="35"/>
      <c r="F713" s="35"/>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34"/>
      <c r="C714" s="35"/>
      <c r="D714" s="35"/>
      <c r="E714" s="35"/>
      <c r="F714" s="35"/>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34"/>
      <c r="C715" s="35"/>
      <c r="D715" s="35"/>
      <c r="E715" s="35"/>
      <c r="F715" s="35"/>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34"/>
      <c r="C716" s="35"/>
      <c r="D716" s="35"/>
      <c r="E716" s="35"/>
      <c r="F716" s="35"/>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34"/>
      <c r="C717" s="35"/>
      <c r="D717" s="35"/>
      <c r="E717" s="35"/>
      <c r="F717" s="35"/>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34"/>
      <c r="C718" s="35"/>
      <c r="D718" s="35"/>
      <c r="E718" s="35"/>
      <c r="F718" s="35"/>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34"/>
      <c r="C719" s="35"/>
      <c r="D719" s="35"/>
      <c r="E719" s="35"/>
      <c r="F719" s="35"/>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34"/>
      <c r="C720" s="35"/>
      <c r="D720" s="35"/>
      <c r="E720" s="35"/>
      <c r="F720" s="35"/>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34"/>
      <c r="C721" s="35"/>
      <c r="D721" s="35"/>
      <c r="E721" s="35"/>
      <c r="F721" s="35"/>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34"/>
      <c r="C722" s="35"/>
      <c r="D722" s="35"/>
      <c r="E722" s="35"/>
      <c r="F722" s="35"/>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34"/>
      <c r="C723" s="35"/>
      <c r="D723" s="35"/>
      <c r="E723" s="35"/>
      <c r="F723" s="35"/>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34"/>
      <c r="C724" s="35"/>
      <c r="D724" s="35"/>
      <c r="E724" s="35"/>
      <c r="F724" s="35"/>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34"/>
      <c r="C725" s="35"/>
      <c r="D725" s="35"/>
      <c r="E725" s="35"/>
      <c r="F725" s="35"/>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34"/>
      <c r="C726" s="35"/>
      <c r="D726" s="35"/>
      <c r="E726" s="35"/>
      <c r="F726" s="35"/>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34"/>
      <c r="C727" s="35"/>
      <c r="D727" s="35"/>
      <c r="E727" s="35"/>
      <c r="F727" s="35"/>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34"/>
      <c r="C728" s="35"/>
      <c r="D728" s="35"/>
      <c r="E728" s="35"/>
      <c r="F728" s="35"/>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34"/>
      <c r="C729" s="35"/>
      <c r="D729" s="35"/>
      <c r="E729" s="35"/>
      <c r="F729" s="35"/>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34"/>
      <c r="C730" s="35"/>
      <c r="D730" s="35"/>
      <c r="E730" s="35"/>
      <c r="F730" s="35"/>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34"/>
      <c r="C731" s="35"/>
      <c r="D731" s="35"/>
      <c r="E731" s="35"/>
      <c r="F731" s="35"/>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34"/>
      <c r="C732" s="35"/>
      <c r="D732" s="35"/>
      <c r="E732" s="35"/>
      <c r="F732" s="35"/>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34"/>
      <c r="C733" s="35"/>
      <c r="D733" s="35"/>
      <c r="E733" s="35"/>
      <c r="F733" s="35"/>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34"/>
      <c r="C734" s="35"/>
      <c r="D734" s="35"/>
      <c r="E734" s="35"/>
      <c r="F734" s="35"/>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34"/>
      <c r="C735" s="35"/>
      <c r="D735" s="35"/>
      <c r="E735" s="35"/>
      <c r="F735" s="35"/>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34"/>
      <c r="C736" s="35"/>
      <c r="D736" s="35"/>
      <c r="E736" s="35"/>
      <c r="F736" s="35"/>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34"/>
      <c r="C737" s="35"/>
      <c r="D737" s="35"/>
      <c r="E737" s="35"/>
      <c r="F737" s="35"/>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34"/>
      <c r="C738" s="35"/>
      <c r="D738" s="35"/>
      <c r="E738" s="35"/>
      <c r="F738" s="35"/>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34"/>
      <c r="C739" s="35"/>
      <c r="D739" s="35"/>
      <c r="E739" s="35"/>
      <c r="F739" s="35"/>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34"/>
      <c r="C740" s="35"/>
      <c r="D740" s="35"/>
      <c r="E740" s="35"/>
      <c r="F740" s="35"/>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34"/>
      <c r="C741" s="35"/>
      <c r="D741" s="35"/>
      <c r="E741" s="35"/>
      <c r="F741" s="35"/>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34"/>
      <c r="C742" s="35"/>
      <c r="D742" s="35"/>
      <c r="E742" s="35"/>
      <c r="F742" s="35"/>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34"/>
      <c r="C743" s="35"/>
      <c r="D743" s="35"/>
      <c r="E743" s="35"/>
      <c r="F743" s="35"/>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34"/>
      <c r="C744" s="35"/>
      <c r="D744" s="35"/>
      <c r="E744" s="35"/>
      <c r="F744" s="35"/>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34"/>
      <c r="C745" s="35"/>
      <c r="D745" s="35"/>
      <c r="E745" s="35"/>
      <c r="F745" s="35"/>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34"/>
      <c r="C746" s="35"/>
      <c r="D746" s="35"/>
      <c r="E746" s="35"/>
      <c r="F746" s="35"/>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34"/>
      <c r="C747" s="35"/>
      <c r="D747" s="35"/>
      <c r="E747" s="35"/>
      <c r="F747" s="35"/>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34"/>
      <c r="C748" s="35"/>
      <c r="D748" s="35"/>
      <c r="E748" s="35"/>
      <c r="F748" s="35"/>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34"/>
      <c r="C749" s="35"/>
      <c r="D749" s="35"/>
      <c r="E749" s="35"/>
      <c r="F749" s="35"/>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34"/>
      <c r="C750" s="35"/>
      <c r="D750" s="35"/>
      <c r="E750" s="35"/>
      <c r="F750" s="35"/>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34"/>
      <c r="C751" s="35"/>
      <c r="D751" s="35"/>
      <c r="E751" s="35"/>
      <c r="F751" s="35"/>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34"/>
      <c r="C752" s="35"/>
      <c r="D752" s="35"/>
      <c r="E752" s="35"/>
      <c r="F752" s="35"/>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34"/>
      <c r="C753" s="35"/>
      <c r="D753" s="35"/>
      <c r="E753" s="35"/>
      <c r="F753" s="35"/>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34"/>
      <c r="C754" s="35"/>
      <c r="D754" s="35"/>
      <c r="E754" s="35"/>
      <c r="F754" s="35"/>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34"/>
      <c r="C755" s="35"/>
      <c r="D755" s="35"/>
      <c r="E755" s="35"/>
      <c r="F755" s="35"/>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34"/>
      <c r="C756" s="35"/>
      <c r="D756" s="35"/>
      <c r="E756" s="35"/>
      <c r="F756" s="35"/>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34"/>
      <c r="C757" s="35"/>
      <c r="D757" s="35"/>
      <c r="E757" s="35"/>
      <c r="F757" s="35"/>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34"/>
      <c r="C758" s="35"/>
      <c r="D758" s="35"/>
      <c r="E758" s="35"/>
      <c r="F758" s="35"/>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34"/>
      <c r="C759" s="35"/>
      <c r="D759" s="35"/>
      <c r="E759" s="35"/>
      <c r="F759" s="35"/>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34"/>
      <c r="C760" s="35"/>
      <c r="D760" s="35"/>
      <c r="E760" s="35"/>
      <c r="F760" s="35"/>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34"/>
      <c r="C761" s="35"/>
      <c r="D761" s="35"/>
      <c r="E761" s="35"/>
      <c r="F761" s="35"/>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34"/>
      <c r="C762" s="35"/>
      <c r="D762" s="35"/>
      <c r="E762" s="35"/>
      <c r="F762" s="35"/>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34"/>
      <c r="C763" s="35"/>
      <c r="D763" s="35"/>
      <c r="E763" s="35"/>
      <c r="F763" s="35"/>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34"/>
      <c r="C764" s="35"/>
      <c r="D764" s="35"/>
      <c r="E764" s="35"/>
      <c r="F764" s="35"/>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34"/>
      <c r="C765" s="35"/>
      <c r="D765" s="35"/>
      <c r="E765" s="35"/>
      <c r="F765" s="35"/>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34"/>
      <c r="C766" s="35"/>
      <c r="D766" s="35"/>
      <c r="E766" s="35"/>
      <c r="F766" s="35"/>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34"/>
      <c r="C767" s="35"/>
      <c r="D767" s="35"/>
      <c r="E767" s="35"/>
      <c r="F767" s="35"/>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34"/>
      <c r="C768" s="35"/>
      <c r="D768" s="35"/>
      <c r="E768" s="35"/>
      <c r="F768" s="35"/>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34"/>
      <c r="C769" s="35"/>
      <c r="D769" s="35"/>
      <c r="E769" s="35"/>
      <c r="F769" s="35"/>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34"/>
      <c r="C770" s="35"/>
      <c r="D770" s="35"/>
      <c r="E770" s="35"/>
      <c r="F770" s="35"/>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34"/>
      <c r="C771" s="35"/>
      <c r="D771" s="35"/>
      <c r="E771" s="35"/>
      <c r="F771" s="35"/>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34"/>
      <c r="C772" s="35"/>
      <c r="D772" s="35"/>
      <c r="E772" s="35"/>
      <c r="F772" s="35"/>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34"/>
      <c r="C773" s="35"/>
      <c r="D773" s="35"/>
      <c r="E773" s="35"/>
      <c r="F773" s="35"/>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34"/>
      <c r="C774" s="35"/>
      <c r="D774" s="35"/>
      <c r="E774" s="35"/>
      <c r="F774" s="35"/>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34"/>
      <c r="C775" s="35"/>
      <c r="D775" s="35"/>
      <c r="E775" s="35"/>
      <c r="F775" s="35"/>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34"/>
      <c r="C776" s="35"/>
      <c r="D776" s="35"/>
      <c r="E776" s="35"/>
      <c r="F776" s="35"/>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34"/>
      <c r="C777" s="35"/>
      <c r="D777" s="35"/>
      <c r="E777" s="35"/>
      <c r="F777" s="35"/>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34"/>
      <c r="C778" s="35"/>
      <c r="D778" s="35"/>
      <c r="E778" s="35"/>
      <c r="F778" s="35"/>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34"/>
      <c r="C779" s="35"/>
      <c r="D779" s="35"/>
      <c r="E779" s="35"/>
      <c r="F779" s="35"/>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34"/>
      <c r="C780" s="35"/>
      <c r="D780" s="35"/>
      <c r="E780" s="35"/>
      <c r="F780" s="35"/>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34"/>
      <c r="C781" s="35"/>
      <c r="D781" s="35"/>
      <c r="E781" s="35"/>
      <c r="F781" s="35"/>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34"/>
      <c r="C782" s="35"/>
      <c r="D782" s="35"/>
      <c r="E782" s="35"/>
      <c r="F782" s="35"/>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34"/>
      <c r="C783" s="35"/>
      <c r="D783" s="35"/>
      <c r="E783" s="35"/>
      <c r="F783" s="35"/>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34"/>
      <c r="C784" s="35"/>
      <c r="D784" s="35"/>
      <c r="E784" s="35"/>
      <c r="F784" s="35"/>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34"/>
      <c r="C785" s="35"/>
      <c r="D785" s="35"/>
      <c r="E785" s="35"/>
      <c r="F785" s="35"/>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34"/>
      <c r="C786" s="35"/>
      <c r="D786" s="35"/>
      <c r="E786" s="35"/>
      <c r="F786" s="35"/>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34"/>
      <c r="C787" s="35"/>
      <c r="D787" s="35"/>
      <c r="E787" s="35"/>
      <c r="F787" s="35"/>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34"/>
      <c r="C788" s="35"/>
      <c r="D788" s="35"/>
      <c r="E788" s="35"/>
      <c r="F788" s="35"/>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34"/>
      <c r="C789" s="35"/>
      <c r="D789" s="35"/>
      <c r="E789" s="35"/>
      <c r="F789" s="35"/>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34"/>
      <c r="C790" s="35"/>
      <c r="D790" s="35"/>
      <c r="E790" s="35"/>
      <c r="F790" s="35"/>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34"/>
      <c r="C791" s="35"/>
      <c r="D791" s="35"/>
      <c r="E791" s="35"/>
      <c r="F791" s="35"/>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34"/>
      <c r="C792" s="35"/>
      <c r="D792" s="35"/>
      <c r="E792" s="35"/>
      <c r="F792" s="35"/>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34"/>
      <c r="C793" s="35"/>
      <c r="D793" s="35"/>
      <c r="E793" s="35"/>
      <c r="F793" s="35"/>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34"/>
      <c r="C794" s="35"/>
      <c r="D794" s="35"/>
      <c r="E794" s="35"/>
      <c r="F794" s="35"/>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34"/>
      <c r="C795" s="35"/>
      <c r="D795" s="35"/>
      <c r="E795" s="35"/>
      <c r="F795" s="35"/>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34"/>
      <c r="C796" s="35"/>
      <c r="D796" s="35"/>
      <c r="E796" s="35"/>
      <c r="F796" s="35"/>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34"/>
      <c r="C797" s="35"/>
      <c r="D797" s="35"/>
      <c r="E797" s="35"/>
      <c r="F797" s="35"/>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34"/>
      <c r="C798" s="35"/>
      <c r="D798" s="35"/>
      <c r="E798" s="35"/>
      <c r="F798" s="35"/>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34"/>
      <c r="C799" s="35"/>
      <c r="D799" s="35"/>
      <c r="E799" s="35"/>
      <c r="F799" s="35"/>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34"/>
      <c r="C800" s="35"/>
      <c r="D800" s="35"/>
      <c r="E800" s="35"/>
      <c r="F800" s="35"/>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34"/>
      <c r="C801" s="35"/>
      <c r="D801" s="35"/>
      <c r="E801" s="35"/>
      <c r="F801" s="35"/>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34"/>
      <c r="C802" s="35"/>
      <c r="D802" s="35"/>
      <c r="E802" s="35"/>
      <c r="F802" s="35"/>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34"/>
      <c r="C803" s="35"/>
      <c r="D803" s="35"/>
      <c r="E803" s="35"/>
      <c r="F803" s="35"/>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34"/>
      <c r="C804" s="35"/>
      <c r="D804" s="35"/>
      <c r="E804" s="35"/>
      <c r="F804" s="35"/>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34"/>
      <c r="C805" s="35"/>
      <c r="D805" s="35"/>
      <c r="E805" s="35"/>
      <c r="F805" s="35"/>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34"/>
      <c r="C806" s="35"/>
      <c r="D806" s="35"/>
      <c r="E806" s="35"/>
      <c r="F806" s="35"/>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34"/>
      <c r="C807" s="35"/>
      <c r="D807" s="35"/>
      <c r="E807" s="35"/>
      <c r="F807" s="35"/>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34"/>
      <c r="C808" s="35"/>
      <c r="D808" s="35"/>
      <c r="E808" s="35"/>
      <c r="F808" s="35"/>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34"/>
      <c r="C809" s="35"/>
      <c r="D809" s="35"/>
      <c r="E809" s="35"/>
      <c r="F809" s="35"/>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34"/>
      <c r="C810" s="35"/>
      <c r="D810" s="35"/>
      <c r="E810" s="35"/>
      <c r="F810" s="35"/>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34"/>
      <c r="C811" s="35"/>
      <c r="D811" s="35"/>
      <c r="E811" s="35"/>
      <c r="F811" s="35"/>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34"/>
      <c r="C812" s="35"/>
      <c r="D812" s="35"/>
      <c r="E812" s="35"/>
      <c r="F812" s="35"/>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34"/>
      <c r="C813" s="35"/>
      <c r="D813" s="35"/>
      <c r="E813" s="35"/>
      <c r="F813" s="35"/>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34"/>
      <c r="C814" s="35"/>
      <c r="D814" s="35"/>
      <c r="E814" s="35"/>
      <c r="F814" s="35"/>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34"/>
      <c r="C815" s="35"/>
      <c r="D815" s="35"/>
      <c r="E815" s="35"/>
      <c r="F815" s="35"/>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34"/>
      <c r="C816" s="35"/>
      <c r="D816" s="35"/>
      <c r="E816" s="35"/>
      <c r="F816" s="35"/>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34"/>
      <c r="C817" s="35"/>
      <c r="D817" s="35"/>
      <c r="E817" s="35"/>
      <c r="F817" s="35"/>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34"/>
      <c r="C818" s="35"/>
      <c r="D818" s="35"/>
      <c r="E818" s="35"/>
      <c r="F818" s="35"/>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34"/>
      <c r="C819" s="35"/>
      <c r="D819" s="35"/>
      <c r="E819" s="35"/>
      <c r="F819" s="35"/>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34"/>
      <c r="C820" s="35"/>
      <c r="D820" s="35"/>
      <c r="E820" s="35"/>
      <c r="F820" s="35"/>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34"/>
      <c r="C821" s="35"/>
      <c r="D821" s="35"/>
      <c r="E821" s="35"/>
      <c r="F821" s="35"/>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34"/>
      <c r="C822" s="35"/>
      <c r="D822" s="35"/>
      <c r="E822" s="35"/>
      <c r="F822" s="35"/>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34"/>
      <c r="C823" s="35"/>
      <c r="D823" s="35"/>
      <c r="E823" s="35"/>
      <c r="F823" s="35"/>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34"/>
      <c r="C824" s="35"/>
      <c r="D824" s="35"/>
      <c r="E824" s="35"/>
      <c r="F824" s="35"/>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34"/>
      <c r="C825" s="35"/>
      <c r="D825" s="35"/>
      <c r="E825" s="35"/>
      <c r="F825" s="35"/>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34"/>
      <c r="C826" s="35"/>
      <c r="D826" s="35"/>
      <c r="E826" s="35"/>
      <c r="F826" s="35"/>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34"/>
      <c r="C827" s="35"/>
      <c r="D827" s="35"/>
      <c r="E827" s="35"/>
      <c r="F827" s="35"/>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34"/>
      <c r="C828" s="35"/>
      <c r="D828" s="35"/>
      <c r="E828" s="35"/>
      <c r="F828" s="35"/>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34"/>
      <c r="C829" s="35"/>
      <c r="D829" s="35"/>
      <c r="E829" s="35"/>
      <c r="F829" s="35"/>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34"/>
      <c r="C830" s="35"/>
      <c r="D830" s="35"/>
      <c r="E830" s="35"/>
      <c r="F830" s="35"/>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34"/>
      <c r="C831" s="35"/>
      <c r="D831" s="35"/>
      <c r="E831" s="35"/>
      <c r="F831" s="35"/>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34"/>
      <c r="C832" s="35"/>
      <c r="D832" s="35"/>
      <c r="E832" s="35"/>
      <c r="F832" s="35"/>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34"/>
      <c r="C833" s="35"/>
      <c r="D833" s="35"/>
      <c r="E833" s="35"/>
      <c r="F833" s="35"/>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34"/>
      <c r="C834" s="35"/>
      <c r="D834" s="35"/>
      <c r="E834" s="35"/>
      <c r="F834" s="35"/>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34"/>
      <c r="C835" s="35"/>
      <c r="D835" s="35"/>
      <c r="E835" s="35"/>
      <c r="F835" s="35"/>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34"/>
      <c r="C836" s="35"/>
      <c r="D836" s="35"/>
      <c r="E836" s="35"/>
      <c r="F836" s="35"/>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34"/>
      <c r="C837" s="35"/>
      <c r="D837" s="35"/>
      <c r="E837" s="35"/>
      <c r="F837" s="35"/>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34"/>
      <c r="C838" s="35"/>
      <c r="D838" s="35"/>
      <c r="E838" s="35"/>
      <c r="F838" s="35"/>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34"/>
      <c r="C839" s="35"/>
      <c r="D839" s="35"/>
      <c r="E839" s="35"/>
      <c r="F839" s="35"/>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34"/>
      <c r="C840" s="35"/>
      <c r="D840" s="35"/>
      <c r="E840" s="35"/>
      <c r="F840" s="35"/>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34"/>
      <c r="C841" s="35"/>
      <c r="D841" s="35"/>
      <c r="E841" s="35"/>
      <c r="F841" s="35"/>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34"/>
      <c r="C842" s="35"/>
      <c r="D842" s="35"/>
      <c r="E842" s="35"/>
      <c r="F842" s="35"/>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34"/>
      <c r="C843" s="35"/>
      <c r="D843" s="35"/>
      <c r="E843" s="35"/>
      <c r="F843" s="35"/>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34"/>
      <c r="C844" s="35"/>
      <c r="D844" s="35"/>
      <c r="E844" s="35"/>
      <c r="F844" s="35"/>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34"/>
      <c r="C845" s="35"/>
      <c r="D845" s="35"/>
      <c r="E845" s="35"/>
      <c r="F845" s="35"/>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34"/>
      <c r="C846" s="35"/>
      <c r="D846" s="35"/>
      <c r="E846" s="35"/>
      <c r="F846" s="35"/>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34"/>
      <c r="C847" s="35"/>
      <c r="D847" s="35"/>
      <c r="E847" s="35"/>
      <c r="F847" s="35"/>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34"/>
      <c r="C848" s="35"/>
      <c r="D848" s="35"/>
      <c r="E848" s="35"/>
      <c r="F848" s="35"/>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34"/>
      <c r="C849" s="35"/>
      <c r="D849" s="35"/>
      <c r="E849" s="35"/>
      <c r="F849" s="35"/>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34"/>
      <c r="C850" s="35"/>
      <c r="D850" s="35"/>
      <c r="E850" s="35"/>
      <c r="F850" s="35"/>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34"/>
      <c r="C851" s="35"/>
      <c r="D851" s="35"/>
      <c r="E851" s="35"/>
      <c r="F851" s="35"/>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34"/>
      <c r="C852" s="35"/>
      <c r="D852" s="35"/>
      <c r="E852" s="35"/>
      <c r="F852" s="35"/>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34"/>
      <c r="C853" s="35"/>
      <c r="D853" s="35"/>
      <c r="E853" s="35"/>
      <c r="F853" s="35"/>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34"/>
      <c r="C854" s="35"/>
      <c r="D854" s="35"/>
      <c r="E854" s="35"/>
      <c r="F854" s="35"/>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34"/>
      <c r="C855" s="35"/>
      <c r="D855" s="35"/>
      <c r="E855" s="35"/>
      <c r="F855" s="35"/>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34"/>
      <c r="C856" s="35"/>
      <c r="D856" s="35"/>
      <c r="E856" s="35"/>
      <c r="F856" s="35"/>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34"/>
      <c r="C857" s="35"/>
      <c r="D857" s="35"/>
      <c r="E857" s="35"/>
      <c r="F857" s="35"/>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34"/>
      <c r="C858" s="35"/>
      <c r="D858" s="35"/>
      <c r="E858" s="35"/>
      <c r="F858" s="35"/>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34"/>
      <c r="C859" s="35"/>
      <c r="D859" s="35"/>
      <c r="E859" s="35"/>
      <c r="F859" s="35"/>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34"/>
      <c r="C860" s="35"/>
      <c r="D860" s="35"/>
      <c r="E860" s="35"/>
      <c r="F860" s="35"/>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34"/>
      <c r="C861" s="35"/>
      <c r="D861" s="35"/>
      <c r="E861" s="35"/>
      <c r="F861" s="35"/>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34"/>
      <c r="C862" s="35"/>
      <c r="D862" s="35"/>
      <c r="E862" s="35"/>
      <c r="F862" s="35"/>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34"/>
      <c r="C863" s="35"/>
      <c r="D863" s="35"/>
      <c r="E863" s="35"/>
      <c r="F863" s="35"/>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34"/>
      <c r="C864" s="35"/>
      <c r="D864" s="35"/>
      <c r="E864" s="35"/>
      <c r="F864" s="35"/>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34"/>
      <c r="C865" s="35"/>
      <c r="D865" s="35"/>
      <c r="E865" s="35"/>
      <c r="F865" s="35"/>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34"/>
      <c r="C866" s="35"/>
      <c r="D866" s="35"/>
      <c r="E866" s="35"/>
      <c r="F866" s="35"/>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34"/>
      <c r="C867" s="35"/>
      <c r="D867" s="35"/>
      <c r="E867" s="35"/>
      <c r="F867" s="35"/>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34"/>
      <c r="C868" s="35"/>
      <c r="D868" s="35"/>
      <c r="E868" s="35"/>
      <c r="F868" s="35"/>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34"/>
      <c r="C869" s="35"/>
      <c r="D869" s="35"/>
      <c r="E869" s="35"/>
      <c r="F869" s="35"/>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34"/>
      <c r="C870" s="35"/>
      <c r="D870" s="35"/>
      <c r="E870" s="35"/>
      <c r="F870" s="35"/>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34"/>
      <c r="C871" s="35"/>
      <c r="D871" s="35"/>
      <c r="E871" s="35"/>
      <c r="F871" s="35"/>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34"/>
      <c r="C872" s="35"/>
      <c r="D872" s="35"/>
      <c r="E872" s="35"/>
      <c r="F872" s="35"/>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34"/>
      <c r="C873" s="35"/>
      <c r="D873" s="35"/>
      <c r="E873" s="35"/>
      <c r="F873" s="35"/>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34"/>
      <c r="C874" s="35"/>
      <c r="D874" s="35"/>
      <c r="E874" s="35"/>
      <c r="F874" s="35"/>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34"/>
      <c r="C875" s="35"/>
      <c r="D875" s="35"/>
      <c r="E875" s="35"/>
      <c r="F875" s="35"/>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34"/>
      <c r="C876" s="35"/>
      <c r="D876" s="35"/>
      <c r="E876" s="35"/>
      <c r="F876" s="35"/>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34"/>
      <c r="C877" s="35"/>
      <c r="D877" s="35"/>
      <c r="E877" s="35"/>
      <c r="F877" s="35"/>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34"/>
      <c r="C878" s="35"/>
      <c r="D878" s="35"/>
      <c r="E878" s="35"/>
      <c r="F878" s="35"/>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34"/>
      <c r="C879" s="35"/>
      <c r="D879" s="35"/>
      <c r="E879" s="35"/>
      <c r="F879" s="35"/>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34"/>
      <c r="C880" s="35"/>
      <c r="D880" s="35"/>
      <c r="E880" s="35"/>
      <c r="F880" s="35"/>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34"/>
      <c r="C881" s="35"/>
      <c r="D881" s="35"/>
      <c r="E881" s="35"/>
      <c r="F881" s="35"/>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34"/>
      <c r="C882" s="35"/>
      <c r="D882" s="35"/>
      <c r="E882" s="35"/>
      <c r="F882" s="35"/>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34"/>
      <c r="C883" s="35"/>
      <c r="D883" s="35"/>
      <c r="E883" s="35"/>
      <c r="F883" s="35"/>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34"/>
      <c r="C884" s="35"/>
      <c r="D884" s="35"/>
      <c r="E884" s="35"/>
      <c r="F884" s="35"/>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34"/>
      <c r="C885" s="35"/>
      <c r="D885" s="35"/>
      <c r="E885" s="35"/>
      <c r="F885" s="35"/>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34"/>
      <c r="C886" s="35"/>
      <c r="D886" s="35"/>
      <c r="E886" s="35"/>
      <c r="F886" s="35"/>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34"/>
      <c r="C887" s="35"/>
      <c r="D887" s="35"/>
      <c r="E887" s="35"/>
      <c r="F887" s="35"/>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34"/>
      <c r="C888" s="35"/>
      <c r="D888" s="35"/>
      <c r="E888" s="35"/>
      <c r="F888" s="35"/>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34"/>
      <c r="C889" s="35"/>
      <c r="D889" s="35"/>
      <c r="E889" s="35"/>
      <c r="F889" s="35"/>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34"/>
      <c r="C890" s="35"/>
      <c r="D890" s="35"/>
      <c r="E890" s="35"/>
      <c r="F890" s="35"/>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34"/>
      <c r="C891" s="35"/>
      <c r="D891" s="35"/>
      <c r="E891" s="35"/>
      <c r="F891" s="35"/>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34"/>
      <c r="C892" s="35"/>
      <c r="D892" s="35"/>
      <c r="E892" s="35"/>
      <c r="F892" s="35"/>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34"/>
      <c r="C893" s="35"/>
      <c r="D893" s="35"/>
      <c r="E893" s="35"/>
      <c r="F893" s="35"/>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34"/>
      <c r="C894" s="35"/>
      <c r="D894" s="35"/>
      <c r="E894" s="35"/>
      <c r="F894" s="35"/>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34"/>
      <c r="C895" s="35"/>
      <c r="D895" s="35"/>
      <c r="E895" s="35"/>
      <c r="F895" s="35"/>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34"/>
      <c r="C896" s="35"/>
      <c r="D896" s="35"/>
      <c r="E896" s="35"/>
      <c r="F896" s="35"/>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34"/>
      <c r="C897" s="35"/>
      <c r="D897" s="35"/>
      <c r="E897" s="35"/>
      <c r="F897" s="35"/>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34"/>
      <c r="C898" s="35"/>
      <c r="D898" s="35"/>
      <c r="E898" s="35"/>
      <c r="F898" s="35"/>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34"/>
      <c r="C899" s="35"/>
      <c r="D899" s="35"/>
      <c r="E899" s="35"/>
      <c r="F899" s="35"/>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34"/>
      <c r="C900" s="35"/>
      <c r="D900" s="35"/>
      <c r="E900" s="35"/>
      <c r="F900" s="35"/>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34"/>
      <c r="C901" s="35"/>
      <c r="D901" s="35"/>
      <c r="E901" s="35"/>
      <c r="F901" s="35"/>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34"/>
      <c r="C902" s="35"/>
      <c r="D902" s="35"/>
      <c r="E902" s="35"/>
      <c r="F902" s="35"/>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34"/>
      <c r="C903" s="35"/>
      <c r="D903" s="35"/>
      <c r="E903" s="35"/>
      <c r="F903" s="35"/>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34"/>
      <c r="C904" s="35"/>
      <c r="D904" s="35"/>
      <c r="E904" s="35"/>
      <c r="F904" s="35"/>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34"/>
      <c r="C905" s="35"/>
      <c r="D905" s="35"/>
      <c r="E905" s="35"/>
      <c r="F905" s="35"/>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34"/>
      <c r="C906" s="35"/>
      <c r="D906" s="35"/>
      <c r="E906" s="35"/>
      <c r="F906" s="35"/>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34"/>
      <c r="C907" s="35"/>
      <c r="D907" s="35"/>
      <c r="E907" s="35"/>
      <c r="F907" s="35"/>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34"/>
      <c r="C908" s="35"/>
      <c r="D908" s="35"/>
      <c r="E908" s="35"/>
      <c r="F908" s="35"/>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34"/>
      <c r="C909" s="35"/>
      <c r="D909" s="35"/>
      <c r="E909" s="35"/>
      <c r="F909" s="35"/>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34"/>
      <c r="C910" s="35"/>
      <c r="D910" s="35"/>
      <c r="E910" s="35"/>
      <c r="F910" s="35"/>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34"/>
      <c r="C911" s="35"/>
      <c r="D911" s="35"/>
      <c r="E911" s="35"/>
      <c r="F911" s="35"/>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34"/>
      <c r="C912" s="35"/>
      <c r="D912" s="35"/>
      <c r="E912" s="35"/>
      <c r="F912" s="35"/>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34"/>
      <c r="C913" s="35"/>
      <c r="D913" s="35"/>
      <c r="E913" s="35"/>
      <c r="F913" s="35"/>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34"/>
      <c r="C914" s="35"/>
      <c r="D914" s="35"/>
      <c r="E914" s="35"/>
      <c r="F914" s="35"/>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34"/>
      <c r="C915" s="35"/>
      <c r="D915" s="35"/>
      <c r="E915" s="35"/>
      <c r="F915" s="35"/>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34"/>
      <c r="C916" s="35"/>
      <c r="D916" s="35"/>
      <c r="E916" s="35"/>
      <c r="F916" s="35"/>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34"/>
      <c r="C917" s="35"/>
      <c r="D917" s="35"/>
      <c r="E917" s="35"/>
      <c r="F917" s="35"/>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34"/>
      <c r="C918" s="35"/>
      <c r="D918" s="35"/>
      <c r="E918" s="35"/>
      <c r="F918" s="35"/>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34"/>
      <c r="C919" s="35"/>
      <c r="D919" s="35"/>
      <c r="E919" s="35"/>
      <c r="F919" s="35"/>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34"/>
      <c r="C920" s="35"/>
      <c r="D920" s="35"/>
      <c r="E920" s="35"/>
      <c r="F920" s="35"/>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34"/>
      <c r="C921" s="35"/>
      <c r="D921" s="35"/>
      <c r="E921" s="35"/>
      <c r="F921" s="35"/>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34"/>
      <c r="C922" s="35"/>
      <c r="D922" s="35"/>
      <c r="E922" s="35"/>
      <c r="F922" s="35"/>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34"/>
      <c r="C923" s="35"/>
      <c r="D923" s="35"/>
      <c r="E923" s="35"/>
      <c r="F923" s="35"/>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34"/>
      <c r="C924" s="35"/>
      <c r="D924" s="35"/>
      <c r="E924" s="35"/>
      <c r="F924" s="35"/>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34"/>
      <c r="C925" s="35"/>
      <c r="D925" s="35"/>
      <c r="E925" s="35"/>
      <c r="F925" s="35"/>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34"/>
      <c r="C926" s="35"/>
      <c r="D926" s="35"/>
      <c r="E926" s="35"/>
      <c r="F926" s="35"/>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34"/>
      <c r="C927" s="35"/>
      <c r="D927" s="35"/>
      <c r="E927" s="35"/>
      <c r="F927" s="35"/>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34"/>
      <c r="C928" s="35"/>
      <c r="D928" s="35"/>
      <c r="E928" s="35"/>
      <c r="F928" s="35"/>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34"/>
      <c r="C929" s="35"/>
      <c r="D929" s="35"/>
      <c r="E929" s="35"/>
      <c r="F929" s="35"/>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34"/>
      <c r="C930" s="35"/>
      <c r="D930" s="35"/>
      <c r="E930" s="35"/>
      <c r="F930" s="35"/>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34"/>
      <c r="C931" s="35"/>
      <c r="D931" s="35"/>
      <c r="E931" s="35"/>
      <c r="F931" s="35"/>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34"/>
      <c r="C932" s="35"/>
      <c r="D932" s="35"/>
      <c r="E932" s="35"/>
      <c r="F932" s="35"/>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34"/>
      <c r="C933" s="35"/>
      <c r="D933" s="35"/>
      <c r="E933" s="35"/>
      <c r="F933" s="35"/>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34"/>
      <c r="C934" s="35"/>
      <c r="D934" s="35"/>
      <c r="E934" s="35"/>
      <c r="F934" s="35"/>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34"/>
      <c r="C935" s="35"/>
      <c r="D935" s="35"/>
      <c r="E935" s="35"/>
      <c r="F935" s="35"/>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34"/>
      <c r="C936" s="35"/>
      <c r="D936" s="35"/>
      <c r="E936" s="35"/>
      <c r="F936" s="35"/>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34"/>
      <c r="C937" s="35"/>
      <c r="D937" s="35"/>
      <c r="E937" s="35"/>
      <c r="F937" s="35"/>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34"/>
      <c r="C938" s="35"/>
      <c r="D938" s="35"/>
      <c r="E938" s="35"/>
      <c r="F938" s="35"/>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34"/>
      <c r="C939" s="35"/>
      <c r="D939" s="35"/>
      <c r="E939" s="35"/>
      <c r="F939" s="35"/>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34"/>
      <c r="C940" s="35"/>
      <c r="D940" s="35"/>
      <c r="E940" s="35"/>
      <c r="F940" s="35"/>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34"/>
      <c r="C941" s="35"/>
      <c r="D941" s="35"/>
      <c r="E941" s="35"/>
      <c r="F941" s="35"/>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34"/>
      <c r="C942" s="35"/>
      <c r="D942" s="35"/>
      <c r="E942" s="35"/>
      <c r="F942" s="35"/>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34"/>
      <c r="C943" s="35"/>
      <c r="D943" s="35"/>
      <c r="E943" s="35"/>
      <c r="F943" s="35"/>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34"/>
      <c r="C944" s="35"/>
      <c r="D944" s="35"/>
      <c r="E944" s="35"/>
      <c r="F944" s="35"/>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34"/>
      <c r="C945" s="35"/>
      <c r="D945" s="35"/>
      <c r="E945" s="35"/>
      <c r="F945" s="35"/>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34"/>
      <c r="C946" s="35"/>
      <c r="D946" s="35"/>
      <c r="E946" s="35"/>
      <c r="F946" s="35"/>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34"/>
      <c r="C947" s="35"/>
      <c r="D947" s="35"/>
      <c r="E947" s="35"/>
      <c r="F947" s="35"/>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34"/>
      <c r="C948" s="35"/>
      <c r="D948" s="35"/>
      <c r="E948" s="35"/>
      <c r="F948" s="35"/>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34"/>
      <c r="C949" s="35"/>
      <c r="D949" s="35"/>
      <c r="E949" s="35"/>
      <c r="F949" s="35"/>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34"/>
      <c r="C950" s="35"/>
      <c r="D950" s="35"/>
      <c r="E950" s="35"/>
      <c r="F950" s="35"/>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34"/>
      <c r="C951" s="35"/>
      <c r="D951" s="35"/>
      <c r="E951" s="35"/>
      <c r="F951" s="35"/>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34"/>
      <c r="C952" s="35"/>
      <c r="D952" s="35"/>
      <c r="E952" s="35"/>
      <c r="F952" s="35"/>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34"/>
      <c r="C953" s="35"/>
      <c r="D953" s="35"/>
      <c r="E953" s="35"/>
      <c r="F953" s="35"/>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34"/>
      <c r="C954" s="35"/>
      <c r="D954" s="35"/>
      <c r="E954" s="35"/>
      <c r="F954" s="35"/>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34"/>
      <c r="C955" s="35"/>
      <c r="D955" s="35"/>
      <c r="E955" s="35"/>
      <c r="F955" s="35"/>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34"/>
      <c r="C956" s="35"/>
      <c r="D956" s="35"/>
      <c r="E956" s="35"/>
      <c r="F956" s="35"/>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34"/>
      <c r="C957" s="35"/>
      <c r="D957" s="35"/>
      <c r="E957" s="35"/>
      <c r="F957" s="35"/>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34"/>
      <c r="C958" s="35"/>
      <c r="D958" s="35"/>
      <c r="E958" s="35"/>
      <c r="F958" s="35"/>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34"/>
      <c r="C959" s="35"/>
      <c r="D959" s="35"/>
      <c r="E959" s="35"/>
      <c r="F959" s="35"/>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34"/>
      <c r="C960" s="35"/>
      <c r="D960" s="35"/>
      <c r="E960" s="35"/>
      <c r="F960" s="35"/>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34"/>
      <c r="C961" s="35"/>
      <c r="D961" s="35"/>
      <c r="E961" s="35"/>
      <c r="F961" s="35"/>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34"/>
      <c r="C962" s="35"/>
      <c r="D962" s="35"/>
      <c r="E962" s="35"/>
      <c r="F962" s="35"/>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34"/>
      <c r="C963" s="35"/>
      <c r="D963" s="35"/>
      <c r="E963" s="35"/>
      <c r="F963" s="35"/>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34"/>
      <c r="C964" s="35"/>
      <c r="D964" s="35"/>
      <c r="E964" s="35"/>
      <c r="F964" s="35"/>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34"/>
      <c r="C965" s="35"/>
      <c r="D965" s="35"/>
      <c r="E965" s="35"/>
      <c r="F965" s="35"/>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34"/>
      <c r="C966" s="35"/>
      <c r="D966" s="35"/>
      <c r="E966" s="35"/>
      <c r="F966" s="35"/>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34"/>
      <c r="C967" s="35"/>
      <c r="D967" s="35"/>
      <c r="E967" s="35"/>
      <c r="F967" s="35"/>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34"/>
      <c r="C968" s="35"/>
      <c r="D968" s="35"/>
      <c r="E968" s="35"/>
      <c r="F968" s="35"/>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34"/>
      <c r="C969" s="35"/>
      <c r="D969" s="35"/>
      <c r="E969" s="35"/>
      <c r="F969" s="35"/>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34"/>
      <c r="C970" s="35"/>
      <c r="D970" s="35"/>
      <c r="E970" s="35"/>
      <c r="F970" s="35"/>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34"/>
      <c r="C971" s="35"/>
      <c r="D971" s="35"/>
      <c r="E971" s="35"/>
      <c r="F971" s="35"/>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34"/>
      <c r="C972" s="35"/>
      <c r="D972" s="35"/>
      <c r="E972" s="35"/>
      <c r="F972" s="35"/>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34"/>
      <c r="C973" s="35"/>
      <c r="D973" s="35"/>
      <c r="E973" s="35"/>
      <c r="F973" s="35"/>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34"/>
      <c r="C974" s="35"/>
      <c r="D974" s="35"/>
      <c r="E974" s="35"/>
      <c r="F974" s="35"/>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34"/>
      <c r="C975" s="35"/>
      <c r="D975" s="35"/>
      <c r="E975" s="35"/>
      <c r="F975" s="35"/>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34"/>
      <c r="C976" s="35"/>
      <c r="D976" s="35"/>
      <c r="E976" s="35"/>
      <c r="F976" s="35"/>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34"/>
      <c r="C977" s="35"/>
      <c r="D977" s="35"/>
      <c r="E977" s="35"/>
      <c r="F977" s="35"/>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34"/>
      <c r="C978" s="35"/>
      <c r="D978" s="35"/>
      <c r="E978" s="35"/>
      <c r="F978" s="35"/>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34"/>
      <c r="C979" s="35"/>
      <c r="D979" s="35"/>
      <c r="E979" s="35"/>
      <c r="F979" s="35"/>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77"/>
      <c r="I1" s="11"/>
      <c r="J1" s="11"/>
      <c r="K1" s="11"/>
      <c r="L1" s="78"/>
      <c r="M1" s="11"/>
      <c r="N1" s="11"/>
      <c r="O1" s="11"/>
      <c r="P1" s="11"/>
      <c r="Q1" s="11"/>
      <c r="R1" s="11"/>
      <c r="S1" s="11"/>
      <c r="T1" s="11"/>
      <c r="U1" s="11"/>
      <c r="V1" s="11"/>
      <c r="W1" s="11"/>
      <c r="X1" s="11"/>
      <c r="Y1" s="11"/>
      <c r="Z1" s="11"/>
      <c r="AA1" s="11"/>
    </row>
    <row r="2" ht="15.0" customHeight="1">
      <c r="A2" s="79" t="s">
        <v>89</v>
      </c>
      <c r="B2" s="80" t="s">
        <v>36</v>
      </c>
      <c r="C2" s="81"/>
      <c r="D2" s="81"/>
      <c r="E2" s="82"/>
      <c r="F2" s="83"/>
      <c r="G2" s="77"/>
      <c r="H2" s="77"/>
      <c r="I2" s="42"/>
      <c r="J2" s="42"/>
      <c r="K2" s="42"/>
      <c r="L2" s="84"/>
      <c r="M2" s="85" t="s">
        <v>90</v>
      </c>
      <c r="N2" s="85"/>
      <c r="O2" s="85"/>
      <c r="P2" s="85"/>
      <c r="Q2" s="85"/>
      <c r="R2" s="85"/>
      <c r="S2" s="85"/>
      <c r="T2" s="85"/>
      <c r="U2" s="85"/>
      <c r="V2" s="85"/>
      <c r="W2" s="85"/>
      <c r="X2" s="85"/>
      <c r="Y2" s="85"/>
      <c r="Z2" s="85"/>
      <c r="AA2" s="85"/>
    </row>
    <row r="3" ht="12.75" customHeight="1">
      <c r="A3" s="86" t="s">
        <v>91</v>
      </c>
      <c r="B3" s="87" t="s">
        <v>92</v>
      </c>
      <c r="C3" s="7"/>
      <c r="D3" s="7"/>
      <c r="E3" s="88"/>
      <c r="F3" s="83"/>
      <c r="G3" s="77"/>
      <c r="H3" s="77"/>
      <c r="I3" s="42"/>
      <c r="J3" s="42"/>
      <c r="K3" s="42"/>
      <c r="L3" s="84"/>
      <c r="M3" s="85" t="s">
        <v>93</v>
      </c>
      <c r="N3" s="85"/>
      <c r="O3" s="85"/>
      <c r="P3" s="85"/>
      <c r="Q3" s="85"/>
      <c r="R3" s="85"/>
      <c r="S3" s="85"/>
      <c r="T3" s="85"/>
      <c r="U3" s="85"/>
      <c r="V3" s="85"/>
      <c r="W3" s="85"/>
      <c r="X3" s="85"/>
      <c r="Y3" s="85"/>
      <c r="Z3" s="85"/>
      <c r="AA3" s="85"/>
    </row>
    <row r="4" ht="18.0" customHeight="1">
      <c r="A4" s="86" t="s">
        <v>94</v>
      </c>
      <c r="B4" s="87"/>
      <c r="C4" s="7"/>
      <c r="D4" s="7"/>
      <c r="E4" s="88"/>
      <c r="F4" s="83"/>
      <c r="G4" s="77"/>
      <c r="H4" s="89"/>
      <c r="I4" s="42"/>
      <c r="J4" s="42"/>
      <c r="K4" s="42"/>
      <c r="L4" s="84"/>
      <c r="M4" s="85" t="s">
        <v>95</v>
      </c>
      <c r="N4" s="85"/>
      <c r="O4" s="85"/>
      <c r="P4" s="85"/>
      <c r="Q4" s="85"/>
      <c r="R4" s="85"/>
      <c r="S4" s="85"/>
      <c r="T4" s="85"/>
      <c r="U4" s="85"/>
      <c r="V4" s="85"/>
      <c r="W4" s="85"/>
      <c r="X4" s="85"/>
      <c r="Y4" s="85"/>
      <c r="Z4" s="85"/>
      <c r="AA4" s="85"/>
    </row>
    <row r="5" ht="19.5" customHeight="1">
      <c r="A5" s="90" t="s">
        <v>90</v>
      </c>
      <c r="B5" s="91" t="s">
        <v>93</v>
      </c>
      <c r="C5" s="91" t="s">
        <v>96</v>
      </c>
      <c r="D5" s="91" t="s">
        <v>97</v>
      </c>
      <c r="E5" s="92" t="s">
        <v>98</v>
      </c>
      <c r="F5" s="93"/>
      <c r="G5" s="89"/>
      <c r="H5" s="94"/>
      <c r="I5" s="95"/>
      <c r="J5" s="95"/>
      <c r="K5" s="95"/>
      <c r="L5" s="96"/>
      <c r="M5" s="85" t="s">
        <v>97</v>
      </c>
      <c r="N5" s="85"/>
      <c r="O5" s="85"/>
      <c r="P5" s="85"/>
      <c r="Q5" s="85"/>
      <c r="R5" s="85"/>
      <c r="S5" s="85"/>
      <c r="T5" s="85"/>
      <c r="U5" s="85"/>
      <c r="V5" s="85"/>
      <c r="W5" s="85"/>
      <c r="X5" s="85"/>
      <c r="Y5" s="85"/>
      <c r="Z5" s="85"/>
      <c r="AA5" s="85"/>
    </row>
    <row r="6" ht="15.0" customHeight="1">
      <c r="A6" s="97">
        <f>COUNTIF(G10:G59,"Pass")</f>
        <v>48</v>
      </c>
      <c r="B6" s="98">
        <f>COUNTIF(G10:G59,"Fail")</f>
        <v>0</v>
      </c>
      <c r="C6" s="98">
        <f>E6-D6-B6-A6</f>
        <v>0</v>
      </c>
      <c r="D6" s="98">
        <f>COUNTIF(G10:G59,"N/A")</f>
        <v>0</v>
      </c>
      <c r="E6" s="99">
        <f>COUNTA(A10:A59)</f>
        <v>48</v>
      </c>
      <c r="F6" s="100"/>
      <c r="G6" s="94"/>
      <c r="H6" s="101"/>
      <c r="I6" s="95"/>
      <c r="J6" s="95"/>
      <c r="K6" s="95"/>
      <c r="L6" s="96"/>
      <c r="M6" s="85"/>
      <c r="N6" s="85"/>
      <c r="O6" s="85"/>
      <c r="P6" s="85"/>
      <c r="Q6" s="85"/>
      <c r="R6" s="85"/>
      <c r="S6" s="85"/>
      <c r="T6" s="85"/>
      <c r="U6" s="85"/>
      <c r="V6" s="85"/>
      <c r="W6" s="85"/>
      <c r="X6" s="85"/>
      <c r="Y6" s="85"/>
      <c r="Z6" s="85"/>
      <c r="AA6" s="85"/>
    </row>
    <row r="7" ht="15.0" customHeight="1">
      <c r="A7" s="102"/>
      <c r="B7" s="102"/>
      <c r="C7" s="102"/>
      <c r="D7" s="102"/>
      <c r="E7" s="102"/>
      <c r="F7" s="101"/>
      <c r="G7" s="101"/>
      <c r="H7" s="103"/>
      <c r="I7" s="102"/>
      <c r="J7" s="102"/>
      <c r="K7" s="95"/>
      <c r="L7" s="96"/>
      <c r="M7" s="85"/>
      <c r="N7" s="85"/>
      <c r="O7" s="85"/>
      <c r="P7" s="85"/>
      <c r="Q7" s="85"/>
      <c r="R7" s="85"/>
      <c r="S7" s="85"/>
      <c r="T7" s="85"/>
      <c r="U7" s="85"/>
      <c r="V7" s="85"/>
      <c r="W7" s="85"/>
      <c r="X7" s="85"/>
      <c r="Y7" s="85"/>
      <c r="Z7" s="85"/>
      <c r="AA7" s="85"/>
    </row>
    <row r="8" ht="25.5" customHeight="1">
      <c r="A8" s="104" t="s">
        <v>99</v>
      </c>
      <c r="B8" s="104" t="s">
        <v>100</v>
      </c>
      <c r="C8" s="104" t="s">
        <v>101</v>
      </c>
      <c r="D8" s="104" t="s">
        <v>102</v>
      </c>
      <c r="E8" s="104" t="s">
        <v>103</v>
      </c>
      <c r="F8" s="105" t="s">
        <v>104</v>
      </c>
      <c r="G8" s="104" t="s">
        <v>105</v>
      </c>
      <c r="H8" s="104" t="s">
        <v>106</v>
      </c>
      <c r="I8" s="104" t="s">
        <v>107</v>
      </c>
      <c r="J8" s="104" t="s">
        <v>108</v>
      </c>
      <c r="K8" s="106"/>
      <c r="L8" s="107"/>
      <c r="M8" s="85"/>
      <c r="N8" s="85"/>
      <c r="O8" s="85"/>
      <c r="P8" s="85"/>
      <c r="Q8" s="85"/>
      <c r="R8" s="85"/>
      <c r="S8" s="85"/>
      <c r="T8" s="85"/>
      <c r="U8" s="85"/>
      <c r="V8" s="85"/>
      <c r="W8" s="85"/>
      <c r="X8" s="85"/>
      <c r="Y8" s="85"/>
      <c r="Z8" s="85"/>
      <c r="AA8" s="85"/>
    </row>
    <row r="9" ht="15.75" customHeight="1">
      <c r="A9" s="108"/>
      <c r="B9" s="108" t="s">
        <v>109</v>
      </c>
      <c r="C9" s="109"/>
      <c r="D9" s="109"/>
      <c r="E9" s="109"/>
      <c r="F9" s="109"/>
      <c r="G9" s="109"/>
      <c r="H9" s="109"/>
      <c r="I9" s="109"/>
      <c r="J9" s="109"/>
      <c r="K9" s="106"/>
      <c r="L9" s="110"/>
      <c r="M9" s="85"/>
      <c r="N9" s="85"/>
      <c r="O9" s="85"/>
      <c r="P9" s="85"/>
      <c r="Q9" s="85"/>
      <c r="R9" s="85"/>
      <c r="S9" s="85"/>
      <c r="T9" s="85"/>
      <c r="U9" s="85"/>
      <c r="V9" s="85"/>
      <c r="W9" s="85"/>
      <c r="X9" s="85"/>
      <c r="Y9" s="85"/>
      <c r="Z9" s="85"/>
      <c r="AA9" s="85"/>
    </row>
    <row r="10" ht="12.75" customHeight="1">
      <c r="A10" s="111" t="str">
        <f t="shared" ref="A10:A11" si="1">IF(OR(B10&lt;&gt;"",D10&lt;&gt;""),"["&amp;TEXT($B$2,"##")&amp;"-"&amp;TEXT(ROW()-9,"##")&amp;"]","")</f>
        <v>[Guest-1]</v>
      </c>
      <c r="B10" s="112" t="s">
        <v>110</v>
      </c>
      <c r="C10" s="112" t="s">
        <v>111</v>
      </c>
      <c r="D10" s="113" t="s">
        <v>112</v>
      </c>
      <c r="E10" s="114"/>
      <c r="F10" s="114"/>
      <c r="G10" s="112" t="s">
        <v>90</v>
      </c>
      <c r="H10" s="115">
        <v>44298.0</v>
      </c>
      <c r="I10" s="112" t="s">
        <v>4</v>
      </c>
      <c r="J10" s="111"/>
      <c r="K10" s="62"/>
      <c r="L10" s="116"/>
      <c r="M10" s="11"/>
      <c r="N10" s="11"/>
      <c r="O10" s="11"/>
      <c r="P10" s="11"/>
      <c r="Q10" s="11"/>
      <c r="R10" s="11"/>
      <c r="S10" s="11"/>
      <c r="T10" s="11"/>
      <c r="U10" s="11"/>
      <c r="V10" s="11"/>
      <c r="W10" s="11"/>
      <c r="X10" s="11"/>
      <c r="Y10" s="11"/>
      <c r="Z10" s="11"/>
      <c r="AA10" s="11"/>
    </row>
    <row r="11" ht="12.75" customHeight="1">
      <c r="A11" s="111" t="str">
        <f t="shared" si="1"/>
        <v>[Guest-2]</v>
      </c>
      <c r="B11" s="112" t="s">
        <v>113</v>
      </c>
      <c r="C11" s="112" t="s">
        <v>114</v>
      </c>
      <c r="D11" s="113" t="s">
        <v>115</v>
      </c>
      <c r="E11" s="114" t="str">
        <f>A10</f>
        <v>[Guest-1]</v>
      </c>
      <c r="F11" s="114"/>
      <c r="G11" s="112" t="s">
        <v>90</v>
      </c>
      <c r="H11" s="115">
        <v>44298.0</v>
      </c>
      <c r="I11" s="112" t="s">
        <v>4</v>
      </c>
      <c r="J11" s="112" t="s">
        <v>116</v>
      </c>
      <c r="K11" s="62"/>
      <c r="L11" s="116"/>
      <c r="M11" s="11"/>
      <c r="N11" s="11"/>
      <c r="O11" s="11"/>
      <c r="P11" s="11"/>
      <c r="Q11" s="11"/>
      <c r="R11" s="11"/>
      <c r="S11" s="11"/>
      <c r="T11" s="11"/>
      <c r="U11" s="11"/>
      <c r="V11" s="11"/>
      <c r="W11" s="11"/>
      <c r="X11" s="11"/>
      <c r="Y11" s="11"/>
      <c r="Z11" s="11"/>
      <c r="AA11" s="11"/>
    </row>
    <row r="12" ht="12.75" customHeight="1">
      <c r="A12" s="111" t="str">
        <f>IF(OR(B11&lt;&gt;"",D11&lt;&gt;""),"["&amp;TEXT($B$2,"##")&amp;"-"&amp;TEXT(ROW()-9,"##")&amp;"]","")</f>
        <v>[Guest-3]</v>
      </c>
      <c r="B12" s="112" t="s">
        <v>117</v>
      </c>
      <c r="C12" s="112" t="s">
        <v>118</v>
      </c>
      <c r="D12" s="117" t="s">
        <v>119</v>
      </c>
      <c r="E12" s="114" t="str">
        <f>A10</f>
        <v>[Guest-1]</v>
      </c>
      <c r="F12" s="111"/>
      <c r="G12" s="112" t="s">
        <v>90</v>
      </c>
      <c r="H12" s="115">
        <v>44298.0</v>
      </c>
      <c r="I12" s="112" t="s">
        <v>4</v>
      </c>
      <c r="J12" s="111"/>
      <c r="K12" s="62"/>
      <c r="L12" s="116"/>
      <c r="M12" s="11"/>
      <c r="N12" s="11"/>
      <c r="O12" s="11"/>
      <c r="P12" s="11"/>
      <c r="Q12" s="11"/>
      <c r="R12" s="11"/>
      <c r="S12" s="11"/>
      <c r="T12" s="11"/>
      <c r="U12" s="11"/>
      <c r="V12" s="11"/>
      <c r="W12" s="11"/>
      <c r="X12" s="11"/>
      <c r="Y12" s="11"/>
      <c r="Z12" s="11"/>
      <c r="AA12" s="11"/>
    </row>
    <row r="13" ht="12.75" customHeight="1">
      <c r="A13" s="111" t="str">
        <f>IF(OR(B11&lt;&gt;"",D11&lt;&gt;""),"["&amp;TEXT($B$2,"##")&amp;"-"&amp;TEXT(ROW()-9,"##")&amp;"]","")</f>
        <v>[Guest-4]</v>
      </c>
      <c r="B13" s="112" t="s">
        <v>120</v>
      </c>
      <c r="C13" s="112" t="s">
        <v>121</v>
      </c>
      <c r="D13" s="113" t="s">
        <v>119</v>
      </c>
      <c r="E13" s="114" t="str">
        <f>A10</f>
        <v>[Guest-1]</v>
      </c>
      <c r="F13" s="114"/>
      <c r="G13" s="112" t="s">
        <v>90</v>
      </c>
      <c r="H13" s="115">
        <v>44298.0</v>
      </c>
      <c r="I13" s="112" t="s">
        <v>4</v>
      </c>
      <c r="J13" s="112"/>
      <c r="K13" s="62"/>
      <c r="L13" s="116"/>
      <c r="M13" s="11"/>
      <c r="N13" s="11"/>
      <c r="O13" s="11"/>
      <c r="P13" s="11"/>
      <c r="Q13" s="11"/>
      <c r="R13" s="11"/>
      <c r="S13" s="11"/>
      <c r="T13" s="11"/>
      <c r="U13" s="11"/>
      <c r="V13" s="11"/>
      <c r="W13" s="11"/>
      <c r="X13" s="11"/>
      <c r="Y13" s="11"/>
      <c r="Z13" s="11"/>
      <c r="AA13" s="11"/>
    </row>
    <row r="14" ht="12.75" customHeight="1">
      <c r="A14" s="111" t="str">
        <f>IF(OR(B11&lt;&gt;"",D11&lt;&gt;""),"["&amp;TEXT($B$2,"##")&amp;"-"&amp;TEXT(ROW()-9,"##")&amp;"]","")</f>
        <v>[Guest-5]</v>
      </c>
      <c r="B14" s="112" t="s">
        <v>122</v>
      </c>
      <c r="C14" s="112" t="s">
        <v>123</v>
      </c>
      <c r="D14" s="113" t="s">
        <v>124</v>
      </c>
      <c r="E14" s="114" t="str">
        <f>A10</f>
        <v>[Guest-1]</v>
      </c>
      <c r="F14" s="114"/>
      <c r="G14" s="112" t="s">
        <v>90</v>
      </c>
      <c r="H14" s="115">
        <v>44298.0</v>
      </c>
      <c r="I14" s="112" t="s">
        <v>4</v>
      </c>
      <c r="J14" s="111"/>
      <c r="K14" s="62"/>
      <c r="L14" s="116"/>
      <c r="M14" s="11"/>
      <c r="N14" s="11"/>
      <c r="O14" s="11"/>
      <c r="P14" s="11"/>
      <c r="Q14" s="11"/>
      <c r="R14" s="11"/>
      <c r="S14" s="11"/>
      <c r="T14" s="11"/>
      <c r="U14" s="11"/>
      <c r="V14" s="11"/>
      <c r="W14" s="11"/>
      <c r="X14" s="11"/>
      <c r="Y14" s="11"/>
      <c r="Z14" s="11"/>
      <c r="AA14" s="11"/>
    </row>
    <row r="15" ht="12.75" customHeight="1">
      <c r="A15" s="111" t="str">
        <f>IF(OR(B11&lt;&gt;"",D11&lt;&gt;""),"["&amp;TEXT($B$2,"##")&amp;"-"&amp;TEXT(ROW()-9,"##")&amp;"]","")</f>
        <v>[Guest-6]</v>
      </c>
      <c r="B15" s="112" t="s">
        <v>125</v>
      </c>
      <c r="C15" s="112" t="s">
        <v>126</v>
      </c>
      <c r="D15" s="113" t="s">
        <v>127</v>
      </c>
      <c r="E15" s="114" t="str">
        <f>A10</f>
        <v>[Guest-1]</v>
      </c>
      <c r="F15" s="114"/>
      <c r="G15" s="112" t="s">
        <v>90</v>
      </c>
      <c r="H15" s="115">
        <v>44298.0</v>
      </c>
      <c r="I15" s="112" t="s">
        <v>4</v>
      </c>
      <c r="J15" s="111"/>
      <c r="K15" s="62"/>
      <c r="L15" s="116"/>
      <c r="M15" s="11"/>
      <c r="N15" s="11"/>
      <c r="O15" s="11"/>
      <c r="P15" s="11"/>
      <c r="Q15" s="11"/>
      <c r="R15" s="11"/>
      <c r="S15" s="11"/>
      <c r="T15" s="11"/>
      <c r="U15" s="11"/>
      <c r="V15" s="11"/>
      <c r="W15" s="11"/>
      <c r="X15" s="11"/>
      <c r="Y15" s="11"/>
      <c r="Z15" s="11"/>
      <c r="AA15" s="11"/>
    </row>
    <row r="16" ht="12.75" customHeight="1">
      <c r="A16" s="111" t="str">
        <f>IF(OR(B11&lt;&gt;"",D11&lt;&gt;""),"["&amp;TEXT($B$2,"##")&amp;"-"&amp;TEXT(ROW()-9,"##")&amp;"]","")</f>
        <v>[Guest-7]</v>
      </c>
      <c r="B16" s="112" t="s">
        <v>128</v>
      </c>
      <c r="C16" s="112" t="s">
        <v>129</v>
      </c>
      <c r="D16" s="113" t="s">
        <v>130</v>
      </c>
      <c r="E16" s="114" t="str">
        <f>A10</f>
        <v>[Guest-1]</v>
      </c>
      <c r="F16" s="114"/>
      <c r="G16" s="112" t="s">
        <v>90</v>
      </c>
      <c r="H16" s="115">
        <v>44298.0</v>
      </c>
      <c r="I16" s="112" t="s">
        <v>4</v>
      </c>
      <c r="J16" s="111"/>
      <c r="K16" s="62"/>
      <c r="L16" s="116"/>
      <c r="M16" s="11"/>
      <c r="N16" s="11"/>
      <c r="O16" s="11"/>
      <c r="P16" s="11"/>
      <c r="Q16" s="11"/>
      <c r="R16" s="11"/>
      <c r="S16" s="11"/>
      <c r="T16" s="11"/>
      <c r="U16" s="11"/>
      <c r="V16" s="11"/>
      <c r="W16" s="11"/>
      <c r="X16" s="11"/>
      <c r="Y16" s="11"/>
      <c r="Z16" s="11"/>
      <c r="AA16" s="11"/>
    </row>
    <row r="17" ht="12.75" customHeight="1">
      <c r="A17" s="111" t="str">
        <f>IF(OR(B11&lt;&gt;"",D11&lt;&gt;""),"["&amp;TEXT($B$2,"##")&amp;"-"&amp;TEXT(ROW()-9,"##")&amp;"]","")</f>
        <v>[Guest-8]</v>
      </c>
      <c r="B17" s="112" t="s">
        <v>131</v>
      </c>
      <c r="C17" s="112" t="s">
        <v>132</v>
      </c>
      <c r="D17" s="113" t="s">
        <v>130</v>
      </c>
      <c r="E17" s="114" t="str">
        <f>A10</f>
        <v>[Guest-1]</v>
      </c>
      <c r="F17" s="114"/>
      <c r="G17" s="112" t="s">
        <v>90</v>
      </c>
      <c r="H17" s="115">
        <v>44298.0</v>
      </c>
      <c r="I17" s="112" t="s">
        <v>4</v>
      </c>
      <c r="J17" s="111"/>
      <c r="K17" s="62"/>
      <c r="L17" s="116"/>
      <c r="M17" s="11"/>
      <c r="N17" s="11"/>
      <c r="O17" s="11"/>
      <c r="P17" s="11"/>
      <c r="Q17" s="11"/>
      <c r="R17" s="11"/>
      <c r="S17" s="11"/>
      <c r="T17" s="11"/>
      <c r="U17" s="11"/>
      <c r="V17" s="11"/>
      <c r="W17" s="11"/>
      <c r="X17" s="11"/>
      <c r="Y17" s="11"/>
      <c r="Z17" s="11"/>
      <c r="AA17" s="11"/>
    </row>
    <row r="18" ht="12.75" customHeight="1">
      <c r="A18" s="111" t="str">
        <f>IF(OR(B11&lt;&gt;"",D11&lt;&gt;""),"["&amp;TEXT($B$2,"##")&amp;"-"&amp;TEXT(ROW()-9,"##")&amp;"]","")</f>
        <v>[Guest-9]</v>
      </c>
      <c r="B18" s="112" t="s">
        <v>133</v>
      </c>
      <c r="C18" s="112" t="s">
        <v>134</v>
      </c>
      <c r="D18" s="113" t="s">
        <v>135</v>
      </c>
      <c r="E18" s="114" t="str">
        <f>A10</f>
        <v>[Guest-1]</v>
      </c>
      <c r="F18" s="114"/>
      <c r="G18" s="112" t="s">
        <v>90</v>
      </c>
      <c r="H18" s="115">
        <v>44298.0</v>
      </c>
      <c r="I18" s="112" t="s">
        <v>4</v>
      </c>
      <c r="J18" s="111"/>
      <c r="K18" s="62"/>
      <c r="L18" s="116"/>
      <c r="M18" s="11"/>
      <c r="N18" s="11"/>
      <c r="O18" s="11"/>
      <c r="P18" s="11"/>
      <c r="Q18" s="11"/>
      <c r="R18" s="11"/>
      <c r="S18" s="11"/>
      <c r="T18" s="11"/>
      <c r="U18" s="11"/>
      <c r="V18" s="11"/>
      <c r="W18" s="11"/>
      <c r="X18" s="11"/>
      <c r="Y18" s="11"/>
      <c r="Z18" s="11"/>
      <c r="AA18" s="11"/>
    </row>
    <row r="19" ht="12.75" customHeight="1">
      <c r="A19" s="111" t="str">
        <f>IF(OR(B11&lt;&gt;"",D11&lt;&gt;""),"["&amp;TEXT($B$2,"##")&amp;"-"&amp;TEXT(ROW()-9,"##")&amp;"]","")</f>
        <v>[Guest-10]</v>
      </c>
      <c r="B19" s="112" t="s">
        <v>136</v>
      </c>
      <c r="C19" s="112" t="s">
        <v>137</v>
      </c>
      <c r="D19" s="113" t="s">
        <v>138</v>
      </c>
      <c r="E19" s="114"/>
      <c r="F19" s="114"/>
      <c r="G19" s="112" t="s">
        <v>90</v>
      </c>
      <c r="H19" s="115">
        <v>44298.0</v>
      </c>
      <c r="I19" s="112" t="s">
        <v>4</v>
      </c>
      <c r="J19" s="111"/>
      <c r="K19" s="62"/>
      <c r="L19" s="116"/>
      <c r="M19" s="11"/>
      <c r="N19" s="11"/>
      <c r="O19" s="11"/>
      <c r="P19" s="11"/>
      <c r="Q19" s="11"/>
      <c r="R19" s="11"/>
      <c r="S19" s="11"/>
      <c r="T19" s="11"/>
      <c r="U19" s="11"/>
      <c r="V19" s="11"/>
      <c r="W19" s="11"/>
      <c r="X19" s="11"/>
      <c r="Y19" s="11"/>
      <c r="Z19" s="11"/>
      <c r="AA19" s="11"/>
    </row>
    <row r="20" ht="12.75" customHeight="1">
      <c r="A20" s="111" t="str">
        <f>IF(OR(B11&lt;&gt;"",D11&lt;&gt;""),"["&amp;TEXT($B$2,"##")&amp;"-"&amp;TEXT(ROW()-9,"##")&amp;"]","")</f>
        <v>[Guest-11]</v>
      </c>
      <c r="B20" s="112" t="s">
        <v>139</v>
      </c>
      <c r="C20" s="112" t="s">
        <v>140</v>
      </c>
      <c r="D20" s="113" t="s">
        <v>141</v>
      </c>
      <c r="E20" s="114"/>
      <c r="F20" s="114"/>
      <c r="G20" s="112" t="s">
        <v>90</v>
      </c>
      <c r="H20" s="115">
        <v>44298.0</v>
      </c>
      <c r="I20" s="112" t="s">
        <v>4</v>
      </c>
      <c r="J20" s="111"/>
      <c r="K20" s="62"/>
      <c r="L20" s="116"/>
      <c r="M20" s="11"/>
      <c r="N20" s="11"/>
      <c r="O20" s="11"/>
      <c r="P20" s="11"/>
      <c r="Q20" s="11"/>
      <c r="R20" s="11"/>
      <c r="S20" s="11"/>
      <c r="T20" s="11"/>
      <c r="U20" s="11"/>
      <c r="V20" s="11"/>
      <c r="W20" s="11"/>
      <c r="X20" s="11"/>
      <c r="Y20" s="11"/>
      <c r="Z20" s="11"/>
      <c r="AA20" s="11"/>
    </row>
    <row r="21" ht="12.75" customHeight="1">
      <c r="A21" s="111" t="str">
        <f>IF(OR(B11&lt;&gt;"",D11&lt;&gt;""),"["&amp;TEXT($B$2,"##")&amp;"-"&amp;TEXT(ROW()-9,"##")&amp;"]","")</f>
        <v>[Guest-12]</v>
      </c>
      <c r="B21" s="112" t="s">
        <v>142</v>
      </c>
      <c r="C21" s="112" t="s">
        <v>143</v>
      </c>
      <c r="D21" s="113" t="s">
        <v>144</v>
      </c>
      <c r="E21" s="114"/>
      <c r="F21" s="114"/>
      <c r="G21" s="112" t="s">
        <v>90</v>
      </c>
      <c r="H21" s="115">
        <v>44298.0</v>
      </c>
      <c r="I21" s="112" t="s">
        <v>4</v>
      </c>
      <c r="J21" s="112" t="s">
        <v>145</v>
      </c>
      <c r="K21" s="62"/>
      <c r="L21" s="116"/>
      <c r="M21" s="11"/>
      <c r="N21" s="11"/>
      <c r="O21" s="11"/>
      <c r="P21" s="11"/>
      <c r="Q21" s="11"/>
      <c r="R21" s="11"/>
      <c r="S21" s="11"/>
      <c r="T21" s="11"/>
      <c r="U21" s="11"/>
      <c r="V21" s="11"/>
      <c r="W21" s="11"/>
      <c r="X21" s="11"/>
      <c r="Y21" s="11"/>
      <c r="Z21" s="11"/>
      <c r="AA21" s="11"/>
    </row>
    <row r="22" ht="12.75" customHeight="1">
      <c r="A22" s="118" t="str">
        <f>IF(OR(B11&lt;&gt;"",D11&lt;&gt;""),"["&amp;TEXT($B$2,"##")&amp;"-"&amp;TEXT(ROW()-9,"##")&amp;"]","")</f>
        <v>[Guest-13]</v>
      </c>
      <c r="B22" s="112" t="s">
        <v>146</v>
      </c>
      <c r="C22" s="112" t="s">
        <v>147</v>
      </c>
      <c r="D22" s="113" t="s">
        <v>148</v>
      </c>
      <c r="E22" s="114"/>
      <c r="F22" s="114"/>
      <c r="G22" s="112" t="s">
        <v>90</v>
      </c>
      <c r="H22" s="115">
        <v>44298.0</v>
      </c>
      <c r="I22" s="112" t="s">
        <v>4</v>
      </c>
      <c r="J22" s="112"/>
      <c r="K22" s="62"/>
      <c r="L22" s="116"/>
      <c r="M22" s="11"/>
      <c r="N22" s="11"/>
      <c r="O22" s="11"/>
      <c r="P22" s="11"/>
      <c r="Q22" s="11"/>
      <c r="R22" s="11"/>
      <c r="S22" s="11"/>
      <c r="T22" s="11"/>
      <c r="U22" s="11"/>
      <c r="V22" s="11"/>
      <c r="W22" s="11"/>
      <c r="X22" s="11"/>
      <c r="Y22" s="11"/>
      <c r="Z22" s="11"/>
      <c r="AA22" s="11"/>
    </row>
    <row r="23" ht="12.75" customHeight="1">
      <c r="A23" s="111" t="str">
        <f>IF(OR(B11&lt;&gt;"",D11&lt;&gt;""),"["&amp;TEXT($B$2,"##")&amp;"-"&amp;TEXT(ROW()-9,"##")&amp;"]","")</f>
        <v>[Guest-14]</v>
      </c>
      <c r="B23" s="112" t="s">
        <v>149</v>
      </c>
      <c r="C23" s="112" t="s">
        <v>150</v>
      </c>
      <c r="D23" s="113" t="s">
        <v>151</v>
      </c>
      <c r="E23" s="114" t="str">
        <f>A10</f>
        <v>[Guest-1]</v>
      </c>
      <c r="F23" s="114"/>
      <c r="G23" s="112" t="s">
        <v>90</v>
      </c>
      <c r="H23" s="115">
        <v>44298.0</v>
      </c>
      <c r="I23" s="112" t="s">
        <v>4</v>
      </c>
      <c r="J23" s="111"/>
      <c r="K23" s="62"/>
      <c r="L23" s="116"/>
      <c r="M23" s="11"/>
      <c r="N23" s="11"/>
      <c r="O23" s="11"/>
      <c r="P23" s="11"/>
      <c r="Q23" s="11"/>
      <c r="R23" s="11"/>
      <c r="S23" s="11"/>
      <c r="T23" s="11"/>
      <c r="U23" s="11"/>
      <c r="V23" s="11"/>
      <c r="W23" s="11"/>
      <c r="X23" s="11"/>
      <c r="Y23" s="11"/>
      <c r="Z23" s="11"/>
      <c r="AA23" s="11"/>
    </row>
    <row r="24" ht="12.75" customHeight="1">
      <c r="A24" s="111" t="str">
        <f t="shared" ref="A24:A28" si="2">IF(OR(B11&lt;&gt;"",D11&lt;&gt;""),"["&amp;TEXT($B$2,"##")&amp;"-"&amp;TEXT(ROW()-9,"##")&amp;"]","")</f>
        <v>[Guest-15]</v>
      </c>
      <c r="B24" s="112" t="s">
        <v>152</v>
      </c>
      <c r="C24" s="112" t="s">
        <v>153</v>
      </c>
      <c r="D24" s="113" t="s">
        <v>130</v>
      </c>
      <c r="E24" s="114"/>
      <c r="F24" s="114"/>
      <c r="G24" s="112" t="s">
        <v>90</v>
      </c>
      <c r="H24" s="119">
        <v>44298.0</v>
      </c>
      <c r="I24" s="112" t="s">
        <v>4</v>
      </c>
      <c r="J24" s="111"/>
      <c r="K24" s="62"/>
      <c r="L24" s="116"/>
      <c r="M24" s="11"/>
      <c r="N24" s="11"/>
      <c r="O24" s="11"/>
      <c r="P24" s="11"/>
      <c r="Q24" s="11"/>
      <c r="R24" s="11"/>
      <c r="S24" s="11"/>
      <c r="T24" s="11"/>
      <c r="U24" s="11"/>
      <c r="V24" s="11"/>
      <c r="W24" s="11"/>
      <c r="X24" s="11"/>
      <c r="Y24" s="11"/>
      <c r="Z24" s="11"/>
      <c r="AA24" s="11"/>
    </row>
    <row r="25" ht="12.75" customHeight="1">
      <c r="A25" s="111" t="str">
        <f t="shared" si="2"/>
        <v>[Guest-16]</v>
      </c>
      <c r="B25" s="112" t="s">
        <v>154</v>
      </c>
      <c r="C25" s="112" t="s">
        <v>155</v>
      </c>
      <c r="D25" s="113" t="s">
        <v>130</v>
      </c>
      <c r="E25" s="114"/>
      <c r="F25" s="114"/>
      <c r="G25" s="112" t="s">
        <v>90</v>
      </c>
      <c r="H25" s="119">
        <v>44298.0</v>
      </c>
      <c r="I25" s="112" t="s">
        <v>4</v>
      </c>
      <c r="J25" s="111"/>
      <c r="K25" s="62"/>
      <c r="L25" s="116"/>
      <c r="M25" s="11"/>
      <c r="N25" s="11"/>
      <c r="O25" s="11"/>
      <c r="P25" s="11"/>
      <c r="Q25" s="11"/>
      <c r="R25" s="11"/>
      <c r="S25" s="11"/>
      <c r="T25" s="11"/>
      <c r="U25" s="11"/>
      <c r="V25" s="11"/>
      <c r="W25" s="11"/>
      <c r="X25" s="11"/>
      <c r="Y25" s="11"/>
      <c r="Z25" s="11"/>
      <c r="AA25" s="11"/>
    </row>
    <row r="26" ht="12.75" customHeight="1">
      <c r="A26" s="111" t="str">
        <f t="shared" si="2"/>
        <v>[Guest-17]</v>
      </c>
      <c r="B26" s="112" t="s">
        <v>156</v>
      </c>
      <c r="C26" s="112" t="s">
        <v>157</v>
      </c>
      <c r="D26" s="113" t="s">
        <v>130</v>
      </c>
      <c r="E26" s="114"/>
      <c r="F26" s="114"/>
      <c r="G26" s="112" t="s">
        <v>90</v>
      </c>
      <c r="H26" s="119">
        <v>44298.0</v>
      </c>
      <c r="I26" s="112" t="s">
        <v>4</v>
      </c>
      <c r="J26" s="111"/>
      <c r="K26" s="62"/>
      <c r="L26" s="116"/>
      <c r="M26" s="11"/>
      <c r="N26" s="11"/>
      <c r="O26" s="11"/>
      <c r="P26" s="11"/>
      <c r="Q26" s="11"/>
      <c r="R26" s="11"/>
      <c r="S26" s="11"/>
      <c r="T26" s="11"/>
      <c r="U26" s="11"/>
      <c r="V26" s="11"/>
      <c r="W26" s="11"/>
      <c r="X26" s="11"/>
      <c r="Y26" s="11"/>
      <c r="Z26" s="11"/>
      <c r="AA26" s="11"/>
    </row>
    <row r="27" ht="12.75" customHeight="1">
      <c r="A27" s="111" t="str">
        <f t="shared" si="2"/>
        <v>[Guest-18]</v>
      </c>
      <c r="B27" s="112" t="s">
        <v>158</v>
      </c>
      <c r="C27" s="112" t="s">
        <v>159</v>
      </c>
      <c r="D27" s="113" t="s">
        <v>130</v>
      </c>
      <c r="E27" s="114"/>
      <c r="F27" s="114"/>
      <c r="G27" s="112" t="s">
        <v>90</v>
      </c>
      <c r="H27" s="119">
        <v>44298.0</v>
      </c>
      <c r="I27" s="112" t="s">
        <v>4</v>
      </c>
      <c r="J27" s="111"/>
      <c r="K27" s="62"/>
      <c r="L27" s="116"/>
      <c r="M27" s="11"/>
      <c r="N27" s="11"/>
      <c r="O27" s="11"/>
      <c r="P27" s="11"/>
      <c r="Q27" s="11"/>
      <c r="R27" s="11"/>
      <c r="S27" s="11"/>
      <c r="T27" s="11"/>
      <c r="U27" s="11"/>
      <c r="V27" s="11"/>
      <c r="W27" s="11"/>
      <c r="X27" s="11"/>
      <c r="Y27" s="11"/>
      <c r="Z27" s="11"/>
      <c r="AA27" s="11"/>
    </row>
    <row r="28" ht="12.75" customHeight="1">
      <c r="A28" s="111" t="str">
        <f t="shared" si="2"/>
        <v>[Guest-19]</v>
      </c>
      <c r="B28" s="112" t="s">
        <v>160</v>
      </c>
      <c r="C28" s="112" t="s">
        <v>161</v>
      </c>
      <c r="D28" s="113" t="s">
        <v>130</v>
      </c>
      <c r="E28" s="114"/>
      <c r="F28" s="114"/>
      <c r="G28" s="112" t="s">
        <v>90</v>
      </c>
      <c r="H28" s="119">
        <v>44298.0</v>
      </c>
      <c r="I28" s="112" t="s">
        <v>4</v>
      </c>
      <c r="J28" s="111"/>
      <c r="K28" s="62"/>
      <c r="L28" s="116"/>
      <c r="M28" s="11"/>
      <c r="N28" s="11"/>
      <c r="O28" s="11"/>
      <c r="P28" s="11"/>
      <c r="Q28" s="11"/>
      <c r="R28" s="11"/>
      <c r="S28" s="11"/>
      <c r="T28" s="11"/>
      <c r="U28" s="11"/>
      <c r="V28" s="11"/>
      <c r="W28" s="11"/>
      <c r="X28" s="11"/>
      <c r="Y28" s="11"/>
      <c r="Z28" s="11"/>
      <c r="AA28" s="11"/>
    </row>
    <row r="29" ht="12.75" customHeight="1">
      <c r="A29" s="111" t="str">
        <f>IF(OR(B15&lt;&gt;"",D15&lt;&gt;""),"["&amp;TEXT($B$2,"##")&amp;"-"&amp;TEXT(ROW()-9,"##")&amp;"]","")</f>
        <v>[Guest-20]</v>
      </c>
      <c r="B29" s="112" t="s">
        <v>162</v>
      </c>
      <c r="C29" s="112" t="s">
        <v>163</v>
      </c>
      <c r="D29" s="113" t="s">
        <v>164</v>
      </c>
      <c r="E29" s="114"/>
      <c r="F29" s="114"/>
      <c r="G29" s="112" t="s">
        <v>90</v>
      </c>
      <c r="H29" s="115">
        <v>44298.0</v>
      </c>
      <c r="I29" s="112" t="s">
        <v>4</v>
      </c>
      <c r="J29" s="111"/>
      <c r="K29" s="62"/>
      <c r="L29" s="116"/>
      <c r="M29" s="11"/>
      <c r="N29" s="11"/>
      <c r="O29" s="11"/>
      <c r="P29" s="11"/>
      <c r="Q29" s="11"/>
      <c r="R29" s="11"/>
      <c r="S29" s="11"/>
      <c r="T29" s="11"/>
      <c r="U29" s="11"/>
      <c r="V29" s="11"/>
      <c r="W29" s="11"/>
      <c r="X29" s="11"/>
      <c r="Y29" s="11"/>
      <c r="Z29" s="11"/>
      <c r="AA29" s="11"/>
    </row>
    <row r="30" ht="15.75" customHeight="1">
      <c r="A30" s="108"/>
      <c r="B30" s="108" t="s">
        <v>165</v>
      </c>
      <c r="C30" s="109"/>
      <c r="D30" s="109"/>
      <c r="E30" s="109"/>
      <c r="F30" s="109"/>
      <c r="G30" s="109"/>
      <c r="H30" s="109"/>
      <c r="I30" s="109"/>
      <c r="J30" s="109"/>
      <c r="K30" s="106"/>
      <c r="L30" s="110"/>
      <c r="M30" s="85"/>
      <c r="N30" s="85"/>
      <c r="O30" s="85"/>
      <c r="P30" s="85"/>
      <c r="Q30" s="85"/>
      <c r="R30" s="85"/>
      <c r="S30" s="85"/>
      <c r="T30" s="85"/>
      <c r="U30" s="85"/>
      <c r="V30" s="85"/>
      <c r="W30" s="85"/>
      <c r="X30" s="85"/>
      <c r="Y30" s="85"/>
      <c r="Z30" s="85"/>
      <c r="AA30" s="85"/>
    </row>
    <row r="31" ht="12.75" customHeight="1">
      <c r="A31" s="111" t="str">
        <f>IF(OR(B31&lt;&gt;"",D31&lt;&gt;""),"["&amp;TEXT($B$2,"##")&amp;"-"&amp;TEXT(ROW()-10,"##")&amp;"]","")</f>
        <v>[Guest-21]</v>
      </c>
      <c r="B31" s="112" t="s">
        <v>166</v>
      </c>
      <c r="C31" s="112" t="s">
        <v>167</v>
      </c>
      <c r="D31" s="112" t="s">
        <v>168</v>
      </c>
      <c r="E31" s="111"/>
      <c r="F31" s="111"/>
      <c r="G31" s="112" t="s">
        <v>90</v>
      </c>
      <c r="H31" s="115">
        <v>44298.0</v>
      </c>
      <c r="I31" s="112" t="s">
        <v>4</v>
      </c>
      <c r="J31" s="111"/>
      <c r="K31" s="62"/>
      <c r="L31" s="116"/>
      <c r="M31" s="11"/>
      <c r="N31" s="11"/>
      <c r="O31" s="11"/>
      <c r="P31" s="11"/>
      <c r="Q31" s="11"/>
      <c r="R31" s="11"/>
      <c r="S31" s="11"/>
      <c r="T31" s="11"/>
      <c r="U31" s="11"/>
      <c r="V31" s="11"/>
      <c r="W31" s="11"/>
      <c r="X31" s="11"/>
      <c r="Y31" s="11"/>
      <c r="Z31" s="11"/>
      <c r="AA31" s="11"/>
    </row>
    <row r="32" ht="12.75" customHeight="1">
      <c r="A32" s="111" t="str">
        <f>IF(OR(B31&lt;&gt;"",D31&lt;&gt;""),"["&amp;TEXT($B$2,"##")&amp;"-"&amp;TEXT(ROW()-10,"##")&amp;"]","")</f>
        <v>[Guest-22]</v>
      </c>
      <c r="B32" s="112" t="s">
        <v>169</v>
      </c>
      <c r="C32" s="112" t="s">
        <v>170</v>
      </c>
      <c r="D32" s="112" t="s">
        <v>171</v>
      </c>
      <c r="E32" s="111"/>
      <c r="F32" s="111"/>
      <c r="G32" s="112" t="s">
        <v>90</v>
      </c>
      <c r="H32" s="120">
        <v>44299.0</v>
      </c>
      <c r="I32" s="121" t="s">
        <v>4</v>
      </c>
      <c r="J32" s="122"/>
      <c r="K32" s="62"/>
      <c r="L32" s="78"/>
      <c r="M32" s="11"/>
      <c r="N32" s="11"/>
      <c r="O32" s="11"/>
      <c r="P32" s="11"/>
      <c r="Q32" s="11"/>
      <c r="R32" s="11"/>
      <c r="S32" s="11"/>
      <c r="T32" s="11"/>
      <c r="U32" s="11"/>
      <c r="V32" s="11"/>
      <c r="W32" s="11"/>
      <c r="X32" s="11"/>
      <c r="Y32" s="11"/>
      <c r="Z32" s="11"/>
      <c r="AA32" s="11"/>
    </row>
    <row r="33" ht="12.75" customHeight="1">
      <c r="A33" s="111" t="str">
        <f>IF(OR(B31&lt;&gt;"",D31&lt;&gt;""),"["&amp;TEXT($B$2,"##")&amp;"-"&amp;TEXT(ROW()-10,"##")&amp;"]","")</f>
        <v>[Guest-23]</v>
      </c>
      <c r="B33" s="112" t="s">
        <v>172</v>
      </c>
      <c r="C33" s="112" t="s">
        <v>173</v>
      </c>
      <c r="D33" s="117" t="s">
        <v>174</v>
      </c>
      <c r="E33" s="112" t="s">
        <v>175</v>
      </c>
      <c r="F33" s="111"/>
      <c r="G33" s="112" t="s">
        <v>90</v>
      </c>
      <c r="H33" s="120">
        <v>44299.0</v>
      </c>
      <c r="I33" s="121" t="s">
        <v>4</v>
      </c>
      <c r="J33" s="122"/>
      <c r="K33" s="62"/>
      <c r="L33" s="78"/>
      <c r="M33" s="11"/>
      <c r="N33" s="11"/>
      <c r="O33" s="11"/>
      <c r="P33" s="11"/>
      <c r="Q33" s="11"/>
      <c r="R33" s="11"/>
      <c r="S33" s="11"/>
      <c r="T33" s="11"/>
      <c r="U33" s="11"/>
      <c r="V33" s="11"/>
      <c r="W33" s="11"/>
      <c r="X33" s="11"/>
      <c r="Y33" s="11"/>
      <c r="Z33" s="11"/>
      <c r="AA33" s="11"/>
    </row>
    <row r="34" ht="12.75" customHeight="1">
      <c r="A34" s="111" t="str">
        <f>IF(OR(B31&lt;&gt;"",D31&lt;&gt;""),"["&amp;TEXT($B$2,"##")&amp;"-"&amp;TEXT(ROW()-10,"##")&amp;"]","")</f>
        <v>[Guest-24]</v>
      </c>
      <c r="B34" s="112" t="s">
        <v>176</v>
      </c>
      <c r="C34" s="112" t="s">
        <v>173</v>
      </c>
      <c r="D34" s="112" t="s">
        <v>171</v>
      </c>
      <c r="E34" s="112" t="s">
        <v>177</v>
      </c>
      <c r="F34" s="111"/>
      <c r="G34" s="112" t="s">
        <v>90</v>
      </c>
      <c r="H34" s="120">
        <v>44299.0</v>
      </c>
      <c r="I34" s="121" t="s">
        <v>4</v>
      </c>
      <c r="J34" s="122"/>
      <c r="K34" s="62"/>
      <c r="L34" s="78"/>
      <c r="M34" s="11"/>
      <c r="N34" s="11"/>
      <c r="O34" s="11"/>
      <c r="P34" s="11"/>
      <c r="Q34" s="11"/>
      <c r="R34" s="11"/>
      <c r="S34" s="11"/>
      <c r="T34" s="11"/>
      <c r="U34" s="11"/>
      <c r="V34" s="11"/>
      <c r="W34" s="11"/>
      <c r="X34" s="11"/>
      <c r="Y34" s="11"/>
      <c r="Z34" s="11"/>
      <c r="AA34" s="11"/>
    </row>
    <row r="35" ht="12.75" customHeight="1">
      <c r="A35" s="111" t="str">
        <f>IF(OR(B31&lt;&gt;"",D31&lt;&gt;""),"["&amp;TEXT($B$2,"##")&amp;"-"&amp;TEXT(ROW()-10,"##")&amp;"]","")</f>
        <v>[Guest-25]</v>
      </c>
      <c r="B35" s="112" t="s">
        <v>178</v>
      </c>
      <c r="C35" s="112" t="s">
        <v>173</v>
      </c>
      <c r="D35" s="112" t="s">
        <v>179</v>
      </c>
      <c r="E35" s="112" t="s">
        <v>180</v>
      </c>
      <c r="F35" s="111"/>
      <c r="G35" s="112" t="s">
        <v>90</v>
      </c>
      <c r="H35" s="120">
        <v>44299.0</v>
      </c>
      <c r="I35" s="121" t="s">
        <v>4</v>
      </c>
      <c r="J35" s="122"/>
      <c r="K35" s="62"/>
      <c r="L35" s="78"/>
      <c r="M35" s="11"/>
      <c r="N35" s="11"/>
      <c r="O35" s="11"/>
      <c r="P35" s="11"/>
      <c r="Q35" s="11"/>
      <c r="R35" s="11"/>
      <c r="S35" s="11"/>
      <c r="T35" s="11"/>
      <c r="U35" s="11"/>
      <c r="V35" s="11"/>
      <c r="W35" s="11"/>
      <c r="X35" s="11"/>
      <c r="Y35" s="11"/>
      <c r="Z35" s="11"/>
      <c r="AA35" s="11"/>
    </row>
    <row r="36" ht="12.75" customHeight="1">
      <c r="A36" s="111" t="str">
        <f>IF(OR(B31&lt;&gt;"",D31&lt;&gt;""),"["&amp;TEXT($B$2,"##")&amp;"-"&amp;TEXT(ROW()-10,"##")&amp;"]","")</f>
        <v>[Guest-26]</v>
      </c>
      <c r="B36" s="112" t="s">
        <v>181</v>
      </c>
      <c r="C36" s="112" t="s">
        <v>182</v>
      </c>
      <c r="D36" s="112" t="s">
        <v>183</v>
      </c>
      <c r="E36" s="112" t="s">
        <v>184</v>
      </c>
      <c r="F36" s="111"/>
      <c r="G36" s="112" t="s">
        <v>90</v>
      </c>
      <c r="H36" s="120">
        <v>44299.0</v>
      </c>
      <c r="I36" s="121" t="s">
        <v>4</v>
      </c>
      <c r="J36" s="121" t="s">
        <v>185</v>
      </c>
      <c r="K36" s="62"/>
      <c r="L36" s="78"/>
      <c r="M36" s="11"/>
      <c r="N36" s="11"/>
      <c r="O36" s="11"/>
      <c r="P36" s="11"/>
      <c r="Q36" s="11"/>
      <c r="R36" s="11"/>
      <c r="S36" s="11"/>
      <c r="T36" s="11"/>
      <c r="U36" s="11"/>
      <c r="V36" s="11"/>
      <c r="W36" s="11"/>
      <c r="X36" s="11"/>
      <c r="Y36" s="11"/>
      <c r="Z36" s="11"/>
      <c r="AA36" s="11"/>
    </row>
    <row r="37" ht="12.75" customHeight="1">
      <c r="A37" s="111" t="str">
        <f>IF(OR(B31&lt;&gt;"",D31&lt;&gt;""),"["&amp;TEXT($B$2,"##")&amp;"-"&amp;TEXT(ROW()-10,"##")&amp;"]","")</f>
        <v>[Guest-27]</v>
      </c>
      <c r="B37" s="123" t="s">
        <v>186</v>
      </c>
      <c r="C37" s="123" t="s">
        <v>187</v>
      </c>
      <c r="D37" s="112" t="s">
        <v>188</v>
      </c>
      <c r="E37" s="112" t="s">
        <v>189</v>
      </c>
      <c r="F37" s="111"/>
      <c r="G37" s="112" t="s">
        <v>90</v>
      </c>
      <c r="H37" s="120">
        <v>44299.0</v>
      </c>
      <c r="I37" s="121" t="s">
        <v>4</v>
      </c>
      <c r="J37" s="122"/>
      <c r="K37" s="62"/>
      <c r="L37" s="78"/>
      <c r="M37" s="11"/>
      <c r="N37" s="11"/>
      <c r="O37" s="11"/>
      <c r="P37" s="11"/>
      <c r="Q37" s="11"/>
      <c r="R37" s="11"/>
      <c r="S37" s="11"/>
      <c r="T37" s="11"/>
      <c r="U37" s="11"/>
      <c r="V37" s="11"/>
      <c r="W37" s="11"/>
      <c r="X37" s="11"/>
      <c r="Y37" s="11"/>
      <c r="Z37" s="11"/>
      <c r="AA37" s="11"/>
    </row>
    <row r="38" ht="12.75" customHeight="1">
      <c r="A38" s="111" t="str">
        <f>IF(OR(B31&lt;&gt;"",D31&lt;&gt;""),"["&amp;TEXT($B$2,"##")&amp;"-"&amp;TEXT(ROW()-10,"##")&amp;"]","")</f>
        <v>[Guest-28]</v>
      </c>
      <c r="B38" s="112" t="s">
        <v>190</v>
      </c>
      <c r="C38" s="112" t="s">
        <v>187</v>
      </c>
      <c r="D38" s="112" t="s">
        <v>191</v>
      </c>
      <c r="E38" s="112"/>
      <c r="F38" s="111" t="str">
        <f>A37</f>
        <v>[Guest-27]</v>
      </c>
      <c r="G38" s="112" t="s">
        <v>90</v>
      </c>
      <c r="H38" s="120">
        <v>44299.0</v>
      </c>
      <c r="I38" s="121" t="s">
        <v>4</v>
      </c>
      <c r="J38" s="122"/>
      <c r="K38" s="62"/>
      <c r="L38" s="78"/>
      <c r="M38" s="11"/>
      <c r="N38" s="11"/>
      <c r="O38" s="11"/>
      <c r="P38" s="11"/>
      <c r="Q38" s="11"/>
      <c r="R38" s="11"/>
      <c r="S38" s="11"/>
      <c r="T38" s="11"/>
      <c r="U38" s="11"/>
      <c r="V38" s="11"/>
      <c r="W38" s="11"/>
      <c r="X38" s="11"/>
      <c r="Y38" s="11"/>
      <c r="Z38" s="11"/>
      <c r="AA38" s="11"/>
    </row>
    <row r="39" ht="12.75" customHeight="1">
      <c r="A39" s="111" t="str">
        <f>IF(OR(B31&lt;&gt;"",D31&lt;&gt;""),"["&amp;TEXT($B$2,"##")&amp;"-"&amp;TEXT(ROW()-10,"##")&amp;"]","")</f>
        <v>[Guest-29]</v>
      </c>
      <c r="B39" s="112" t="s">
        <v>192</v>
      </c>
      <c r="C39" s="112" t="s">
        <v>193</v>
      </c>
      <c r="D39" s="112" t="s">
        <v>194</v>
      </c>
      <c r="E39" s="112"/>
      <c r="F39" s="111" t="str">
        <f>A37</f>
        <v>[Guest-27]</v>
      </c>
      <c r="G39" s="112" t="s">
        <v>90</v>
      </c>
      <c r="H39" s="120">
        <v>44299.0</v>
      </c>
      <c r="I39" s="121" t="s">
        <v>4</v>
      </c>
      <c r="J39" s="122"/>
      <c r="K39" s="62"/>
      <c r="L39" s="78"/>
      <c r="M39" s="11"/>
      <c r="N39" s="11"/>
      <c r="O39" s="11"/>
      <c r="P39" s="11"/>
      <c r="Q39" s="11"/>
      <c r="R39" s="11"/>
      <c r="S39" s="11"/>
      <c r="T39" s="11"/>
      <c r="U39" s="11"/>
      <c r="V39" s="11"/>
      <c r="W39" s="11"/>
      <c r="X39" s="11"/>
      <c r="Y39" s="11"/>
      <c r="Z39" s="11"/>
      <c r="AA39" s="11"/>
    </row>
    <row r="40" ht="12.75" customHeight="1">
      <c r="A40" s="111" t="str">
        <f>IF(OR(B31&lt;&gt;"",D31&lt;&gt;""),"["&amp;TEXT($B$2,"##")&amp;"-"&amp;TEXT(ROW()-10,"##")&amp;"]","")</f>
        <v>[Guest-30]</v>
      </c>
      <c r="B40" s="112" t="s">
        <v>195</v>
      </c>
      <c r="C40" s="112" t="s">
        <v>173</v>
      </c>
      <c r="D40" s="112" t="s">
        <v>196</v>
      </c>
      <c r="E40" s="112" t="s">
        <v>197</v>
      </c>
      <c r="F40" s="111" t="str">
        <f>A37</f>
        <v>[Guest-27]</v>
      </c>
      <c r="G40" s="112" t="s">
        <v>90</v>
      </c>
      <c r="H40" s="120">
        <v>44299.0</v>
      </c>
      <c r="I40" s="121" t="s">
        <v>4</v>
      </c>
      <c r="J40" s="122"/>
      <c r="K40" s="62"/>
      <c r="L40" s="78"/>
      <c r="M40" s="11"/>
      <c r="N40" s="11"/>
      <c r="O40" s="11"/>
      <c r="P40" s="11"/>
      <c r="Q40" s="11"/>
      <c r="R40" s="11"/>
      <c r="S40" s="11"/>
      <c r="T40" s="11"/>
      <c r="U40" s="11"/>
      <c r="V40" s="11"/>
      <c r="W40" s="11"/>
      <c r="X40" s="11"/>
      <c r="Y40" s="11"/>
      <c r="Z40" s="11"/>
      <c r="AA40" s="11"/>
    </row>
    <row r="41" ht="12.75" customHeight="1">
      <c r="A41" s="111" t="str">
        <f>IF(OR(B31&lt;&gt;"",D31&lt;&gt;""),"["&amp;TEXT($B$2,"##")&amp;"-"&amp;TEXT(ROW()-10,"##")&amp;"]","")</f>
        <v>[Guest-31]</v>
      </c>
      <c r="B41" s="112" t="s">
        <v>198</v>
      </c>
      <c r="C41" s="112" t="s">
        <v>199</v>
      </c>
      <c r="D41" s="112" t="s">
        <v>200</v>
      </c>
      <c r="E41" s="112" t="s">
        <v>201</v>
      </c>
      <c r="F41" s="111" t="str">
        <f>A37</f>
        <v>[Guest-27]</v>
      </c>
      <c r="G41" s="112" t="s">
        <v>90</v>
      </c>
      <c r="H41" s="120">
        <v>44299.0</v>
      </c>
      <c r="I41" s="121" t="s">
        <v>4</v>
      </c>
      <c r="J41" s="122"/>
      <c r="K41" s="62"/>
      <c r="L41" s="78"/>
      <c r="M41" s="11"/>
      <c r="N41" s="11"/>
      <c r="O41" s="11"/>
      <c r="P41" s="11"/>
      <c r="Q41" s="11"/>
      <c r="R41" s="11"/>
      <c r="S41" s="11"/>
      <c r="T41" s="11"/>
      <c r="U41" s="11"/>
      <c r="V41" s="11"/>
      <c r="W41" s="11"/>
      <c r="X41" s="11"/>
      <c r="Y41" s="11"/>
      <c r="Z41" s="11"/>
      <c r="AA41" s="11"/>
    </row>
    <row r="42" ht="12.75" customHeight="1">
      <c r="A42" s="111" t="str">
        <f>IF(OR(B31&lt;&gt;"",D31&lt;&gt;""),"["&amp;TEXT($B$2,"##")&amp;"-"&amp;TEXT(ROW()-10,"##")&amp;"]","")</f>
        <v>[Guest-32]</v>
      </c>
      <c r="B42" s="112" t="s">
        <v>202</v>
      </c>
      <c r="C42" s="112" t="s">
        <v>203</v>
      </c>
      <c r="D42" s="112" t="s">
        <v>204</v>
      </c>
      <c r="E42" s="112" t="s">
        <v>205</v>
      </c>
      <c r="F42" s="111" t="str">
        <f>A37</f>
        <v>[Guest-27]</v>
      </c>
      <c r="G42" s="112" t="s">
        <v>90</v>
      </c>
      <c r="H42" s="120">
        <v>44299.0</v>
      </c>
      <c r="I42" s="121" t="s">
        <v>4</v>
      </c>
      <c r="J42" s="122"/>
      <c r="K42" s="62"/>
      <c r="L42" s="78"/>
      <c r="M42" s="11"/>
      <c r="N42" s="11"/>
      <c r="O42" s="11"/>
      <c r="P42" s="11"/>
      <c r="Q42" s="11"/>
      <c r="R42" s="11"/>
      <c r="S42" s="11"/>
      <c r="T42" s="11"/>
      <c r="U42" s="11"/>
      <c r="V42" s="11"/>
      <c r="W42" s="11"/>
      <c r="X42" s="11"/>
      <c r="Y42" s="11"/>
      <c r="Z42" s="11"/>
      <c r="AA42" s="11"/>
    </row>
    <row r="43" ht="12.75" customHeight="1">
      <c r="A43" s="111" t="str">
        <f>IF(OR(B31&lt;&gt;"",D31&lt;&gt;""),"["&amp;TEXT($B$2,"##")&amp;"-"&amp;TEXT(ROW()-10,"##")&amp;"]","")</f>
        <v>[Guest-33]</v>
      </c>
      <c r="B43" s="112" t="s">
        <v>206</v>
      </c>
      <c r="C43" s="112" t="s">
        <v>203</v>
      </c>
      <c r="D43" s="112" t="s">
        <v>207</v>
      </c>
      <c r="E43" s="112" t="s">
        <v>208</v>
      </c>
      <c r="F43" s="111" t="str">
        <f>A37</f>
        <v>[Guest-27]</v>
      </c>
      <c r="G43" s="112" t="s">
        <v>90</v>
      </c>
      <c r="H43" s="120">
        <v>44299.0</v>
      </c>
      <c r="I43" s="121" t="s">
        <v>4</v>
      </c>
      <c r="J43" s="122"/>
      <c r="K43" s="62"/>
      <c r="L43" s="78"/>
      <c r="M43" s="11"/>
      <c r="N43" s="11"/>
      <c r="O43" s="11"/>
      <c r="P43" s="11"/>
      <c r="Q43" s="11"/>
      <c r="R43" s="11"/>
      <c r="S43" s="11"/>
      <c r="T43" s="11"/>
      <c r="U43" s="11"/>
      <c r="V43" s="11"/>
      <c r="W43" s="11"/>
      <c r="X43" s="11"/>
      <c r="Y43" s="11"/>
      <c r="Z43" s="11"/>
      <c r="AA43" s="11"/>
    </row>
    <row r="44" ht="12.75" customHeight="1">
      <c r="A44" s="111" t="str">
        <f>IF(OR(B31&lt;&gt;"",D31&lt;&gt;""),"["&amp;TEXT($B$2,"##")&amp;"-"&amp;TEXT(ROW()-10,"##")&amp;"]","")</f>
        <v>[Guest-34]</v>
      </c>
      <c r="B44" s="112" t="s">
        <v>209</v>
      </c>
      <c r="C44" s="112" t="s">
        <v>203</v>
      </c>
      <c r="D44" s="112" t="s">
        <v>210</v>
      </c>
      <c r="E44" s="112" t="s">
        <v>211</v>
      </c>
      <c r="F44" s="111" t="str">
        <f>A37</f>
        <v>[Guest-27]</v>
      </c>
      <c r="G44" s="112" t="s">
        <v>90</v>
      </c>
      <c r="H44" s="120">
        <v>44299.0</v>
      </c>
      <c r="I44" s="121" t="s">
        <v>4</v>
      </c>
      <c r="J44" s="122"/>
      <c r="K44" s="62"/>
      <c r="L44" s="78"/>
      <c r="M44" s="11"/>
      <c r="N44" s="11"/>
      <c r="O44" s="11"/>
      <c r="P44" s="11"/>
      <c r="Q44" s="11"/>
      <c r="R44" s="11"/>
      <c r="S44" s="11"/>
      <c r="T44" s="11"/>
      <c r="U44" s="11"/>
      <c r="V44" s="11"/>
      <c r="W44" s="11"/>
      <c r="X44" s="11"/>
      <c r="Y44" s="11"/>
      <c r="Z44" s="11"/>
      <c r="AA44" s="11"/>
    </row>
    <row r="45" ht="15.75" customHeight="1">
      <c r="A45" s="108"/>
      <c r="B45" s="108" t="s">
        <v>212</v>
      </c>
      <c r="C45" s="109"/>
      <c r="D45" s="109"/>
      <c r="E45" s="109"/>
      <c r="F45" s="109"/>
      <c r="G45" s="109"/>
      <c r="H45" s="109"/>
      <c r="I45" s="109"/>
      <c r="J45" s="109"/>
      <c r="K45" s="106"/>
      <c r="L45" s="110"/>
      <c r="M45" s="85"/>
      <c r="N45" s="85"/>
      <c r="O45" s="85"/>
      <c r="P45" s="85"/>
      <c r="Q45" s="85"/>
      <c r="R45" s="85"/>
      <c r="S45" s="85"/>
      <c r="T45" s="85"/>
      <c r="U45" s="85"/>
      <c r="V45" s="85"/>
      <c r="W45" s="85"/>
      <c r="X45" s="85"/>
      <c r="Y45" s="85"/>
      <c r="Z45" s="85"/>
      <c r="AA45" s="85"/>
    </row>
    <row r="46" ht="12.75" customHeight="1">
      <c r="A46" s="111" t="str">
        <f t="shared" ref="A46:A47" si="3">IF(OR(B46&lt;&gt;"",D46&lt;&gt;""),"["&amp;TEXT($B$2,"##")&amp;"-"&amp;TEXT(ROW()-11,"##")&amp;"]","")</f>
        <v>[Guest-35]</v>
      </c>
      <c r="B46" s="124" t="s">
        <v>213</v>
      </c>
      <c r="C46" s="124" t="s">
        <v>214</v>
      </c>
      <c r="D46" s="125" t="s">
        <v>215</v>
      </c>
      <c r="E46" s="122"/>
      <c r="F46" s="122"/>
      <c r="G46" s="121" t="s">
        <v>90</v>
      </c>
      <c r="H46" s="126">
        <v>44298.0</v>
      </c>
      <c r="I46" s="121" t="s">
        <v>4</v>
      </c>
      <c r="J46" s="122"/>
      <c r="K46" s="62"/>
      <c r="L46" s="78"/>
      <c r="M46" s="11"/>
      <c r="N46" s="11"/>
      <c r="O46" s="11"/>
      <c r="P46" s="11"/>
      <c r="Q46" s="11"/>
      <c r="R46" s="11"/>
      <c r="S46" s="11"/>
      <c r="T46" s="11"/>
      <c r="U46" s="11"/>
      <c r="V46" s="11"/>
      <c r="W46" s="11"/>
      <c r="X46" s="11"/>
      <c r="Y46" s="11"/>
      <c r="Z46" s="11"/>
      <c r="AA46" s="11"/>
    </row>
    <row r="47" ht="12.75" customHeight="1">
      <c r="A47" s="111" t="str">
        <f t="shared" si="3"/>
        <v>[Guest-36]</v>
      </c>
      <c r="B47" s="124" t="s">
        <v>216</v>
      </c>
      <c r="C47" s="124" t="s">
        <v>217</v>
      </c>
      <c r="D47" s="125" t="s">
        <v>218</v>
      </c>
      <c r="E47" s="121" t="str">
        <f>A46</f>
        <v>[Guest-35]</v>
      </c>
      <c r="F47" s="121" t="s">
        <v>219</v>
      </c>
      <c r="G47" s="121" t="s">
        <v>90</v>
      </c>
      <c r="H47" s="126">
        <v>44298.0</v>
      </c>
      <c r="I47" s="121" t="s">
        <v>4</v>
      </c>
      <c r="J47" s="122"/>
      <c r="K47" s="62"/>
      <c r="L47" s="78"/>
      <c r="M47" s="11"/>
      <c r="N47" s="11"/>
      <c r="O47" s="11"/>
      <c r="P47" s="11"/>
      <c r="Q47" s="11"/>
      <c r="R47" s="11"/>
      <c r="S47" s="11"/>
      <c r="T47" s="11"/>
      <c r="U47" s="11"/>
      <c r="V47" s="11"/>
      <c r="W47" s="11"/>
      <c r="X47" s="11"/>
      <c r="Y47" s="11"/>
      <c r="Z47" s="11"/>
      <c r="AA47" s="11"/>
    </row>
    <row r="48" ht="12.75" customHeight="1">
      <c r="A48" s="127" t="str">
        <f>IF(OR(B49&lt;&gt;"",D49&lt;&gt;""),"["&amp;TEXT($B$2,"##")&amp;"-"&amp;TEXT(ROW()-11,"##")&amp;"]","")</f>
        <v>[Guest-37]</v>
      </c>
      <c r="B48" s="124" t="s">
        <v>220</v>
      </c>
      <c r="C48" s="117" t="s">
        <v>221</v>
      </c>
      <c r="D48" s="125" t="s">
        <v>222</v>
      </c>
      <c r="E48" s="122" t="str">
        <f>A46</f>
        <v>[Guest-35]</v>
      </c>
      <c r="F48" s="121" t="s">
        <v>223</v>
      </c>
      <c r="G48" s="121" t="s">
        <v>90</v>
      </c>
      <c r="H48" s="126">
        <v>44298.0</v>
      </c>
      <c r="I48" s="121" t="s">
        <v>4</v>
      </c>
      <c r="J48" s="122"/>
      <c r="K48" s="62"/>
      <c r="L48" s="78"/>
      <c r="M48" s="11"/>
      <c r="N48" s="11"/>
      <c r="O48" s="11"/>
      <c r="P48" s="11"/>
      <c r="Q48" s="11"/>
      <c r="R48" s="11"/>
      <c r="S48" s="11"/>
      <c r="T48" s="11"/>
      <c r="U48" s="11"/>
      <c r="V48" s="11"/>
      <c r="W48" s="11"/>
      <c r="X48" s="11"/>
      <c r="Y48" s="11"/>
      <c r="Z48" s="11"/>
      <c r="AA48" s="11"/>
    </row>
    <row r="49" ht="12.75" customHeight="1">
      <c r="A49" s="111" t="str">
        <f t="shared" ref="A49:A54" si="4">IF(OR(B49&lt;&gt;"",D49&lt;&gt;""),"["&amp;TEXT($B$2,"##")&amp;"-"&amp;TEXT(ROW()-11,"##")&amp;"]","")</f>
        <v>[Guest-38]</v>
      </c>
      <c r="B49" s="124" t="s">
        <v>224</v>
      </c>
      <c r="C49" s="124" t="s">
        <v>225</v>
      </c>
      <c r="D49" s="125" t="s">
        <v>226</v>
      </c>
      <c r="E49" s="122"/>
      <c r="F49" s="121" t="s">
        <v>227</v>
      </c>
      <c r="G49" s="121" t="s">
        <v>90</v>
      </c>
      <c r="H49" s="126">
        <v>44298.0</v>
      </c>
      <c r="I49" s="121" t="s">
        <v>4</v>
      </c>
      <c r="J49" s="122"/>
      <c r="K49" s="62"/>
      <c r="L49" s="78"/>
      <c r="M49" s="11"/>
      <c r="N49" s="11"/>
      <c r="O49" s="11"/>
      <c r="P49" s="11"/>
      <c r="Q49" s="11"/>
      <c r="R49" s="11"/>
      <c r="S49" s="11"/>
      <c r="T49" s="11"/>
      <c r="U49" s="11"/>
      <c r="V49" s="11"/>
      <c r="W49" s="11"/>
      <c r="X49" s="11"/>
      <c r="Y49" s="11"/>
      <c r="Z49" s="11"/>
      <c r="AA49" s="11"/>
    </row>
    <row r="50" ht="12.75" customHeight="1">
      <c r="A50" s="111" t="str">
        <f t="shared" si="4"/>
        <v>[Guest-39]</v>
      </c>
      <c r="B50" s="124" t="s">
        <v>228</v>
      </c>
      <c r="C50" s="124" t="s">
        <v>229</v>
      </c>
      <c r="D50" s="125" t="s">
        <v>226</v>
      </c>
      <c r="E50" s="122"/>
      <c r="F50" s="122"/>
      <c r="G50" s="121" t="s">
        <v>90</v>
      </c>
      <c r="H50" s="126">
        <v>44298.0</v>
      </c>
      <c r="I50" s="121" t="s">
        <v>4</v>
      </c>
      <c r="J50" s="122"/>
      <c r="K50" s="62"/>
      <c r="L50" s="78"/>
      <c r="M50" s="11"/>
      <c r="N50" s="11"/>
      <c r="O50" s="11"/>
      <c r="P50" s="11"/>
      <c r="Q50" s="11"/>
      <c r="R50" s="11"/>
      <c r="S50" s="11"/>
      <c r="T50" s="11"/>
      <c r="U50" s="11"/>
      <c r="V50" s="11"/>
      <c r="W50" s="11"/>
      <c r="X50" s="11"/>
      <c r="Y50" s="11"/>
      <c r="Z50" s="11"/>
      <c r="AA50" s="11"/>
    </row>
    <row r="51" ht="12.75" customHeight="1">
      <c r="A51" s="111" t="str">
        <f t="shared" si="4"/>
        <v>[Guest-40]</v>
      </c>
      <c r="B51" s="124" t="s">
        <v>230</v>
      </c>
      <c r="C51" s="124" t="s">
        <v>231</v>
      </c>
      <c r="D51" s="125" t="s">
        <v>232</v>
      </c>
      <c r="E51" s="122"/>
      <c r="F51" s="122"/>
      <c r="G51" s="121" t="s">
        <v>90</v>
      </c>
      <c r="H51" s="126">
        <v>44298.0</v>
      </c>
      <c r="I51" s="121" t="s">
        <v>4</v>
      </c>
      <c r="J51" s="122"/>
      <c r="K51" s="62"/>
      <c r="L51" s="78"/>
      <c r="M51" s="11"/>
      <c r="N51" s="11"/>
      <c r="O51" s="11"/>
      <c r="P51" s="11"/>
      <c r="Q51" s="11"/>
      <c r="R51" s="11"/>
      <c r="S51" s="11"/>
      <c r="T51" s="11"/>
      <c r="U51" s="11"/>
      <c r="V51" s="11"/>
      <c r="W51" s="11"/>
      <c r="X51" s="11"/>
      <c r="Y51" s="11"/>
      <c r="Z51" s="11"/>
      <c r="AA51" s="11"/>
    </row>
    <row r="52" ht="12.75" customHeight="1">
      <c r="A52" s="111" t="str">
        <f t="shared" si="4"/>
        <v>[Guest-41]</v>
      </c>
      <c r="B52" s="124" t="s">
        <v>233</v>
      </c>
      <c r="C52" s="124" t="s">
        <v>234</v>
      </c>
      <c r="D52" s="125" t="s">
        <v>235</v>
      </c>
      <c r="E52" s="122"/>
      <c r="F52" s="122"/>
      <c r="G52" s="121" t="s">
        <v>90</v>
      </c>
      <c r="H52" s="126">
        <v>44298.0</v>
      </c>
      <c r="I52" s="121" t="s">
        <v>236</v>
      </c>
      <c r="J52" s="122"/>
      <c r="K52" s="62"/>
      <c r="L52" s="78"/>
      <c r="M52" s="11"/>
      <c r="N52" s="11"/>
      <c r="O52" s="11"/>
      <c r="P52" s="11"/>
      <c r="Q52" s="11"/>
      <c r="R52" s="11"/>
      <c r="S52" s="11"/>
      <c r="T52" s="11"/>
      <c r="U52" s="11"/>
      <c r="V52" s="11"/>
      <c r="W52" s="11"/>
      <c r="X52" s="11"/>
      <c r="Y52" s="11"/>
      <c r="Z52" s="11"/>
      <c r="AA52" s="11"/>
    </row>
    <row r="53" ht="12.75" customHeight="1">
      <c r="A53" s="111" t="str">
        <f t="shared" si="4"/>
        <v>[Guest-42]</v>
      </c>
      <c r="B53" s="124" t="s">
        <v>237</v>
      </c>
      <c r="C53" s="124" t="s">
        <v>238</v>
      </c>
      <c r="D53" s="125" t="s">
        <v>239</v>
      </c>
      <c r="E53" s="122"/>
      <c r="F53" s="122"/>
      <c r="G53" s="121" t="s">
        <v>90</v>
      </c>
      <c r="H53" s="126">
        <v>44298.0</v>
      </c>
      <c r="I53" s="121" t="s">
        <v>4</v>
      </c>
      <c r="J53" s="122"/>
      <c r="K53" s="62"/>
      <c r="L53" s="78"/>
      <c r="M53" s="11"/>
      <c r="N53" s="11"/>
      <c r="O53" s="11"/>
      <c r="P53" s="11"/>
      <c r="Q53" s="11"/>
      <c r="R53" s="11"/>
      <c r="S53" s="11"/>
      <c r="T53" s="11"/>
      <c r="U53" s="11"/>
      <c r="V53" s="11"/>
      <c r="W53" s="11"/>
      <c r="X53" s="11"/>
      <c r="Y53" s="11"/>
      <c r="Z53" s="11"/>
      <c r="AA53" s="11"/>
    </row>
    <row r="54" ht="12.75" customHeight="1">
      <c r="A54" s="111" t="str">
        <f t="shared" si="4"/>
        <v>[Guest-43]</v>
      </c>
      <c r="B54" s="124" t="s">
        <v>240</v>
      </c>
      <c r="C54" s="124" t="s">
        <v>241</v>
      </c>
      <c r="D54" s="125" t="s">
        <v>242</v>
      </c>
      <c r="E54" s="122"/>
      <c r="F54" s="124" t="s">
        <v>243</v>
      </c>
      <c r="G54" s="121" t="s">
        <v>90</v>
      </c>
      <c r="H54" s="126">
        <v>44298.0</v>
      </c>
      <c r="I54" s="121" t="s">
        <v>4</v>
      </c>
      <c r="J54" s="122"/>
      <c r="K54" s="62"/>
      <c r="L54" s="78"/>
      <c r="M54" s="11"/>
      <c r="N54" s="11"/>
      <c r="O54" s="11"/>
      <c r="P54" s="11"/>
      <c r="Q54" s="11"/>
      <c r="R54" s="11"/>
      <c r="S54" s="11"/>
      <c r="T54" s="11"/>
      <c r="U54" s="11"/>
      <c r="V54" s="11"/>
      <c r="W54" s="11"/>
      <c r="X54" s="11"/>
      <c r="Y54" s="11"/>
      <c r="Z54" s="11"/>
      <c r="AA54" s="11"/>
    </row>
    <row r="55" ht="12.75" customHeight="1">
      <c r="A55" s="128" t="str">
        <f>IF(OR(B56&lt;&gt;"",D56&lt;&gt;""),"["&amp;TEXT($B$2,"##")&amp;"-"&amp;TEXT(ROW()-11,"##")&amp;"]","")</f>
        <v>[Guest-44]</v>
      </c>
      <c r="B55" s="124" t="s">
        <v>244</v>
      </c>
      <c r="C55" s="124" t="s">
        <v>245</v>
      </c>
      <c r="D55" s="125" t="s">
        <v>239</v>
      </c>
      <c r="E55" s="122"/>
      <c r="F55" s="124" t="s">
        <v>243</v>
      </c>
      <c r="G55" s="121" t="s">
        <v>90</v>
      </c>
      <c r="H55" s="126">
        <v>44298.0</v>
      </c>
      <c r="I55" s="121" t="s">
        <v>4</v>
      </c>
      <c r="J55" s="124" t="s">
        <v>246</v>
      </c>
      <c r="K55" s="62"/>
      <c r="L55" s="78"/>
      <c r="M55" s="11"/>
      <c r="N55" s="11"/>
      <c r="O55" s="11"/>
      <c r="P55" s="11"/>
      <c r="Q55" s="11"/>
      <c r="R55" s="11"/>
      <c r="S55" s="11"/>
      <c r="T55" s="11"/>
      <c r="U55" s="11"/>
      <c r="V55" s="11"/>
      <c r="W55" s="11"/>
      <c r="X55" s="11"/>
      <c r="Y55" s="11"/>
      <c r="Z55" s="11"/>
      <c r="AA55" s="11"/>
    </row>
    <row r="56" ht="12.75" customHeight="1">
      <c r="A56" s="111" t="str">
        <f t="shared" ref="A56:A59" si="5">IF(OR(B56&lt;&gt;"",D56&lt;&gt;""),"["&amp;TEXT($B$2,"##")&amp;"-"&amp;TEXT(ROW()-11,"##")&amp;"]","")</f>
        <v>[Guest-45]</v>
      </c>
      <c r="B56" s="124" t="s">
        <v>247</v>
      </c>
      <c r="C56" s="124" t="s">
        <v>248</v>
      </c>
      <c r="D56" s="125" t="s">
        <v>249</v>
      </c>
      <c r="E56" s="122"/>
      <c r="F56" s="122"/>
      <c r="G56" s="121" t="s">
        <v>90</v>
      </c>
      <c r="H56" s="126">
        <v>44298.0</v>
      </c>
      <c r="I56" s="121" t="s">
        <v>4</v>
      </c>
      <c r="J56" s="122"/>
      <c r="K56" s="62"/>
      <c r="L56" s="78"/>
      <c r="M56" s="11"/>
      <c r="N56" s="11"/>
      <c r="O56" s="11"/>
      <c r="P56" s="11"/>
      <c r="Q56" s="11"/>
      <c r="R56" s="11"/>
      <c r="S56" s="11"/>
      <c r="T56" s="11"/>
      <c r="U56" s="11"/>
      <c r="V56" s="11"/>
      <c r="W56" s="11"/>
      <c r="X56" s="11"/>
      <c r="Y56" s="11"/>
      <c r="Z56" s="11"/>
      <c r="AA56" s="11"/>
    </row>
    <row r="57" ht="12.75" customHeight="1">
      <c r="A57" s="111" t="str">
        <f t="shared" si="5"/>
        <v>[Guest-46]</v>
      </c>
      <c r="B57" s="124" t="s">
        <v>250</v>
      </c>
      <c r="C57" s="124" t="s">
        <v>251</v>
      </c>
      <c r="D57" s="125" t="s">
        <v>252</v>
      </c>
      <c r="E57" s="122"/>
      <c r="F57" s="122"/>
      <c r="G57" s="121" t="s">
        <v>90</v>
      </c>
      <c r="H57" s="126">
        <v>44298.0</v>
      </c>
      <c r="I57" s="121" t="s">
        <v>4</v>
      </c>
      <c r="J57" s="122"/>
      <c r="K57" s="62"/>
      <c r="L57" s="78"/>
      <c r="M57" s="11"/>
      <c r="N57" s="11"/>
      <c r="O57" s="11"/>
      <c r="P57" s="11"/>
      <c r="Q57" s="11"/>
      <c r="R57" s="11"/>
      <c r="S57" s="11"/>
      <c r="T57" s="11"/>
      <c r="U57" s="11"/>
      <c r="V57" s="11"/>
      <c r="W57" s="11"/>
      <c r="X57" s="11"/>
      <c r="Y57" s="11"/>
      <c r="Z57" s="11"/>
      <c r="AA57" s="11"/>
    </row>
    <row r="58" ht="12.75" customHeight="1">
      <c r="A58" s="111" t="str">
        <f t="shared" si="5"/>
        <v>[Guest-47]</v>
      </c>
      <c r="B58" s="124" t="s">
        <v>253</v>
      </c>
      <c r="C58" s="124" t="s">
        <v>254</v>
      </c>
      <c r="D58" s="125" t="s">
        <v>255</v>
      </c>
      <c r="E58" s="122"/>
      <c r="F58" s="122"/>
      <c r="G58" s="121" t="s">
        <v>90</v>
      </c>
      <c r="H58" s="126">
        <v>44298.0</v>
      </c>
      <c r="I58" s="121" t="s">
        <v>4</v>
      </c>
      <c r="J58" s="122"/>
      <c r="K58" s="62"/>
      <c r="L58" s="78"/>
      <c r="M58" s="11"/>
      <c r="N58" s="11"/>
      <c r="O58" s="11"/>
      <c r="P58" s="11"/>
      <c r="Q58" s="11"/>
      <c r="R58" s="11"/>
      <c r="S58" s="11"/>
      <c r="T58" s="11"/>
      <c r="U58" s="11"/>
      <c r="V58" s="11"/>
      <c r="W58" s="11"/>
      <c r="X58" s="11"/>
      <c r="Y58" s="11"/>
      <c r="Z58" s="11"/>
      <c r="AA58" s="11"/>
    </row>
    <row r="59" ht="12.75" customHeight="1">
      <c r="A59" s="111" t="str">
        <f t="shared" si="5"/>
        <v>[Guest-48]</v>
      </c>
      <c r="B59" s="124" t="s">
        <v>256</v>
      </c>
      <c r="C59" s="124" t="s">
        <v>257</v>
      </c>
      <c r="D59" s="125" t="s">
        <v>258</v>
      </c>
      <c r="E59" s="122"/>
      <c r="F59" s="122"/>
      <c r="G59" s="121" t="s">
        <v>90</v>
      </c>
      <c r="H59" s="126">
        <v>44298.0</v>
      </c>
      <c r="I59" s="121" t="s">
        <v>4</v>
      </c>
      <c r="J59" s="122"/>
      <c r="K59" s="62"/>
      <c r="L59" s="78"/>
      <c r="M59" s="11"/>
      <c r="N59" s="11"/>
      <c r="O59" s="11"/>
      <c r="P59" s="11"/>
      <c r="Q59" s="11"/>
      <c r="R59" s="11"/>
      <c r="S59" s="11"/>
      <c r="T59" s="11"/>
      <c r="U59" s="11"/>
      <c r="V59" s="11"/>
      <c r="W59" s="11"/>
      <c r="X59" s="11"/>
      <c r="Y59" s="11"/>
      <c r="Z59" s="11"/>
      <c r="AA59" s="11"/>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78"/>
      <c r="M1" s="11"/>
      <c r="N1" s="11"/>
      <c r="O1" s="11"/>
      <c r="P1" s="11"/>
      <c r="Q1" s="11"/>
      <c r="R1" s="11"/>
      <c r="S1" s="11"/>
      <c r="T1" s="11"/>
      <c r="U1" s="11"/>
      <c r="V1" s="11"/>
      <c r="W1" s="11"/>
      <c r="X1" s="11"/>
      <c r="Y1" s="11"/>
      <c r="Z1" s="11"/>
      <c r="AA1" s="11"/>
    </row>
    <row r="2" ht="15.0" customHeight="1">
      <c r="A2" s="79" t="s">
        <v>89</v>
      </c>
      <c r="B2" s="80" t="s">
        <v>40</v>
      </c>
      <c r="C2" s="81"/>
      <c r="D2" s="81"/>
      <c r="E2" s="82"/>
      <c r="F2" s="83"/>
      <c r="G2" s="77"/>
      <c r="H2" s="77"/>
      <c r="I2" s="42"/>
      <c r="J2" s="42"/>
      <c r="K2" s="42"/>
      <c r="L2" s="84"/>
      <c r="M2" s="85" t="s">
        <v>90</v>
      </c>
      <c r="N2" s="85"/>
      <c r="O2" s="85"/>
      <c r="P2" s="85"/>
      <c r="Q2" s="85"/>
      <c r="R2" s="85"/>
      <c r="S2" s="85"/>
      <c r="T2" s="85"/>
      <c r="U2" s="85"/>
      <c r="V2" s="85"/>
      <c r="W2" s="85"/>
      <c r="X2" s="85"/>
      <c r="Y2" s="85"/>
      <c r="Z2" s="85"/>
      <c r="AA2" s="85"/>
    </row>
    <row r="3" ht="12.75" customHeight="1">
      <c r="A3" s="86" t="s">
        <v>91</v>
      </c>
      <c r="B3" s="87" t="s">
        <v>92</v>
      </c>
      <c r="C3" s="7"/>
      <c r="D3" s="7"/>
      <c r="E3" s="88"/>
      <c r="F3" s="83"/>
      <c r="G3" s="77"/>
      <c r="H3" s="77"/>
      <c r="I3" s="42"/>
      <c r="J3" s="42"/>
      <c r="K3" s="42"/>
      <c r="L3" s="84"/>
      <c r="M3" s="85" t="s">
        <v>93</v>
      </c>
      <c r="N3" s="85"/>
      <c r="O3" s="85"/>
      <c r="P3" s="85"/>
      <c r="Q3" s="85"/>
      <c r="R3" s="85"/>
      <c r="S3" s="85"/>
      <c r="T3" s="85"/>
      <c r="U3" s="85"/>
      <c r="V3" s="85"/>
      <c r="W3" s="85"/>
      <c r="X3" s="85"/>
      <c r="Y3" s="85"/>
      <c r="Z3" s="85"/>
      <c r="AA3" s="85"/>
    </row>
    <row r="4" ht="18.0" customHeight="1">
      <c r="A4" s="86" t="s">
        <v>94</v>
      </c>
      <c r="B4" s="87"/>
      <c r="C4" s="7"/>
      <c r="D4" s="7"/>
      <c r="E4" s="88"/>
      <c r="F4" s="83"/>
      <c r="G4" s="77"/>
      <c r="H4" s="77"/>
      <c r="I4" s="42"/>
      <c r="J4" s="42"/>
      <c r="K4" s="42"/>
      <c r="L4" s="84"/>
      <c r="M4" s="85" t="s">
        <v>95</v>
      </c>
      <c r="N4" s="85"/>
      <c r="O4" s="85"/>
      <c r="P4" s="85"/>
      <c r="Q4" s="85"/>
      <c r="R4" s="85"/>
      <c r="S4" s="85"/>
      <c r="T4" s="85"/>
      <c r="U4" s="85"/>
      <c r="V4" s="85"/>
      <c r="W4" s="85"/>
      <c r="X4" s="85"/>
      <c r="Y4" s="85"/>
      <c r="Z4" s="85"/>
      <c r="AA4" s="85"/>
    </row>
    <row r="5" ht="19.5" customHeight="1">
      <c r="A5" s="90" t="s">
        <v>90</v>
      </c>
      <c r="B5" s="91" t="s">
        <v>93</v>
      </c>
      <c r="C5" s="91" t="s">
        <v>96</v>
      </c>
      <c r="D5" s="91" t="s">
        <v>97</v>
      </c>
      <c r="E5" s="92" t="s">
        <v>98</v>
      </c>
      <c r="F5" s="93"/>
      <c r="G5" s="89"/>
      <c r="H5" s="89"/>
      <c r="I5" s="95"/>
      <c r="J5" s="95"/>
      <c r="K5" s="95"/>
      <c r="L5" s="96"/>
      <c r="M5" s="85" t="s">
        <v>97</v>
      </c>
      <c r="N5" s="85"/>
      <c r="O5" s="85"/>
      <c r="P5" s="85"/>
      <c r="Q5" s="85"/>
      <c r="R5" s="85"/>
      <c r="S5" s="85"/>
      <c r="T5" s="85"/>
      <c r="U5" s="85"/>
      <c r="V5" s="85"/>
      <c r="W5" s="85"/>
      <c r="X5" s="85"/>
      <c r="Y5" s="85"/>
      <c r="Z5" s="85"/>
      <c r="AA5" s="85"/>
    </row>
    <row r="6" ht="15.0" customHeight="1">
      <c r="A6" s="97">
        <f>COUNTIF(G17:G237,"Pass")</f>
        <v>195</v>
      </c>
      <c r="B6" s="98">
        <f>COUNTIF(G17:AA237,"Fail")</f>
        <v>0</v>
      </c>
      <c r="C6" s="98">
        <f>E6-D6-B6-A6</f>
        <v>0</v>
      </c>
      <c r="D6" s="98">
        <f>COUNTIF(H17:H151,"N/A")</f>
        <v>0</v>
      </c>
      <c r="E6" s="99">
        <f>COUNTA(A17:A237)</f>
        <v>195</v>
      </c>
      <c r="F6" s="100"/>
      <c r="G6" s="94"/>
      <c r="H6" s="94"/>
      <c r="I6" s="95"/>
      <c r="J6" s="95"/>
      <c r="K6" s="95"/>
      <c r="L6" s="96"/>
      <c r="M6" s="85"/>
      <c r="N6" s="85"/>
      <c r="O6" s="85"/>
      <c r="P6" s="85"/>
      <c r="Q6" s="85"/>
      <c r="R6" s="85"/>
      <c r="S6" s="85"/>
      <c r="T6" s="85"/>
      <c r="U6" s="85"/>
      <c r="V6" s="85"/>
      <c r="W6" s="85"/>
      <c r="X6" s="85"/>
      <c r="Y6" s="85"/>
      <c r="Z6" s="85"/>
      <c r="AA6" s="85"/>
    </row>
    <row r="7" ht="15.0" customHeight="1">
      <c r="A7" s="102"/>
      <c r="B7" s="102"/>
      <c r="C7" s="102"/>
      <c r="D7" s="102"/>
      <c r="E7" s="102"/>
      <c r="F7" s="101"/>
      <c r="G7" s="101"/>
      <c r="H7" s="101"/>
      <c r="I7" s="102"/>
      <c r="J7" s="102"/>
      <c r="K7" s="95"/>
      <c r="L7" s="96"/>
      <c r="M7" s="85"/>
      <c r="N7" s="85"/>
      <c r="O7" s="85"/>
      <c r="P7" s="85"/>
      <c r="Q7" s="85"/>
      <c r="R7" s="85"/>
      <c r="S7" s="85"/>
      <c r="T7" s="85"/>
      <c r="U7" s="85"/>
      <c r="V7" s="85"/>
      <c r="W7" s="85"/>
      <c r="X7" s="85"/>
      <c r="Y7" s="85"/>
      <c r="Z7" s="85"/>
      <c r="AA7" s="85"/>
    </row>
    <row r="8" ht="25.5" customHeight="1">
      <c r="A8" s="104" t="s">
        <v>99</v>
      </c>
      <c r="B8" s="104" t="s">
        <v>100</v>
      </c>
      <c r="C8" s="104" t="s">
        <v>101</v>
      </c>
      <c r="D8" s="104" t="s">
        <v>102</v>
      </c>
      <c r="E8" s="104" t="s">
        <v>103</v>
      </c>
      <c r="F8" s="105" t="s">
        <v>259</v>
      </c>
      <c r="G8" s="104" t="s">
        <v>105</v>
      </c>
      <c r="H8" s="104" t="s">
        <v>106</v>
      </c>
      <c r="I8" s="104" t="s">
        <v>107</v>
      </c>
      <c r="J8" s="104" t="s">
        <v>108</v>
      </c>
      <c r="K8" s="106"/>
      <c r="L8" s="107"/>
      <c r="M8" s="85"/>
      <c r="N8" s="85"/>
      <c r="O8" s="85"/>
      <c r="P8" s="85"/>
      <c r="Q8" s="85"/>
      <c r="R8" s="85"/>
      <c r="S8" s="85"/>
      <c r="T8" s="85"/>
      <c r="U8" s="85"/>
      <c r="V8" s="85"/>
      <c r="W8" s="85"/>
      <c r="X8" s="85"/>
      <c r="Y8" s="85"/>
      <c r="Z8" s="85"/>
      <c r="AA8" s="85"/>
    </row>
    <row r="9" ht="15.75" customHeight="1">
      <c r="A9" s="108"/>
      <c r="B9" s="108" t="s">
        <v>260</v>
      </c>
      <c r="C9" s="109"/>
      <c r="D9" s="109"/>
      <c r="E9" s="109"/>
      <c r="F9" s="109"/>
      <c r="G9" s="109"/>
      <c r="H9" s="109"/>
      <c r="I9" s="109"/>
      <c r="J9" s="109"/>
      <c r="K9" s="106"/>
      <c r="L9" s="110"/>
      <c r="M9" s="85"/>
      <c r="N9" s="85"/>
      <c r="O9" s="85"/>
      <c r="P9" s="85"/>
      <c r="Q9" s="85"/>
      <c r="R9" s="85"/>
      <c r="S9" s="85"/>
      <c r="T9" s="85"/>
      <c r="U9" s="85"/>
      <c r="V9" s="85"/>
      <c r="W9" s="85"/>
      <c r="X9" s="85"/>
      <c r="Y9" s="85"/>
      <c r="Z9" s="85"/>
      <c r="AA9" s="85"/>
    </row>
    <row r="10" ht="12.75" customHeight="1">
      <c r="A10" s="111" t="str">
        <f>IF(OR(B18&lt;&gt;"",D18&lt;&gt;""),"["&amp;TEXT($B$2,"##")&amp;"-"&amp;TEXT(ROW()-9,"##")&amp;"]","")</f>
        <v>[User-1]</v>
      </c>
      <c r="B10" s="112" t="s">
        <v>261</v>
      </c>
      <c r="C10" s="112" t="s">
        <v>262</v>
      </c>
      <c r="D10" s="113" t="s">
        <v>263</v>
      </c>
      <c r="E10" s="114"/>
      <c r="F10" s="113" t="s">
        <v>264</v>
      </c>
      <c r="G10" s="112" t="s">
        <v>90</v>
      </c>
      <c r="H10" s="115">
        <v>44303.0</v>
      </c>
      <c r="I10" s="112" t="s">
        <v>4</v>
      </c>
      <c r="J10" s="112" t="s">
        <v>265</v>
      </c>
      <c r="K10" s="62"/>
      <c r="L10" s="116"/>
      <c r="M10" s="11"/>
      <c r="N10" s="11"/>
      <c r="O10" s="11"/>
      <c r="P10" s="11"/>
      <c r="Q10" s="11"/>
      <c r="R10" s="11"/>
      <c r="S10" s="11"/>
      <c r="T10" s="11"/>
      <c r="U10" s="11"/>
      <c r="V10" s="11"/>
      <c r="W10" s="11"/>
      <c r="X10" s="11"/>
      <c r="Y10" s="11"/>
      <c r="Z10" s="11"/>
      <c r="AA10" s="11"/>
    </row>
    <row r="11" ht="12.75" customHeight="1">
      <c r="A11" s="111" t="str">
        <f>IF(OR(B18&lt;&gt;"",D18&lt;&gt;""),"["&amp;TEXT($B$2,"##")&amp;"-"&amp;TEXT(ROW()-9,"##")&amp;"]","")</f>
        <v>[User-2]</v>
      </c>
      <c r="B11" s="112" t="s">
        <v>266</v>
      </c>
      <c r="C11" s="112" t="s">
        <v>267</v>
      </c>
      <c r="D11" s="113" t="s">
        <v>268</v>
      </c>
      <c r="E11" s="114" t="str">
        <f>A10</f>
        <v>[User-1]</v>
      </c>
      <c r="F11" s="113" t="s">
        <v>269</v>
      </c>
      <c r="G11" s="112" t="s">
        <v>90</v>
      </c>
      <c r="H11" s="115">
        <v>44303.0</v>
      </c>
      <c r="I11" s="112" t="s">
        <v>4</v>
      </c>
      <c r="J11" s="111"/>
      <c r="K11" s="62"/>
      <c r="L11" s="116"/>
      <c r="M11" s="11"/>
      <c r="N11" s="11"/>
      <c r="O11" s="11"/>
      <c r="P11" s="11"/>
      <c r="Q11" s="11"/>
      <c r="R11" s="11"/>
      <c r="S11" s="11"/>
      <c r="T11" s="11"/>
      <c r="U11" s="11"/>
      <c r="V11" s="11"/>
      <c r="W11" s="11"/>
      <c r="X11" s="11"/>
      <c r="Y11" s="11"/>
      <c r="Z11" s="11"/>
      <c r="AA11" s="11"/>
    </row>
    <row r="12" ht="12.75" customHeight="1">
      <c r="A12" s="111" t="str">
        <f>IF(OR(B27&lt;&gt;"",D27&lt;&gt;""),"["&amp;TEXT($B$2,"##")&amp;"-"&amp;TEXT(ROW()-9,"##")&amp;"]","")</f>
        <v>[User-3]</v>
      </c>
      <c r="B12" s="112" t="s">
        <v>270</v>
      </c>
      <c r="C12" s="112" t="s">
        <v>271</v>
      </c>
      <c r="D12" s="113" t="s">
        <v>272</v>
      </c>
      <c r="E12" s="114" t="str">
        <f>A10</f>
        <v>[User-1]</v>
      </c>
      <c r="F12" s="113" t="s">
        <v>273</v>
      </c>
      <c r="G12" s="112" t="s">
        <v>90</v>
      </c>
      <c r="H12" s="115">
        <v>44303.0</v>
      </c>
      <c r="I12" s="112" t="s">
        <v>4</v>
      </c>
      <c r="J12" s="111"/>
      <c r="K12" s="62"/>
      <c r="L12" s="116"/>
      <c r="M12" s="11"/>
      <c r="N12" s="11"/>
      <c r="O12" s="11"/>
      <c r="P12" s="11"/>
      <c r="Q12" s="11"/>
      <c r="R12" s="11"/>
      <c r="S12" s="11"/>
      <c r="T12" s="11"/>
      <c r="U12" s="11"/>
      <c r="V12" s="11"/>
      <c r="W12" s="11"/>
      <c r="X12" s="11"/>
      <c r="Y12" s="11"/>
      <c r="Z12" s="11"/>
      <c r="AA12" s="11"/>
    </row>
    <row r="13" ht="12.75" customHeight="1">
      <c r="A13" s="111" t="str">
        <f t="shared" ref="A13:A16" si="1">IF(OR(B29&lt;&gt;"",D29&lt;&gt;""),"["&amp;TEXT($B$2,"##")&amp;"-"&amp;TEXT(ROW()-9,"##")&amp;"]","")</f>
        <v>[User-4]</v>
      </c>
      <c r="B13" s="112" t="s">
        <v>274</v>
      </c>
      <c r="C13" s="112" t="s">
        <v>275</v>
      </c>
      <c r="D13" s="113" t="s">
        <v>276</v>
      </c>
      <c r="E13" s="114" t="str">
        <f>A10</f>
        <v>[User-1]</v>
      </c>
      <c r="F13" s="113" t="s">
        <v>277</v>
      </c>
      <c r="G13" s="112" t="s">
        <v>90</v>
      </c>
      <c r="H13" s="115">
        <v>44303.0</v>
      </c>
      <c r="I13" s="112" t="s">
        <v>4</v>
      </c>
      <c r="J13" s="112" t="s">
        <v>278</v>
      </c>
      <c r="K13" s="62"/>
      <c r="L13" s="116"/>
      <c r="M13" s="11"/>
      <c r="N13" s="11"/>
      <c r="O13" s="11"/>
      <c r="P13" s="11"/>
      <c r="Q13" s="11"/>
      <c r="R13" s="11"/>
      <c r="S13" s="11"/>
      <c r="T13" s="11"/>
      <c r="U13" s="11"/>
      <c r="V13" s="11"/>
      <c r="W13" s="11"/>
      <c r="X13" s="11"/>
      <c r="Y13" s="11"/>
      <c r="Z13" s="11"/>
      <c r="AA13" s="11"/>
    </row>
    <row r="14" ht="12.75" customHeight="1">
      <c r="A14" s="111" t="str">
        <f t="shared" si="1"/>
        <v>[User-5]</v>
      </c>
      <c r="B14" s="112" t="s">
        <v>279</v>
      </c>
      <c r="C14" s="112" t="s">
        <v>280</v>
      </c>
      <c r="D14" s="113" t="s">
        <v>281</v>
      </c>
      <c r="E14" s="114" t="str">
        <f>A10</f>
        <v>[User-1]</v>
      </c>
      <c r="F14" s="113" t="s">
        <v>282</v>
      </c>
      <c r="G14" s="112" t="s">
        <v>90</v>
      </c>
      <c r="H14" s="115">
        <v>44303.0</v>
      </c>
      <c r="I14" s="112" t="s">
        <v>4</v>
      </c>
      <c r="J14" s="111"/>
      <c r="K14" s="62"/>
      <c r="L14" s="116"/>
      <c r="M14" s="11"/>
      <c r="N14" s="11"/>
      <c r="O14" s="11"/>
      <c r="P14" s="11"/>
      <c r="Q14" s="11"/>
      <c r="R14" s="11"/>
      <c r="S14" s="11"/>
      <c r="T14" s="11"/>
      <c r="U14" s="11"/>
      <c r="V14" s="11"/>
      <c r="W14" s="11"/>
      <c r="X14" s="11"/>
      <c r="Y14" s="11"/>
      <c r="Z14" s="11"/>
      <c r="AA14" s="11"/>
    </row>
    <row r="15" ht="12.75" customHeight="1">
      <c r="A15" s="111" t="str">
        <f t="shared" si="1"/>
        <v>[User-6]</v>
      </c>
      <c r="B15" s="112" t="s">
        <v>283</v>
      </c>
      <c r="C15" s="112" t="s">
        <v>284</v>
      </c>
      <c r="D15" s="113" t="s">
        <v>281</v>
      </c>
      <c r="E15" s="114" t="str">
        <f>A10</f>
        <v>[User-1]</v>
      </c>
      <c r="F15" s="113" t="s">
        <v>285</v>
      </c>
      <c r="G15" s="112" t="s">
        <v>90</v>
      </c>
      <c r="H15" s="115">
        <v>44303.0</v>
      </c>
      <c r="I15" s="112" t="s">
        <v>4</v>
      </c>
      <c r="J15" s="111"/>
      <c r="K15" s="62"/>
      <c r="L15" s="116"/>
      <c r="M15" s="11"/>
      <c r="N15" s="11"/>
      <c r="O15" s="11"/>
      <c r="P15" s="11"/>
      <c r="Q15" s="11"/>
      <c r="R15" s="11"/>
      <c r="S15" s="11"/>
      <c r="T15" s="11"/>
      <c r="U15" s="11"/>
      <c r="V15" s="11"/>
      <c r="W15" s="11"/>
      <c r="X15" s="11"/>
      <c r="Y15" s="11"/>
      <c r="Z15" s="11"/>
      <c r="AA15" s="11"/>
    </row>
    <row r="16" ht="12.75" customHeight="1">
      <c r="A16" s="111" t="str">
        <f t="shared" si="1"/>
        <v>[User-7]</v>
      </c>
      <c r="B16" s="112" t="s">
        <v>286</v>
      </c>
      <c r="C16" s="112" t="s">
        <v>287</v>
      </c>
      <c r="D16" s="114"/>
      <c r="E16" s="114" t="str">
        <f>A15</f>
        <v>[User-6]</v>
      </c>
      <c r="F16" s="114"/>
      <c r="G16" s="112" t="s">
        <v>90</v>
      </c>
      <c r="H16" s="115">
        <v>44303.0</v>
      </c>
      <c r="I16" s="112" t="s">
        <v>4</v>
      </c>
      <c r="J16" s="111"/>
      <c r="K16" s="62"/>
      <c r="L16" s="116"/>
      <c r="M16" s="11"/>
      <c r="N16" s="11"/>
      <c r="O16" s="11"/>
      <c r="P16" s="11"/>
      <c r="Q16" s="11"/>
      <c r="R16" s="11"/>
      <c r="S16" s="11"/>
      <c r="T16" s="11"/>
      <c r="U16" s="11"/>
      <c r="V16" s="11"/>
      <c r="W16" s="11"/>
      <c r="X16" s="11"/>
      <c r="Y16" s="11"/>
      <c r="Z16" s="11"/>
      <c r="AA16" s="11"/>
    </row>
    <row r="17" ht="15.75" customHeight="1">
      <c r="A17" s="108"/>
      <c r="B17" s="108" t="s">
        <v>288</v>
      </c>
      <c r="C17" s="109"/>
      <c r="D17" s="109"/>
      <c r="E17" s="109"/>
      <c r="F17" s="109"/>
      <c r="G17" s="109"/>
      <c r="H17" s="109"/>
      <c r="I17" s="109"/>
      <c r="J17" s="109"/>
      <c r="K17" s="106"/>
      <c r="L17" s="110"/>
      <c r="M17" s="85"/>
      <c r="N17" s="85"/>
      <c r="O17" s="85"/>
      <c r="P17" s="85"/>
      <c r="Q17" s="85"/>
      <c r="R17" s="85"/>
      <c r="S17" s="85"/>
      <c r="T17" s="85"/>
      <c r="U17" s="85"/>
      <c r="V17" s="85"/>
      <c r="W17" s="85"/>
      <c r="X17" s="85"/>
      <c r="Y17" s="85"/>
      <c r="Z17" s="85"/>
      <c r="AA17" s="85"/>
    </row>
    <row r="18" ht="12.75" customHeight="1">
      <c r="A18" s="111" t="str">
        <f t="shared" ref="A18:A25" si="2">IF(OR(B18&lt;&gt;"",D18&lt;&gt;""),"["&amp;TEXT($B$2,"##")&amp;"-"&amp;TEXT(ROW()-10,"##")&amp;"]","")</f>
        <v>[User-8]</v>
      </c>
      <c r="B18" s="112" t="s">
        <v>289</v>
      </c>
      <c r="C18" s="112" t="s">
        <v>290</v>
      </c>
      <c r="D18" s="112" t="s">
        <v>291</v>
      </c>
      <c r="E18" s="111"/>
      <c r="F18" s="112" t="s">
        <v>292</v>
      </c>
      <c r="G18" s="112" t="s">
        <v>90</v>
      </c>
      <c r="H18" s="115">
        <v>44303.0</v>
      </c>
      <c r="I18" s="112" t="s">
        <v>4</v>
      </c>
      <c r="J18" s="112" t="s">
        <v>293</v>
      </c>
      <c r="K18" s="62"/>
      <c r="L18" s="116"/>
      <c r="M18" s="11"/>
      <c r="N18" s="11"/>
      <c r="O18" s="11"/>
      <c r="P18" s="11"/>
      <c r="Q18" s="11"/>
      <c r="R18" s="11"/>
      <c r="S18" s="11"/>
      <c r="T18" s="11"/>
      <c r="U18" s="11"/>
      <c r="V18" s="11"/>
      <c r="W18" s="11"/>
      <c r="X18" s="11"/>
      <c r="Y18" s="11"/>
      <c r="Z18" s="11"/>
      <c r="AA18" s="11"/>
    </row>
    <row r="19" ht="12.75" customHeight="1">
      <c r="A19" s="111" t="str">
        <f t="shared" si="2"/>
        <v>[User-9]</v>
      </c>
      <c r="B19" s="112" t="s">
        <v>294</v>
      </c>
      <c r="C19" s="112" t="s">
        <v>295</v>
      </c>
      <c r="D19" s="112" t="s">
        <v>296</v>
      </c>
      <c r="E19" s="111" t="str">
        <f>A18</f>
        <v>[User-8]</v>
      </c>
      <c r="F19" s="112" t="s">
        <v>297</v>
      </c>
      <c r="G19" s="112" t="s">
        <v>90</v>
      </c>
      <c r="H19" s="115">
        <v>44303.0</v>
      </c>
      <c r="I19" s="112" t="s">
        <v>4</v>
      </c>
      <c r="J19" s="122"/>
      <c r="K19" s="62"/>
      <c r="L19" s="78"/>
      <c r="M19" s="11"/>
      <c r="N19" s="11"/>
      <c r="O19" s="11"/>
      <c r="P19" s="11"/>
      <c r="Q19" s="11"/>
      <c r="R19" s="11"/>
      <c r="S19" s="11"/>
      <c r="T19" s="11"/>
      <c r="U19" s="11"/>
      <c r="V19" s="11"/>
      <c r="W19" s="11"/>
      <c r="X19" s="11"/>
      <c r="Y19" s="11"/>
      <c r="Z19" s="11"/>
      <c r="AA19" s="11"/>
    </row>
    <row r="20" ht="12.75" customHeight="1">
      <c r="A20" s="111" t="str">
        <f t="shared" si="2"/>
        <v>[User-10]</v>
      </c>
      <c r="B20" s="112" t="s">
        <v>298</v>
      </c>
      <c r="C20" s="112" t="s">
        <v>299</v>
      </c>
      <c r="D20" s="112" t="s">
        <v>300</v>
      </c>
      <c r="E20" s="111" t="str">
        <f>A18</f>
        <v>[User-8]</v>
      </c>
      <c r="F20" s="111"/>
      <c r="G20" s="112" t="s">
        <v>90</v>
      </c>
      <c r="H20" s="120">
        <v>44303.0</v>
      </c>
      <c r="I20" s="121" t="s">
        <v>4</v>
      </c>
      <c r="J20" s="121" t="s">
        <v>301</v>
      </c>
      <c r="K20" s="62"/>
      <c r="L20" s="78"/>
      <c r="M20" s="11"/>
      <c r="N20" s="11"/>
      <c r="O20" s="11"/>
      <c r="P20" s="11"/>
      <c r="Q20" s="11"/>
      <c r="R20" s="11"/>
      <c r="S20" s="11"/>
      <c r="T20" s="11"/>
      <c r="U20" s="11"/>
      <c r="V20" s="11"/>
      <c r="W20" s="11"/>
      <c r="X20" s="11"/>
      <c r="Y20" s="11"/>
      <c r="Z20" s="11"/>
      <c r="AA20" s="11"/>
    </row>
    <row r="21" ht="12.75" customHeight="1">
      <c r="A21" s="111" t="str">
        <f t="shared" si="2"/>
        <v>[User-11]</v>
      </c>
      <c r="B21" s="112" t="s">
        <v>302</v>
      </c>
      <c r="C21" s="112" t="s">
        <v>303</v>
      </c>
      <c r="D21" s="112" t="s">
        <v>304</v>
      </c>
      <c r="E21" s="111" t="str">
        <f>A20</f>
        <v>[User-10]</v>
      </c>
      <c r="F21" s="112" t="s">
        <v>305</v>
      </c>
      <c r="G21" s="112" t="s">
        <v>90</v>
      </c>
      <c r="H21" s="122"/>
      <c r="I21" s="122"/>
      <c r="J21" s="122"/>
      <c r="K21" s="62"/>
      <c r="L21" s="78"/>
      <c r="M21" s="11"/>
      <c r="N21" s="11"/>
      <c r="O21" s="11"/>
      <c r="P21" s="11"/>
      <c r="Q21" s="11"/>
      <c r="R21" s="11"/>
      <c r="S21" s="11"/>
      <c r="T21" s="11"/>
      <c r="U21" s="11"/>
      <c r="V21" s="11"/>
      <c r="W21" s="11"/>
      <c r="X21" s="11"/>
      <c r="Y21" s="11"/>
      <c r="Z21" s="11"/>
      <c r="AA21" s="11"/>
    </row>
    <row r="22" ht="12.75" customHeight="1">
      <c r="A22" s="111" t="str">
        <f t="shared" si="2"/>
        <v>[User-12]</v>
      </c>
      <c r="B22" s="112" t="s">
        <v>306</v>
      </c>
      <c r="C22" s="112" t="s">
        <v>307</v>
      </c>
      <c r="D22" s="112" t="s">
        <v>308</v>
      </c>
      <c r="E22" s="111" t="str">
        <f>A18</f>
        <v>[User-8]</v>
      </c>
      <c r="F22" s="112" t="s">
        <v>309</v>
      </c>
      <c r="G22" s="112" t="s">
        <v>90</v>
      </c>
      <c r="H22" s="120">
        <v>44303.0</v>
      </c>
      <c r="I22" s="121" t="s">
        <v>4</v>
      </c>
      <c r="J22" s="122"/>
      <c r="K22" s="62"/>
      <c r="L22" s="78"/>
      <c r="M22" s="11"/>
      <c r="N22" s="11"/>
      <c r="O22" s="11"/>
      <c r="P22" s="11"/>
      <c r="Q22" s="11"/>
      <c r="R22" s="11"/>
      <c r="S22" s="11"/>
      <c r="T22" s="11"/>
      <c r="U22" s="11"/>
      <c r="V22" s="11"/>
      <c r="W22" s="11"/>
      <c r="X22" s="11"/>
      <c r="Y22" s="11"/>
      <c r="Z22" s="11"/>
      <c r="AA22" s="11"/>
    </row>
    <row r="23" ht="12.75" customHeight="1">
      <c r="A23" s="111" t="str">
        <f t="shared" si="2"/>
        <v>[User-13]</v>
      </c>
      <c r="B23" s="112" t="s">
        <v>310</v>
      </c>
      <c r="C23" s="112" t="s">
        <v>311</v>
      </c>
      <c r="D23" s="112" t="s">
        <v>312</v>
      </c>
      <c r="E23" s="111"/>
      <c r="F23" s="111"/>
      <c r="G23" s="112" t="s">
        <v>90</v>
      </c>
      <c r="H23" s="120">
        <v>44303.0</v>
      </c>
      <c r="I23" s="121" t="s">
        <v>4</v>
      </c>
      <c r="J23" s="122"/>
      <c r="K23" s="62"/>
      <c r="L23" s="78"/>
      <c r="M23" s="11"/>
      <c r="N23" s="11"/>
      <c r="O23" s="11"/>
      <c r="P23" s="11"/>
      <c r="Q23" s="11"/>
      <c r="R23" s="11"/>
      <c r="S23" s="11"/>
      <c r="T23" s="11"/>
      <c r="U23" s="11"/>
      <c r="V23" s="11"/>
      <c r="W23" s="11"/>
      <c r="X23" s="11"/>
      <c r="Y23" s="11"/>
      <c r="Z23" s="11"/>
      <c r="AA23" s="11"/>
    </row>
    <row r="24" ht="12.75" customHeight="1">
      <c r="A24" s="111" t="str">
        <f t="shared" si="2"/>
        <v>[User-14]</v>
      </c>
      <c r="B24" s="112" t="s">
        <v>313</v>
      </c>
      <c r="C24" s="112" t="s">
        <v>314</v>
      </c>
      <c r="D24" s="112" t="s">
        <v>315</v>
      </c>
      <c r="E24" s="111"/>
      <c r="F24" s="112" t="s">
        <v>309</v>
      </c>
      <c r="G24" s="112" t="s">
        <v>90</v>
      </c>
      <c r="H24" s="120">
        <v>44303.0</v>
      </c>
      <c r="I24" s="121" t="s">
        <v>4</v>
      </c>
      <c r="J24" s="122"/>
      <c r="K24" s="62"/>
      <c r="L24" s="78"/>
      <c r="M24" s="11"/>
      <c r="N24" s="11"/>
      <c r="O24" s="11"/>
      <c r="P24" s="11"/>
      <c r="Q24" s="11"/>
      <c r="R24" s="11"/>
      <c r="S24" s="11"/>
      <c r="T24" s="11"/>
      <c r="U24" s="11"/>
      <c r="V24" s="11"/>
      <c r="W24" s="11"/>
      <c r="X24" s="11"/>
      <c r="Y24" s="11"/>
      <c r="Z24" s="11"/>
      <c r="AA24" s="11"/>
    </row>
    <row r="25" ht="12.75" customHeight="1">
      <c r="A25" s="111" t="str">
        <f t="shared" si="2"/>
        <v>[User-15]</v>
      </c>
      <c r="B25" s="112" t="s">
        <v>316</v>
      </c>
      <c r="C25" s="112" t="s">
        <v>317</v>
      </c>
      <c r="D25" s="112" t="s">
        <v>318</v>
      </c>
      <c r="E25" s="111"/>
      <c r="F25" s="112" t="s">
        <v>319</v>
      </c>
      <c r="G25" s="112" t="s">
        <v>90</v>
      </c>
      <c r="H25" s="120">
        <v>44303.0</v>
      </c>
      <c r="I25" s="121" t="s">
        <v>4</v>
      </c>
      <c r="J25" s="121" t="s">
        <v>320</v>
      </c>
      <c r="K25" s="62"/>
      <c r="L25" s="78"/>
      <c r="M25" s="11"/>
      <c r="N25" s="11"/>
      <c r="O25" s="11"/>
      <c r="P25" s="11"/>
      <c r="Q25" s="11"/>
      <c r="R25" s="11"/>
      <c r="S25" s="11"/>
      <c r="T25" s="11"/>
      <c r="U25" s="11"/>
      <c r="V25" s="11"/>
      <c r="W25" s="11"/>
      <c r="X25" s="11"/>
      <c r="Y25" s="11"/>
      <c r="Z25" s="11"/>
      <c r="AA25" s="11"/>
    </row>
    <row r="26" ht="15.75" customHeight="1">
      <c r="A26" s="108"/>
      <c r="B26" s="108" t="s">
        <v>321</v>
      </c>
      <c r="C26" s="109"/>
      <c r="D26" s="109"/>
      <c r="E26" s="109"/>
      <c r="F26" s="109"/>
      <c r="G26" s="109"/>
      <c r="H26" s="109"/>
      <c r="I26" s="109"/>
      <c r="J26" s="109"/>
      <c r="K26" s="106"/>
      <c r="L26" s="110"/>
      <c r="M26" s="85"/>
      <c r="N26" s="85"/>
      <c r="O26" s="85"/>
      <c r="P26" s="85"/>
      <c r="Q26" s="85"/>
      <c r="R26" s="85"/>
      <c r="S26" s="85"/>
      <c r="T26" s="85"/>
      <c r="U26" s="85"/>
      <c r="V26" s="85"/>
      <c r="W26" s="85"/>
      <c r="X26" s="85"/>
      <c r="Y26" s="85"/>
      <c r="Z26" s="85"/>
      <c r="AA26" s="85"/>
    </row>
    <row r="27" ht="12.75" customHeight="1">
      <c r="A27" s="111" t="str">
        <f>IF(OR(B27&lt;&gt;"",D27&lt;&gt;""),"["&amp;TEXT($B$2,"##")&amp;"-"&amp;TEXT(ROW()-11,"##")&amp;"]","")</f>
        <v>[User-16]</v>
      </c>
      <c r="B27" s="112" t="s">
        <v>322</v>
      </c>
      <c r="C27" s="112" t="s">
        <v>323</v>
      </c>
      <c r="D27" s="112" t="s">
        <v>324</v>
      </c>
      <c r="E27" s="111"/>
      <c r="F27" s="112" t="s">
        <v>325</v>
      </c>
      <c r="G27" s="112" t="s">
        <v>90</v>
      </c>
      <c r="H27" s="115">
        <v>44299.0</v>
      </c>
      <c r="I27" s="112" t="s">
        <v>4</v>
      </c>
      <c r="J27" s="111"/>
      <c r="K27" s="62"/>
      <c r="L27" s="116"/>
      <c r="M27" s="11"/>
      <c r="N27" s="11"/>
      <c r="O27" s="11"/>
      <c r="P27" s="11"/>
      <c r="Q27" s="11"/>
      <c r="R27" s="11"/>
      <c r="S27" s="11"/>
      <c r="T27" s="11"/>
      <c r="U27" s="11"/>
      <c r="V27" s="11"/>
      <c r="W27" s="11"/>
      <c r="X27" s="11"/>
      <c r="Y27" s="11"/>
      <c r="Z27" s="11"/>
      <c r="AA27" s="11"/>
    </row>
    <row r="28" ht="12.75" customHeight="1">
      <c r="A28" s="108"/>
      <c r="B28" s="108" t="s">
        <v>326</v>
      </c>
      <c r="C28" s="109"/>
      <c r="D28" s="109"/>
      <c r="E28" s="109"/>
      <c r="F28" s="109"/>
      <c r="G28" s="109"/>
      <c r="H28" s="109"/>
      <c r="I28" s="109"/>
      <c r="J28" s="109"/>
      <c r="K28" s="62"/>
      <c r="L28" s="116"/>
      <c r="M28" s="11"/>
      <c r="N28" s="11"/>
      <c r="O28" s="11"/>
      <c r="P28" s="11"/>
      <c r="Q28" s="11"/>
      <c r="R28" s="11"/>
      <c r="S28" s="11"/>
      <c r="T28" s="11"/>
      <c r="U28" s="11"/>
      <c r="V28" s="11"/>
      <c r="W28" s="11"/>
      <c r="X28" s="11"/>
      <c r="Y28" s="11"/>
      <c r="Z28" s="11"/>
      <c r="AA28" s="11"/>
    </row>
    <row r="29" ht="12.75" customHeight="1">
      <c r="A29" s="111" t="str">
        <f>IF(OR(B27&lt;&gt;"",D27&lt;&gt;""),"["&amp;TEXT($B$2,"##")&amp;"-"&amp;TEXT(ROW()-12,"##")&amp;"]","")</f>
        <v>[User-17]</v>
      </c>
      <c r="B29" s="112" t="s">
        <v>327</v>
      </c>
      <c r="C29" s="112" t="s">
        <v>328</v>
      </c>
      <c r="D29" s="112" t="s">
        <v>329</v>
      </c>
      <c r="E29" s="111"/>
      <c r="F29" s="112" t="s">
        <v>325</v>
      </c>
      <c r="G29" s="112" t="s">
        <v>90</v>
      </c>
      <c r="H29" s="115">
        <v>44299.0</v>
      </c>
      <c r="I29" s="112" t="s">
        <v>4</v>
      </c>
      <c r="J29" s="111"/>
      <c r="K29" s="62"/>
      <c r="L29" s="116"/>
      <c r="M29" s="11"/>
      <c r="N29" s="11"/>
      <c r="O29" s="11"/>
      <c r="P29" s="11"/>
      <c r="Q29" s="11"/>
      <c r="R29" s="11"/>
      <c r="S29" s="11"/>
      <c r="T29" s="11"/>
      <c r="U29" s="11"/>
      <c r="V29" s="11"/>
      <c r="W29" s="11"/>
      <c r="X29" s="11"/>
      <c r="Y29" s="11"/>
      <c r="Z29" s="11"/>
      <c r="AA29" s="11"/>
    </row>
    <row r="30" ht="12.75" customHeight="1">
      <c r="A30" s="111" t="str">
        <f>IF(OR(B27&lt;&gt;"",D27&lt;&gt;""),"["&amp;TEXT($B$2,"##")&amp;"-"&amp;TEXT(ROW()-12,"##")&amp;"]","")</f>
        <v>[User-18]</v>
      </c>
      <c r="B30" s="112" t="s">
        <v>113</v>
      </c>
      <c r="C30" s="112" t="s">
        <v>330</v>
      </c>
      <c r="D30" s="112" t="s">
        <v>331</v>
      </c>
      <c r="E30" s="111" t="str">
        <f>A29</f>
        <v>[User-17]</v>
      </c>
      <c r="F30" s="112"/>
      <c r="G30" s="112" t="s">
        <v>90</v>
      </c>
      <c r="H30" s="115">
        <v>44299.0</v>
      </c>
      <c r="I30" s="112" t="s">
        <v>4</v>
      </c>
      <c r="J30" s="111"/>
      <c r="K30" s="62"/>
      <c r="L30" s="116"/>
      <c r="M30" s="11"/>
      <c r="N30" s="11"/>
      <c r="O30" s="11"/>
      <c r="P30" s="11"/>
      <c r="Q30" s="11"/>
      <c r="R30" s="11"/>
      <c r="S30" s="11"/>
      <c r="T30" s="11"/>
      <c r="U30" s="11"/>
      <c r="V30" s="11"/>
      <c r="W30" s="11"/>
      <c r="X30" s="11"/>
      <c r="Y30" s="11"/>
      <c r="Z30" s="11"/>
      <c r="AA30" s="11"/>
    </row>
    <row r="31" ht="12.75" customHeight="1">
      <c r="A31" s="111" t="str">
        <f t="shared" ref="A31:A44" si="3">IF(OR(B29&lt;&gt;"",D29&lt;&gt;""),"["&amp;TEXT($B$2,"##")&amp;"-"&amp;TEXT(ROW()-12,"##")&amp;"]","")</f>
        <v>[User-19]</v>
      </c>
      <c r="B31" s="112" t="s">
        <v>332</v>
      </c>
      <c r="C31" s="112" t="s">
        <v>333</v>
      </c>
      <c r="D31" s="112" t="s">
        <v>334</v>
      </c>
      <c r="E31" s="111" t="str">
        <f>A29</f>
        <v>[User-17]</v>
      </c>
      <c r="F31" s="112"/>
      <c r="G31" s="112" t="s">
        <v>90</v>
      </c>
      <c r="H31" s="115">
        <v>44299.0</v>
      </c>
      <c r="I31" s="112" t="s">
        <v>4</v>
      </c>
      <c r="J31" s="111"/>
      <c r="K31" s="62"/>
      <c r="L31" s="116"/>
      <c r="M31" s="11"/>
      <c r="N31" s="11"/>
      <c r="O31" s="11"/>
      <c r="P31" s="11"/>
      <c r="Q31" s="11"/>
      <c r="R31" s="11"/>
      <c r="S31" s="11"/>
      <c r="T31" s="11"/>
      <c r="U31" s="11"/>
      <c r="V31" s="11"/>
      <c r="W31" s="11"/>
      <c r="X31" s="11"/>
      <c r="Y31" s="11"/>
      <c r="Z31" s="11"/>
      <c r="AA31" s="11"/>
    </row>
    <row r="32" ht="12.75" customHeight="1">
      <c r="A32" s="111" t="str">
        <f t="shared" si="3"/>
        <v>[User-20]</v>
      </c>
      <c r="B32" s="112" t="s">
        <v>120</v>
      </c>
      <c r="C32" s="112" t="s">
        <v>335</v>
      </c>
      <c r="D32" s="112" t="s">
        <v>336</v>
      </c>
      <c r="E32" s="111" t="str">
        <f>A29</f>
        <v>[User-17]</v>
      </c>
      <c r="F32" s="112"/>
      <c r="G32" s="112" t="s">
        <v>90</v>
      </c>
      <c r="H32" s="115">
        <v>44299.0</v>
      </c>
      <c r="I32" s="112" t="s">
        <v>4</v>
      </c>
      <c r="J32" s="111"/>
      <c r="K32" s="62"/>
      <c r="L32" s="116"/>
      <c r="M32" s="11"/>
      <c r="N32" s="11"/>
      <c r="O32" s="11"/>
      <c r="P32" s="11"/>
      <c r="Q32" s="11"/>
      <c r="R32" s="11"/>
      <c r="S32" s="11"/>
      <c r="T32" s="11"/>
      <c r="U32" s="11"/>
      <c r="V32" s="11"/>
      <c r="W32" s="11"/>
      <c r="X32" s="11"/>
      <c r="Y32" s="11"/>
      <c r="Z32" s="11"/>
      <c r="AA32" s="11"/>
    </row>
    <row r="33" ht="12.75" customHeight="1">
      <c r="A33" s="111" t="str">
        <f t="shared" si="3"/>
        <v>[User-21]</v>
      </c>
      <c r="B33" s="112" t="s">
        <v>337</v>
      </c>
      <c r="C33" s="112" t="s">
        <v>338</v>
      </c>
      <c r="D33" s="112" t="s">
        <v>339</v>
      </c>
      <c r="E33" s="111" t="str">
        <f>A29</f>
        <v>[User-17]</v>
      </c>
      <c r="F33" s="112"/>
      <c r="G33" s="112" t="s">
        <v>90</v>
      </c>
      <c r="H33" s="115">
        <v>44299.0</v>
      </c>
      <c r="I33" s="112" t="s">
        <v>4</v>
      </c>
      <c r="J33" s="111"/>
      <c r="K33" s="62"/>
      <c r="L33" s="116"/>
      <c r="M33" s="11"/>
      <c r="N33" s="11"/>
      <c r="O33" s="11"/>
      <c r="P33" s="11"/>
      <c r="Q33" s="11"/>
      <c r="R33" s="11"/>
      <c r="S33" s="11"/>
      <c r="T33" s="11"/>
      <c r="U33" s="11"/>
      <c r="V33" s="11"/>
      <c r="W33" s="11"/>
      <c r="X33" s="11"/>
      <c r="Y33" s="11"/>
      <c r="Z33" s="11"/>
      <c r="AA33" s="11"/>
    </row>
    <row r="34" ht="12.75" customHeight="1">
      <c r="A34" s="111" t="str">
        <f t="shared" si="3"/>
        <v>[User-22]</v>
      </c>
      <c r="B34" s="112" t="s">
        <v>340</v>
      </c>
      <c r="C34" s="112" t="s">
        <v>341</v>
      </c>
      <c r="D34" s="112" t="s">
        <v>342</v>
      </c>
      <c r="E34" s="111" t="str">
        <f>A29</f>
        <v>[User-17]</v>
      </c>
      <c r="F34" s="112"/>
      <c r="G34" s="112" t="s">
        <v>90</v>
      </c>
      <c r="H34" s="115">
        <v>44299.0</v>
      </c>
      <c r="I34" s="112" t="s">
        <v>4</v>
      </c>
      <c r="J34" s="111"/>
      <c r="K34" s="62"/>
      <c r="L34" s="116"/>
      <c r="M34" s="11"/>
      <c r="N34" s="11"/>
      <c r="O34" s="11"/>
      <c r="P34" s="11"/>
      <c r="Q34" s="11"/>
      <c r="R34" s="11"/>
      <c r="S34" s="11"/>
      <c r="T34" s="11"/>
      <c r="U34" s="11"/>
      <c r="V34" s="11"/>
      <c r="W34" s="11"/>
      <c r="X34" s="11"/>
      <c r="Y34" s="11"/>
      <c r="Z34" s="11"/>
      <c r="AA34" s="11"/>
    </row>
    <row r="35" ht="12.75" customHeight="1">
      <c r="A35" s="111" t="str">
        <f t="shared" si="3"/>
        <v>[User-23]</v>
      </c>
      <c r="B35" s="112" t="s">
        <v>343</v>
      </c>
      <c r="C35" s="112" t="s">
        <v>344</v>
      </c>
      <c r="D35" s="112" t="s">
        <v>345</v>
      </c>
      <c r="E35" s="111" t="str">
        <f>A29</f>
        <v>[User-17]</v>
      </c>
      <c r="F35" s="112"/>
      <c r="G35" s="112" t="s">
        <v>90</v>
      </c>
      <c r="H35" s="115">
        <v>44299.0</v>
      </c>
      <c r="I35" s="112" t="s">
        <v>4</v>
      </c>
      <c r="J35" s="111"/>
      <c r="K35" s="62"/>
      <c r="L35" s="116"/>
      <c r="M35" s="11"/>
      <c r="N35" s="11"/>
      <c r="O35" s="11"/>
      <c r="P35" s="11"/>
      <c r="Q35" s="11"/>
      <c r="R35" s="11"/>
      <c r="S35" s="11"/>
      <c r="T35" s="11"/>
      <c r="U35" s="11"/>
      <c r="V35" s="11"/>
      <c r="W35" s="11"/>
      <c r="X35" s="11"/>
      <c r="Y35" s="11"/>
      <c r="Z35" s="11"/>
      <c r="AA35" s="11"/>
    </row>
    <row r="36" ht="12.75" customHeight="1">
      <c r="A36" s="111" t="str">
        <f t="shared" si="3"/>
        <v>[User-24]</v>
      </c>
      <c r="B36" s="112" t="s">
        <v>346</v>
      </c>
      <c r="C36" s="112" t="s">
        <v>347</v>
      </c>
      <c r="D36" s="112" t="s">
        <v>348</v>
      </c>
      <c r="E36" s="111" t="str">
        <f>A29</f>
        <v>[User-17]</v>
      </c>
      <c r="F36" s="112"/>
      <c r="G36" s="112" t="s">
        <v>90</v>
      </c>
      <c r="H36" s="115">
        <v>44299.0</v>
      </c>
      <c r="I36" s="112" t="s">
        <v>4</v>
      </c>
      <c r="J36" s="111"/>
      <c r="K36" s="62"/>
      <c r="L36" s="116"/>
      <c r="M36" s="11"/>
      <c r="N36" s="11"/>
      <c r="O36" s="11"/>
      <c r="P36" s="11"/>
      <c r="Q36" s="11"/>
      <c r="R36" s="11"/>
      <c r="S36" s="11"/>
      <c r="T36" s="11"/>
      <c r="U36" s="11"/>
      <c r="V36" s="11"/>
      <c r="W36" s="11"/>
      <c r="X36" s="11"/>
      <c r="Y36" s="11"/>
      <c r="Z36" s="11"/>
      <c r="AA36" s="11"/>
    </row>
    <row r="37" ht="12.75" customHeight="1">
      <c r="A37" s="111" t="str">
        <f t="shared" si="3"/>
        <v>[User-25]</v>
      </c>
      <c r="B37" s="112" t="s">
        <v>349</v>
      </c>
      <c r="C37" s="112" t="s">
        <v>350</v>
      </c>
      <c r="D37" s="112" t="s">
        <v>351</v>
      </c>
      <c r="E37" s="111" t="str">
        <f>A29</f>
        <v>[User-17]</v>
      </c>
      <c r="F37" s="112"/>
      <c r="G37" s="112" t="s">
        <v>90</v>
      </c>
      <c r="H37" s="115">
        <v>44299.0</v>
      </c>
      <c r="I37" s="112" t="s">
        <v>4</v>
      </c>
      <c r="J37" s="111"/>
      <c r="K37" s="62"/>
      <c r="L37" s="116"/>
      <c r="M37" s="11"/>
      <c r="N37" s="11"/>
      <c r="O37" s="11"/>
      <c r="P37" s="11"/>
      <c r="Q37" s="11"/>
      <c r="R37" s="11"/>
      <c r="S37" s="11"/>
      <c r="T37" s="11"/>
      <c r="U37" s="11"/>
      <c r="V37" s="11"/>
      <c r="W37" s="11"/>
      <c r="X37" s="11"/>
      <c r="Y37" s="11"/>
      <c r="Z37" s="11"/>
      <c r="AA37" s="11"/>
    </row>
    <row r="38" ht="12.75" customHeight="1">
      <c r="A38" s="111" t="str">
        <f t="shared" si="3"/>
        <v>[User-26]</v>
      </c>
      <c r="B38" s="112" t="s">
        <v>352</v>
      </c>
      <c r="C38" s="112" t="s">
        <v>353</v>
      </c>
      <c r="D38" s="112" t="s">
        <v>354</v>
      </c>
      <c r="E38" s="111" t="str">
        <f>A29</f>
        <v>[User-17]</v>
      </c>
      <c r="F38" s="112"/>
      <c r="G38" s="112" t="s">
        <v>90</v>
      </c>
      <c r="H38" s="115">
        <v>44299.0</v>
      </c>
      <c r="I38" s="112" t="s">
        <v>4</v>
      </c>
      <c r="J38" s="111"/>
      <c r="K38" s="62"/>
      <c r="L38" s="116"/>
      <c r="M38" s="11"/>
      <c r="N38" s="11"/>
      <c r="O38" s="11"/>
      <c r="P38" s="11"/>
      <c r="Q38" s="11"/>
      <c r="R38" s="11"/>
      <c r="S38" s="11"/>
      <c r="T38" s="11"/>
      <c r="U38" s="11"/>
      <c r="V38" s="11"/>
      <c r="W38" s="11"/>
      <c r="X38" s="11"/>
      <c r="Y38" s="11"/>
      <c r="Z38" s="11"/>
      <c r="AA38" s="11"/>
    </row>
    <row r="39" ht="12.75" customHeight="1">
      <c r="A39" s="111" t="str">
        <f t="shared" si="3"/>
        <v>[User-27]</v>
      </c>
      <c r="B39" s="112" t="s">
        <v>355</v>
      </c>
      <c r="C39" s="112" t="s">
        <v>356</v>
      </c>
      <c r="D39" s="112" t="s">
        <v>357</v>
      </c>
      <c r="E39" s="111" t="str">
        <f>A29</f>
        <v>[User-17]</v>
      </c>
      <c r="F39" s="112"/>
      <c r="G39" s="112" t="s">
        <v>90</v>
      </c>
      <c r="H39" s="115">
        <v>44299.0</v>
      </c>
      <c r="I39" s="112" t="s">
        <v>4</v>
      </c>
      <c r="J39" s="111"/>
      <c r="K39" s="62"/>
      <c r="L39" s="116"/>
      <c r="M39" s="11"/>
      <c r="N39" s="11"/>
      <c r="O39" s="11"/>
      <c r="P39" s="11"/>
      <c r="Q39" s="11"/>
      <c r="R39" s="11"/>
      <c r="S39" s="11"/>
      <c r="T39" s="11"/>
      <c r="U39" s="11"/>
      <c r="V39" s="11"/>
      <c r="W39" s="11"/>
      <c r="X39" s="11"/>
      <c r="Y39" s="11"/>
      <c r="Z39" s="11"/>
      <c r="AA39" s="11"/>
    </row>
    <row r="40" ht="12.75" customHeight="1">
      <c r="A40" s="111" t="str">
        <f t="shared" si="3"/>
        <v>[User-28]</v>
      </c>
      <c r="B40" s="112" t="s">
        <v>358</v>
      </c>
      <c r="C40" s="112" t="s">
        <v>356</v>
      </c>
      <c r="D40" s="112" t="s">
        <v>359</v>
      </c>
      <c r="E40" s="111" t="str">
        <f>A29</f>
        <v>[User-17]</v>
      </c>
      <c r="F40" s="112"/>
      <c r="G40" s="112" t="s">
        <v>90</v>
      </c>
      <c r="H40" s="115">
        <v>44299.0</v>
      </c>
      <c r="I40" s="112" t="s">
        <v>4</v>
      </c>
      <c r="J40" s="111"/>
      <c r="K40" s="62"/>
      <c r="L40" s="116"/>
      <c r="M40" s="11"/>
      <c r="N40" s="11"/>
      <c r="O40" s="11"/>
      <c r="P40" s="11"/>
      <c r="Q40" s="11"/>
      <c r="R40" s="11"/>
      <c r="S40" s="11"/>
      <c r="T40" s="11"/>
      <c r="U40" s="11"/>
      <c r="V40" s="11"/>
      <c r="W40" s="11"/>
      <c r="X40" s="11"/>
      <c r="Y40" s="11"/>
      <c r="Z40" s="11"/>
      <c r="AA40" s="11"/>
    </row>
    <row r="41" ht="12.75" customHeight="1">
      <c r="A41" s="111" t="str">
        <f t="shared" si="3"/>
        <v>[User-29]</v>
      </c>
      <c r="B41" s="129" t="s">
        <v>360</v>
      </c>
      <c r="C41" s="112" t="s">
        <v>361</v>
      </c>
      <c r="D41" s="112" t="s">
        <v>362</v>
      </c>
      <c r="E41" s="111" t="str">
        <f>A29</f>
        <v>[User-17]</v>
      </c>
      <c r="F41" s="112"/>
      <c r="G41" s="112" t="s">
        <v>90</v>
      </c>
      <c r="H41" s="115">
        <v>44299.0</v>
      </c>
      <c r="I41" s="112" t="s">
        <v>4</v>
      </c>
      <c r="J41" s="111"/>
      <c r="K41" s="62"/>
      <c r="L41" s="116"/>
      <c r="M41" s="11"/>
      <c r="N41" s="11"/>
      <c r="O41" s="11"/>
      <c r="P41" s="11"/>
      <c r="Q41" s="11"/>
      <c r="R41" s="11"/>
      <c r="S41" s="11"/>
      <c r="T41" s="11"/>
      <c r="U41" s="11"/>
      <c r="V41" s="11"/>
      <c r="W41" s="11"/>
      <c r="X41" s="11"/>
      <c r="Y41" s="11"/>
      <c r="Z41" s="11"/>
      <c r="AA41" s="11"/>
    </row>
    <row r="42" ht="12.75" customHeight="1">
      <c r="A42" s="111" t="str">
        <f t="shared" si="3"/>
        <v>[User-30]</v>
      </c>
      <c r="B42" s="112" t="s">
        <v>363</v>
      </c>
      <c r="C42" s="112" t="s">
        <v>364</v>
      </c>
      <c r="D42" s="112" t="s">
        <v>365</v>
      </c>
      <c r="E42" s="111" t="str">
        <f>A29</f>
        <v>[User-17]</v>
      </c>
      <c r="F42" s="112"/>
      <c r="G42" s="112" t="s">
        <v>90</v>
      </c>
      <c r="H42" s="115">
        <v>44299.0</v>
      </c>
      <c r="I42" s="112" t="s">
        <v>4</v>
      </c>
      <c r="J42" s="111"/>
      <c r="K42" s="62"/>
      <c r="L42" s="116"/>
      <c r="M42" s="11"/>
      <c r="N42" s="11"/>
      <c r="O42" s="11"/>
      <c r="P42" s="11"/>
      <c r="Q42" s="11"/>
      <c r="R42" s="11"/>
      <c r="S42" s="11"/>
      <c r="T42" s="11"/>
      <c r="U42" s="11"/>
      <c r="V42" s="11"/>
      <c r="W42" s="11"/>
      <c r="X42" s="11"/>
      <c r="Y42" s="11"/>
      <c r="Z42" s="11"/>
      <c r="AA42" s="11"/>
    </row>
    <row r="43" ht="12.75" customHeight="1">
      <c r="A43" s="111" t="str">
        <f t="shared" si="3"/>
        <v>[User-31]</v>
      </c>
      <c r="B43" s="112" t="s">
        <v>366</v>
      </c>
      <c r="C43" s="112" t="s">
        <v>367</v>
      </c>
      <c r="D43" s="112" t="s">
        <v>368</v>
      </c>
      <c r="E43" s="111" t="str">
        <f>A29</f>
        <v>[User-17]</v>
      </c>
      <c r="F43" s="112"/>
      <c r="G43" s="112" t="s">
        <v>90</v>
      </c>
      <c r="H43" s="115">
        <v>44299.0</v>
      </c>
      <c r="I43" s="112" t="s">
        <v>4</v>
      </c>
      <c r="J43" s="111"/>
      <c r="K43" s="62"/>
      <c r="L43" s="116"/>
      <c r="M43" s="11"/>
      <c r="N43" s="11"/>
      <c r="O43" s="11"/>
      <c r="P43" s="11"/>
      <c r="Q43" s="11"/>
      <c r="R43" s="11"/>
      <c r="S43" s="11"/>
      <c r="T43" s="11"/>
      <c r="U43" s="11"/>
      <c r="V43" s="11"/>
      <c r="W43" s="11"/>
      <c r="X43" s="11"/>
      <c r="Y43" s="11"/>
      <c r="Z43" s="11"/>
      <c r="AA43" s="11"/>
    </row>
    <row r="44" ht="12.75" customHeight="1">
      <c r="A44" s="111" t="str">
        <f t="shared" si="3"/>
        <v>[User-32]</v>
      </c>
      <c r="B44" s="129" t="s">
        <v>369</v>
      </c>
      <c r="C44" s="129" t="s">
        <v>370</v>
      </c>
      <c r="D44" s="129" t="s">
        <v>371</v>
      </c>
      <c r="E44" s="111" t="str">
        <f>A29</f>
        <v>[User-17]</v>
      </c>
      <c r="F44" s="130"/>
      <c r="G44" s="112" t="s">
        <v>90</v>
      </c>
      <c r="H44" s="115">
        <v>44299.0</v>
      </c>
      <c r="I44" s="112" t="s">
        <v>4</v>
      </c>
      <c r="J44" s="129" t="s">
        <v>372</v>
      </c>
      <c r="K44" s="62"/>
      <c r="L44" s="116"/>
      <c r="M44" s="11"/>
      <c r="N44" s="11"/>
      <c r="O44" s="11"/>
      <c r="P44" s="11"/>
      <c r="Q44" s="11"/>
      <c r="R44" s="11"/>
      <c r="S44" s="11"/>
      <c r="T44" s="11"/>
      <c r="U44" s="11"/>
      <c r="V44" s="11"/>
      <c r="W44" s="11"/>
      <c r="X44" s="11"/>
      <c r="Y44" s="11"/>
      <c r="Z44" s="11"/>
      <c r="AA44" s="11"/>
    </row>
    <row r="45" ht="12.75" customHeight="1">
      <c r="A45" s="131"/>
      <c r="B45" s="132" t="s">
        <v>373</v>
      </c>
      <c r="C45" s="133"/>
      <c r="D45" s="133"/>
      <c r="E45" s="134"/>
      <c r="F45" s="133"/>
      <c r="G45" s="133"/>
      <c r="H45" s="135"/>
      <c r="I45" s="133"/>
      <c r="J45" s="134"/>
      <c r="K45" s="62"/>
      <c r="L45" s="116"/>
      <c r="M45" s="11"/>
      <c r="N45" s="11"/>
      <c r="O45" s="11"/>
      <c r="P45" s="11"/>
      <c r="Q45" s="11"/>
      <c r="R45" s="11"/>
      <c r="S45" s="11"/>
      <c r="T45" s="11"/>
      <c r="U45" s="11"/>
      <c r="V45" s="11"/>
      <c r="W45" s="11"/>
      <c r="X45" s="11"/>
      <c r="Y45" s="11"/>
      <c r="Z45" s="11"/>
      <c r="AA45" s="11"/>
    </row>
    <row r="46" ht="12.75" customHeight="1">
      <c r="A46" s="111" t="str">
        <f t="shared" ref="A46:A50" si="4">IF(OR(B33&lt;&gt;"",D33&lt;&gt;""),"["&amp;TEXT($B$2,"##")&amp;"-"&amp;TEXT(ROW()-13,"##")&amp;"]","")</f>
        <v>[User-33]</v>
      </c>
      <c r="B46" s="112" t="s">
        <v>374</v>
      </c>
      <c r="C46" s="112" t="s">
        <v>375</v>
      </c>
      <c r="D46" s="112" t="s">
        <v>376</v>
      </c>
      <c r="E46" s="111" t="str">
        <f>A29</f>
        <v>[User-17]</v>
      </c>
      <c r="F46" s="112"/>
      <c r="G46" s="112" t="s">
        <v>90</v>
      </c>
      <c r="H46" s="115">
        <v>44299.0</v>
      </c>
      <c r="I46" s="112" t="s">
        <v>4</v>
      </c>
      <c r="J46" s="111"/>
      <c r="K46" s="62"/>
      <c r="L46" s="116"/>
      <c r="M46" s="11"/>
      <c r="N46" s="11"/>
      <c r="O46" s="11"/>
      <c r="P46" s="11"/>
      <c r="Q46" s="11"/>
      <c r="R46" s="11"/>
      <c r="S46" s="11"/>
      <c r="T46" s="11"/>
      <c r="U46" s="11"/>
      <c r="V46" s="11"/>
      <c r="W46" s="11"/>
      <c r="X46" s="11"/>
      <c r="Y46" s="11"/>
      <c r="Z46" s="11"/>
      <c r="AA46" s="11"/>
    </row>
    <row r="47" ht="12.75" customHeight="1">
      <c r="A47" s="111" t="str">
        <f t="shared" si="4"/>
        <v>[User-34]</v>
      </c>
      <c r="B47" s="112" t="s">
        <v>377</v>
      </c>
      <c r="C47" s="112" t="s">
        <v>378</v>
      </c>
      <c r="D47" s="112" t="s">
        <v>379</v>
      </c>
      <c r="E47" s="111" t="str">
        <f>A46</f>
        <v>[User-33]</v>
      </c>
      <c r="F47" s="112"/>
      <c r="G47" s="112" t="s">
        <v>90</v>
      </c>
      <c r="H47" s="115">
        <v>44299.0</v>
      </c>
      <c r="I47" s="112" t="s">
        <v>4</v>
      </c>
      <c r="J47" s="111"/>
      <c r="K47" s="62"/>
      <c r="L47" s="116"/>
      <c r="M47" s="11"/>
      <c r="N47" s="11"/>
      <c r="O47" s="11"/>
      <c r="P47" s="11"/>
      <c r="Q47" s="11"/>
      <c r="R47" s="11"/>
      <c r="S47" s="11"/>
      <c r="T47" s="11"/>
      <c r="U47" s="11"/>
      <c r="V47" s="11"/>
      <c r="W47" s="11"/>
      <c r="X47" s="11"/>
      <c r="Y47" s="11"/>
      <c r="Z47" s="11"/>
      <c r="AA47" s="11"/>
    </row>
    <row r="48" ht="12.75" customHeight="1">
      <c r="A48" s="111" t="str">
        <f t="shared" si="4"/>
        <v>[User-35]</v>
      </c>
      <c r="B48" s="112" t="s">
        <v>380</v>
      </c>
      <c r="C48" s="112" t="s">
        <v>381</v>
      </c>
      <c r="D48" s="112" t="s">
        <v>382</v>
      </c>
      <c r="E48" s="111" t="str">
        <f>A46</f>
        <v>[User-33]</v>
      </c>
      <c r="F48" s="112"/>
      <c r="G48" s="112" t="s">
        <v>90</v>
      </c>
      <c r="H48" s="115">
        <v>44299.0</v>
      </c>
      <c r="I48" s="112" t="s">
        <v>4</v>
      </c>
      <c r="J48" s="112"/>
      <c r="K48" s="62"/>
      <c r="L48" s="116"/>
      <c r="M48" s="11"/>
      <c r="N48" s="11"/>
      <c r="O48" s="11"/>
      <c r="P48" s="11"/>
      <c r="Q48" s="11"/>
      <c r="R48" s="11"/>
      <c r="S48" s="11"/>
      <c r="T48" s="11"/>
      <c r="U48" s="11"/>
      <c r="V48" s="11"/>
      <c r="W48" s="11"/>
      <c r="X48" s="11"/>
      <c r="Y48" s="11"/>
      <c r="Z48" s="11"/>
      <c r="AA48" s="11"/>
    </row>
    <row r="49" ht="12.75" customHeight="1">
      <c r="A49" s="111" t="str">
        <f t="shared" si="4"/>
        <v>[User-36]</v>
      </c>
      <c r="B49" s="117" t="s">
        <v>383</v>
      </c>
      <c r="C49" s="112" t="s">
        <v>384</v>
      </c>
      <c r="D49" s="112" t="s">
        <v>385</v>
      </c>
      <c r="E49" s="111" t="str">
        <f>A43</f>
        <v>[User-31]</v>
      </c>
      <c r="F49" s="112"/>
      <c r="G49" s="112" t="s">
        <v>90</v>
      </c>
      <c r="H49" s="115">
        <v>44299.0</v>
      </c>
      <c r="I49" s="112" t="s">
        <v>4</v>
      </c>
      <c r="J49" s="111"/>
      <c r="K49" s="62"/>
      <c r="L49" s="116"/>
      <c r="M49" s="11"/>
      <c r="N49" s="11"/>
      <c r="O49" s="11"/>
      <c r="P49" s="11"/>
      <c r="Q49" s="11"/>
      <c r="R49" s="11"/>
      <c r="S49" s="11"/>
      <c r="T49" s="11"/>
      <c r="U49" s="11"/>
      <c r="V49" s="11"/>
      <c r="W49" s="11"/>
      <c r="X49" s="11"/>
      <c r="Y49" s="11"/>
      <c r="Z49" s="11"/>
      <c r="AA49" s="11"/>
    </row>
    <row r="50" ht="12.75" customHeight="1">
      <c r="A50" s="111" t="str">
        <f t="shared" si="4"/>
        <v>[User-37]</v>
      </c>
      <c r="B50" s="117" t="s">
        <v>386</v>
      </c>
      <c r="C50" s="112" t="s">
        <v>387</v>
      </c>
      <c r="D50" s="112" t="s">
        <v>388</v>
      </c>
      <c r="E50" s="111" t="str">
        <f>A29</f>
        <v>[User-17]</v>
      </c>
      <c r="F50" s="112"/>
      <c r="G50" s="112" t="s">
        <v>90</v>
      </c>
      <c r="H50" s="115">
        <v>44299.0</v>
      </c>
      <c r="I50" s="112" t="s">
        <v>4</v>
      </c>
      <c r="J50" s="111"/>
      <c r="K50" s="62"/>
      <c r="L50" s="116"/>
      <c r="M50" s="11"/>
      <c r="N50" s="11"/>
      <c r="O50" s="11"/>
      <c r="P50" s="11"/>
      <c r="Q50" s="11"/>
      <c r="R50" s="11"/>
      <c r="S50" s="11"/>
      <c r="T50" s="11"/>
      <c r="U50" s="11"/>
      <c r="V50" s="11"/>
      <c r="W50" s="11"/>
      <c r="X50" s="11"/>
      <c r="Y50" s="11"/>
      <c r="Z50" s="11"/>
      <c r="AA50" s="11"/>
    </row>
    <row r="51" ht="12.75" customHeight="1">
      <c r="A51" s="131"/>
      <c r="B51" s="132" t="s">
        <v>389</v>
      </c>
      <c r="C51" s="133"/>
      <c r="D51" s="133"/>
      <c r="E51" s="134"/>
      <c r="F51" s="133"/>
      <c r="G51" s="133"/>
      <c r="H51" s="135"/>
      <c r="I51" s="133"/>
      <c r="J51" s="134"/>
      <c r="K51" s="62"/>
      <c r="L51" s="116"/>
      <c r="M51" s="11"/>
      <c r="N51" s="11"/>
      <c r="O51" s="11"/>
      <c r="P51" s="11"/>
      <c r="Q51" s="11"/>
      <c r="R51" s="11"/>
      <c r="S51" s="11"/>
      <c r="T51" s="11"/>
      <c r="U51" s="11"/>
      <c r="V51" s="11"/>
      <c r="W51" s="11"/>
      <c r="X51" s="11"/>
      <c r="Y51" s="11"/>
      <c r="Z51" s="11"/>
      <c r="AA51" s="11"/>
    </row>
    <row r="52" ht="12.75" customHeight="1">
      <c r="A52" s="111" t="str">
        <f t="shared" ref="A52:A55" si="5">IF(OR(B38&lt;&gt;"",D38&lt;&gt;""),"["&amp;TEXT($B$2,"##")&amp;"-"&amp;TEXT(ROW()-14,"##")&amp;"]","")</f>
        <v>[User-38]</v>
      </c>
      <c r="B52" s="112" t="s">
        <v>390</v>
      </c>
      <c r="C52" s="112" t="s">
        <v>391</v>
      </c>
      <c r="D52" s="112" t="s">
        <v>392</v>
      </c>
      <c r="E52" s="111" t="str">
        <f>A29</f>
        <v>[User-17]</v>
      </c>
      <c r="F52" s="112"/>
      <c r="G52" s="112" t="s">
        <v>90</v>
      </c>
      <c r="H52" s="115">
        <v>44299.0</v>
      </c>
      <c r="I52" s="112" t="s">
        <v>4</v>
      </c>
      <c r="J52" s="111"/>
      <c r="K52" s="62"/>
      <c r="L52" s="116"/>
      <c r="M52" s="11"/>
      <c r="N52" s="11"/>
      <c r="O52" s="11"/>
      <c r="P52" s="11"/>
      <c r="Q52" s="11"/>
      <c r="R52" s="11"/>
      <c r="S52" s="11"/>
      <c r="T52" s="11"/>
      <c r="U52" s="11"/>
      <c r="V52" s="11"/>
      <c r="W52" s="11"/>
      <c r="X52" s="11"/>
      <c r="Y52" s="11"/>
      <c r="Z52" s="11"/>
      <c r="AA52" s="11"/>
    </row>
    <row r="53" ht="12.75" customHeight="1">
      <c r="A53" s="111" t="str">
        <f t="shared" si="5"/>
        <v>[User-39]</v>
      </c>
      <c r="B53" s="112" t="s">
        <v>393</v>
      </c>
      <c r="C53" s="112" t="s">
        <v>391</v>
      </c>
      <c r="D53" s="112" t="s">
        <v>394</v>
      </c>
      <c r="E53" s="111" t="str">
        <f>A52</f>
        <v>[User-38]</v>
      </c>
      <c r="F53" s="112"/>
      <c r="G53" s="112" t="s">
        <v>90</v>
      </c>
      <c r="H53" s="115">
        <v>44299.0</v>
      </c>
      <c r="I53" s="112" t="s">
        <v>4</v>
      </c>
      <c r="J53" s="111"/>
      <c r="K53" s="62"/>
      <c r="L53" s="116"/>
      <c r="M53" s="11"/>
      <c r="N53" s="11"/>
      <c r="O53" s="11"/>
      <c r="P53" s="11"/>
      <c r="Q53" s="11"/>
      <c r="R53" s="11"/>
      <c r="S53" s="11"/>
      <c r="T53" s="11"/>
      <c r="U53" s="11"/>
      <c r="V53" s="11"/>
      <c r="W53" s="11"/>
      <c r="X53" s="11"/>
      <c r="Y53" s="11"/>
      <c r="Z53" s="11"/>
      <c r="AA53" s="11"/>
    </row>
    <row r="54" ht="12.75" customHeight="1">
      <c r="A54" s="111" t="str">
        <f t="shared" si="5"/>
        <v>[User-40]</v>
      </c>
      <c r="B54" s="112" t="s">
        <v>395</v>
      </c>
      <c r="C54" s="112" t="s">
        <v>396</v>
      </c>
      <c r="D54" s="112" t="s">
        <v>397</v>
      </c>
      <c r="E54" s="111" t="str">
        <f>A29</f>
        <v>[User-17]</v>
      </c>
      <c r="F54" s="112"/>
      <c r="G54" s="112" t="s">
        <v>90</v>
      </c>
      <c r="H54" s="115">
        <v>44300.0</v>
      </c>
      <c r="I54" s="112" t="s">
        <v>4</v>
      </c>
      <c r="J54" s="111"/>
      <c r="K54" s="62"/>
      <c r="L54" s="116"/>
      <c r="M54" s="11"/>
      <c r="N54" s="11"/>
      <c r="O54" s="11"/>
      <c r="P54" s="11"/>
      <c r="Q54" s="11"/>
      <c r="R54" s="11"/>
      <c r="S54" s="11"/>
      <c r="T54" s="11"/>
      <c r="U54" s="11"/>
      <c r="V54" s="11"/>
      <c r="W54" s="11"/>
      <c r="X54" s="11"/>
      <c r="Y54" s="11"/>
      <c r="Z54" s="11"/>
      <c r="AA54" s="11"/>
    </row>
    <row r="55" ht="12.75" customHeight="1">
      <c r="A55" s="111" t="str">
        <f t="shared" si="5"/>
        <v>[User-41]</v>
      </c>
      <c r="B55" s="112" t="s">
        <v>398</v>
      </c>
      <c r="C55" s="112" t="s">
        <v>399</v>
      </c>
      <c r="D55" s="112" t="s">
        <v>400</v>
      </c>
      <c r="E55" s="111" t="str">
        <f>A54</f>
        <v>[User-40]</v>
      </c>
      <c r="F55" s="112"/>
      <c r="G55" s="112" t="s">
        <v>90</v>
      </c>
      <c r="H55" s="115">
        <v>44300.0</v>
      </c>
      <c r="I55" s="112" t="s">
        <v>4</v>
      </c>
      <c r="J55" s="111"/>
      <c r="K55" s="62"/>
      <c r="L55" s="116"/>
      <c r="M55" s="11"/>
      <c r="N55" s="11"/>
      <c r="O55" s="11"/>
      <c r="P55" s="11"/>
      <c r="Q55" s="11"/>
      <c r="R55" s="11"/>
      <c r="S55" s="11"/>
      <c r="T55" s="11"/>
      <c r="U55" s="11"/>
      <c r="V55" s="11"/>
      <c r="W55" s="11"/>
      <c r="X55" s="11"/>
      <c r="Y55" s="11"/>
      <c r="Z55" s="11"/>
      <c r="AA55" s="11"/>
    </row>
    <row r="56" ht="12.75" customHeight="1">
      <c r="A56" s="131"/>
      <c r="B56" s="132" t="s">
        <v>401</v>
      </c>
      <c r="C56" s="133"/>
      <c r="D56" s="133"/>
      <c r="E56" s="134"/>
      <c r="F56" s="133"/>
      <c r="G56" s="133"/>
      <c r="H56" s="135"/>
      <c r="I56" s="133"/>
      <c r="J56" s="134"/>
      <c r="K56" s="62"/>
      <c r="L56" s="116"/>
      <c r="M56" s="11"/>
      <c r="N56" s="11"/>
      <c r="O56" s="11"/>
      <c r="P56" s="11"/>
      <c r="Q56" s="11"/>
      <c r="R56" s="11"/>
      <c r="S56" s="11"/>
      <c r="T56" s="11"/>
      <c r="U56" s="11"/>
      <c r="V56" s="11"/>
      <c r="W56" s="11"/>
      <c r="X56" s="11"/>
      <c r="Y56" s="11"/>
      <c r="Z56" s="11"/>
      <c r="AA56" s="11"/>
    </row>
    <row r="57" ht="12.75" customHeight="1">
      <c r="A57" s="111" t="str">
        <f t="shared" ref="A57:A58" si="6">IF(OR(B43&lt;&gt;"",D43&lt;&gt;""),"["&amp;TEXT($B$2,"##")&amp;"-"&amp;TEXT(ROW()-15,"##")&amp;"]","")</f>
        <v>[User-42]</v>
      </c>
      <c r="B57" s="112" t="s">
        <v>402</v>
      </c>
      <c r="C57" s="112" t="s">
        <v>403</v>
      </c>
      <c r="D57" s="112" t="s">
        <v>404</v>
      </c>
      <c r="E57" s="111" t="str">
        <f>A29</f>
        <v>[User-17]</v>
      </c>
      <c r="F57" s="112" t="s">
        <v>405</v>
      </c>
      <c r="G57" s="112" t="s">
        <v>90</v>
      </c>
      <c r="H57" s="115">
        <v>44300.0</v>
      </c>
      <c r="I57" s="112" t="s">
        <v>4</v>
      </c>
      <c r="J57" s="111"/>
      <c r="K57" s="62"/>
      <c r="L57" s="116"/>
      <c r="M57" s="11"/>
      <c r="N57" s="11"/>
      <c r="O57" s="11"/>
      <c r="P57" s="11"/>
      <c r="Q57" s="11"/>
      <c r="R57" s="11"/>
      <c r="S57" s="11"/>
      <c r="T57" s="11"/>
      <c r="U57" s="11"/>
      <c r="V57" s="11"/>
      <c r="W57" s="11"/>
      <c r="X57" s="11"/>
      <c r="Y57" s="11"/>
      <c r="Z57" s="11"/>
      <c r="AA57" s="11"/>
    </row>
    <row r="58" ht="12.75" customHeight="1">
      <c r="A58" s="111" t="str">
        <f t="shared" si="6"/>
        <v>[User-43]</v>
      </c>
      <c r="B58" s="112" t="s">
        <v>406</v>
      </c>
      <c r="C58" s="112" t="s">
        <v>407</v>
      </c>
      <c r="D58" s="112" t="s">
        <v>408</v>
      </c>
      <c r="E58" s="111" t="str">
        <f t="shared" ref="E58:E59" si="7">A57</f>
        <v>[User-42]</v>
      </c>
      <c r="F58" s="112" t="s">
        <v>409</v>
      </c>
      <c r="G58" s="112" t="s">
        <v>90</v>
      </c>
      <c r="H58" s="115">
        <v>44300.0</v>
      </c>
      <c r="I58" s="112" t="s">
        <v>4</v>
      </c>
      <c r="J58" s="111"/>
      <c r="K58" s="62"/>
      <c r="L58" s="116"/>
      <c r="M58" s="11"/>
      <c r="N58" s="11"/>
      <c r="O58" s="11"/>
      <c r="P58" s="11"/>
      <c r="Q58" s="11"/>
      <c r="R58" s="11"/>
      <c r="S58" s="11"/>
      <c r="T58" s="11"/>
      <c r="U58" s="11"/>
      <c r="V58" s="11"/>
      <c r="W58" s="11"/>
      <c r="X58" s="11"/>
      <c r="Y58" s="11"/>
      <c r="Z58" s="11"/>
      <c r="AA58" s="11"/>
    </row>
    <row r="59" ht="12.75" customHeight="1">
      <c r="A59" s="111" t="str">
        <f>IF(OR(B44&lt;&gt;"",D44&lt;&gt;""),"["&amp;TEXT($B$2,"##")&amp;"-"&amp;TEXT(ROW()-15,"##")&amp;"]","")</f>
        <v>[User-44]</v>
      </c>
      <c r="B59" s="112" t="s">
        <v>410</v>
      </c>
      <c r="C59" s="112" t="s">
        <v>411</v>
      </c>
      <c r="D59" s="112" t="s">
        <v>412</v>
      </c>
      <c r="E59" s="111" t="str">
        <f t="shared" si="7"/>
        <v>[User-43]</v>
      </c>
      <c r="F59" s="112"/>
      <c r="G59" s="112" t="s">
        <v>90</v>
      </c>
      <c r="H59" s="115">
        <v>44300.0</v>
      </c>
      <c r="I59" s="112" t="s">
        <v>4</v>
      </c>
      <c r="J59" s="112" t="s">
        <v>413</v>
      </c>
      <c r="K59" s="62"/>
      <c r="L59" s="116"/>
      <c r="M59" s="11"/>
      <c r="N59" s="11"/>
      <c r="O59" s="11"/>
      <c r="P59" s="11"/>
      <c r="Q59" s="11"/>
      <c r="R59" s="11"/>
      <c r="S59" s="11"/>
      <c r="T59" s="11"/>
      <c r="U59" s="11"/>
      <c r="V59" s="11"/>
      <c r="W59" s="11"/>
      <c r="X59" s="11"/>
      <c r="Y59" s="11"/>
      <c r="Z59" s="11"/>
      <c r="AA59" s="11"/>
    </row>
    <row r="60" ht="12.75" customHeight="1">
      <c r="A60" s="131"/>
      <c r="B60" s="132" t="s">
        <v>414</v>
      </c>
      <c r="C60" s="133"/>
      <c r="D60" s="133"/>
      <c r="E60" s="134"/>
      <c r="F60" s="133"/>
      <c r="G60" s="133"/>
      <c r="H60" s="135"/>
      <c r="I60" s="133"/>
      <c r="J60" s="134"/>
      <c r="K60" s="62"/>
      <c r="L60" s="116"/>
      <c r="M60" s="11"/>
      <c r="N60" s="11"/>
      <c r="O60" s="11"/>
      <c r="P60" s="11"/>
      <c r="Q60" s="11"/>
      <c r="R60" s="11"/>
      <c r="S60" s="11"/>
      <c r="T60" s="11"/>
      <c r="U60" s="11"/>
      <c r="V60" s="11"/>
      <c r="W60" s="11"/>
      <c r="X60" s="11"/>
      <c r="Y60" s="11"/>
      <c r="Z60" s="11"/>
      <c r="AA60" s="11"/>
    </row>
    <row r="61" ht="12.75" customHeight="1">
      <c r="A61" s="111" t="str">
        <f>IF(OR(B47&lt;&gt;"",D47&lt;&gt;""),"["&amp;TEXT($B$2,"##")&amp;"-"&amp;TEXT(ROW()-16,"##")&amp;"]","")</f>
        <v>[User-45]</v>
      </c>
      <c r="B61" s="112" t="s">
        <v>415</v>
      </c>
      <c r="C61" s="112" t="s">
        <v>416</v>
      </c>
      <c r="D61" s="112" t="s">
        <v>417</v>
      </c>
      <c r="E61" s="111" t="str">
        <f>A29</f>
        <v>[User-17]</v>
      </c>
      <c r="F61" s="112" t="s">
        <v>418</v>
      </c>
      <c r="G61" s="112" t="s">
        <v>90</v>
      </c>
      <c r="H61" s="115">
        <v>44300.0</v>
      </c>
      <c r="I61" s="112" t="s">
        <v>4</v>
      </c>
      <c r="J61" s="111"/>
      <c r="K61" s="62"/>
      <c r="L61" s="116"/>
      <c r="M61" s="11"/>
      <c r="N61" s="11"/>
      <c r="O61" s="11"/>
      <c r="P61" s="11"/>
      <c r="Q61" s="11"/>
      <c r="R61" s="11"/>
      <c r="S61" s="11"/>
      <c r="T61" s="11"/>
      <c r="U61" s="11"/>
      <c r="V61" s="11"/>
      <c r="W61" s="11"/>
      <c r="X61" s="11"/>
      <c r="Y61" s="11"/>
      <c r="Z61" s="11"/>
      <c r="AA61" s="11"/>
    </row>
    <row r="62" ht="12.75" customHeight="1">
      <c r="A62" s="111" t="str">
        <f t="shared" ref="A62:A63" si="8">IF(OR(B47&lt;&gt;"",D47&lt;&gt;""),"["&amp;TEXT($B$2,"##")&amp;"-"&amp;TEXT(ROW()-16,"##")&amp;"]","")</f>
        <v>[User-46]</v>
      </c>
      <c r="B62" s="112" t="s">
        <v>419</v>
      </c>
      <c r="C62" s="112" t="s">
        <v>420</v>
      </c>
      <c r="D62" s="112" t="s">
        <v>421</v>
      </c>
      <c r="E62" s="111"/>
      <c r="F62" s="112" t="s">
        <v>422</v>
      </c>
      <c r="G62" s="112" t="s">
        <v>90</v>
      </c>
      <c r="H62" s="115">
        <v>44304.0</v>
      </c>
      <c r="I62" s="112" t="s">
        <v>4</v>
      </c>
      <c r="J62" s="112" t="s">
        <v>423</v>
      </c>
      <c r="K62" s="62"/>
      <c r="L62" s="116"/>
      <c r="M62" s="11"/>
      <c r="N62" s="11"/>
      <c r="O62" s="11"/>
      <c r="P62" s="11"/>
      <c r="Q62" s="11"/>
      <c r="R62" s="11"/>
      <c r="S62" s="11"/>
      <c r="T62" s="11"/>
      <c r="U62" s="11"/>
      <c r="V62" s="11"/>
      <c r="W62" s="11"/>
      <c r="X62" s="11"/>
      <c r="Y62" s="11"/>
      <c r="Z62" s="11"/>
      <c r="AA62" s="11"/>
    </row>
    <row r="63" ht="12.75" customHeight="1">
      <c r="A63" s="111" t="str">
        <f t="shared" si="8"/>
        <v>[User-47]</v>
      </c>
      <c r="B63" s="112" t="s">
        <v>424</v>
      </c>
      <c r="C63" s="112" t="s">
        <v>425</v>
      </c>
      <c r="D63" s="112" t="s">
        <v>426</v>
      </c>
      <c r="E63" s="111" t="str">
        <f>A61</f>
        <v>[User-45]</v>
      </c>
      <c r="F63" s="112" t="s">
        <v>427</v>
      </c>
      <c r="G63" s="112" t="s">
        <v>90</v>
      </c>
      <c r="H63" s="115">
        <v>44300.0</v>
      </c>
      <c r="I63" s="112" t="s">
        <v>4</v>
      </c>
      <c r="J63" s="111"/>
      <c r="K63" s="62"/>
      <c r="L63" s="116"/>
      <c r="M63" s="11"/>
      <c r="N63" s="11"/>
      <c r="O63" s="11"/>
      <c r="P63" s="11"/>
      <c r="Q63" s="11"/>
      <c r="R63" s="11"/>
      <c r="S63" s="11"/>
      <c r="T63" s="11"/>
      <c r="U63" s="11"/>
      <c r="V63" s="11"/>
      <c r="W63" s="11"/>
      <c r="X63" s="11"/>
      <c r="Y63" s="11"/>
      <c r="Z63" s="11"/>
      <c r="AA63" s="11"/>
    </row>
    <row r="64" ht="12.75" customHeight="1">
      <c r="A64" s="111" t="str">
        <f>IF(OR(B48&lt;&gt;"",D48&lt;&gt;""),"["&amp;TEXT($B$2,"##")&amp;"-"&amp;TEXT(ROW()-16,"##")&amp;"]","")</f>
        <v>[User-48]</v>
      </c>
      <c r="B64" s="112" t="s">
        <v>428</v>
      </c>
      <c r="C64" s="112" t="s">
        <v>429</v>
      </c>
      <c r="D64" s="112" t="s">
        <v>430</v>
      </c>
      <c r="E64" s="111" t="str">
        <f>A63</f>
        <v>[User-47]</v>
      </c>
      <c r="F64" s="112"/>
      <c r="G64" s="112" t="s">
        <v>90</v>
      </c>
      <c r="H64" s="115">
        <v>44305.0</v>
      </c>
      <c r="I64" s="112" t="s">
        <v>4</v>
      </c>
      <c r="J64" s="112" t="s">
        <v>431</v>
      </c>
      <c r="K64" s="62"/>
      <c r="L64" s="116"/>
      <c r="M64" s="11"/>
      <c r="N64" s="11"/>
      <c r="O64" s="11"/>
      <c r="P64" s="11"/>
      <c r="Q64" s="11"/>
      <c r="R64" s="11"/>
      <c r="S64" s="11"/>
      <c r="T64" s="11"/>
      <c r="U64" s="11"/>
      <c r="V64" s="11"/>
      <c r="W64" s="11"/>
      <c r="X64" s="11"/>
      <c r="Y64" s="11"/>
      <c r="Z64" s="11"/>
      <c r="AA64" s="11"/>
    </row>
    <row r="65" ht="12.75" customHeight="1">
      <c r="A65" s="131"/>
      <c r="B65" s="136" t="s">
        <v>432</v>
      </c>
      <c r="C65" s="133"/>
      <c r="D65" s="133"/>
      <c r="E65" s="134"/>
      <c r="F65" s="133"/>
      <c r="G65" s="133"/>
      <c r="H65" s="135"/>
      <c r="I65" s="133"/>
      <c r="J65" s="134"/>
      <c r="K65" s="62"/>
      <c r="L65" s="116"/>
      <c r="M65" s="11"/>
      <c r="N65" s="11"/>
      <c r="O65" s="11"/>
      <c r="P65" s="11"/>
      <c r="Q65" s="11"/>
      <c r="R65" s="11"/>
      <c r="S65" s="11"/>
      <c r="T65" s="11"/>
      <c r="U65" s="11"/>
      <c r="V65" s="11"/>
      <c r="W65" s="11"/>
      <c r="X65" s="11"/>
      <c r="Y65" s="11"/>
      <c r="Z65" s="11"/>
      <c r="AA65" s="11"/>
    </row>
    <row r="66" ht="12.75" customHeight="1">
      <c r="A66" s="112" t="str">
        <f t="shared" ref="A66:A69" si="9">IF(OR(B47&lt;&gt;"",D47&lt;&gt;""),"["&amp;TEXT($B$2,"##")&amp;"-"&amp;TEXT(ROW()-17,"##")&amp;"]","")</f>
        <v>[User-49]</v>
      </c>
      <c r="B66" s="112" t="s">
        <v>433</v>
      </c>
      <c r="C66" s="112" t="s">
        <v>434</v>
      </c>
      <c r="D66" s="137" t="s">
        <v>435</v>
      </c>
      <c r="E66" s="111" t="str">
        <f>A29</f>
        <v>[User-17]</v>
      </c>
      <c r="F66" s="112" t="s">
        <v>436</v>
      </c>
      <c r="G66" s="112" t="s">
        <v>90</v>
      </c>
      <c r="H66" s="115">
        <v>44302.0</v>
      </c>
      <c r="I66" s="112" t="s">
        <v>4</v>
      </c>
      <c r="J66" s="111"/>
      <c r="K66" s="62"/>
      <c r="L66" s="116"/>
      <c r="M66" s="11"/>
      <c r="N66" s="11"/>
      <c r="O66" s="11"/>
      <c r="P66" s="11"/>
      <c r="Q66" s="11"/>
      <c r="R66" s="11"/>
      <c r="S66" s="11"/>
      <c r="T66" s="11"/>
      <c r="U66" s="11"/>
      <c r="V66" s="11"/>
      <c r="W66" s="11"/>
      <c r="X66" s="11"/>
      <c r="Y66" s="11"/>
      <c r="Z66" s="11"/>
      <c r="AA66" s="11"/>
    </row>
    <row r="67" ht="12.75" customHeight="1">
      <c r="A67" s="112" t="str">
        <f t="shared" si="9"/>
        <v>[User-50]</v>
      </c>
      <c r="B67" s="112" t="s">
        <v>437</v>
      </c>
      <c r="C67" s="112" t="s">
        <v>438</v>
      </c>
      <c r="D67" s="112" t="s">
        <v>439</v>
      </c>
      <c r="E67" s="111" t="str">
        <f>A66</f>
        <v>[User-49]</v>
      </c>
      <c r="F67" s="112" t="s">
        <v>440</v>
      </c>
      <c r="G67" s="112" t="s">
        <v>90</v>
      </c>
      <c r="H67" s="115">
        <v>44302.0</v>
      </c>
      <c r="I67" s="112" t="s">
        <v>4</v>
      </c>
      <c r="J67" s="111"/>
      <c r="K67" s="62"/>
      <c r="L67" s="116"/>
      <c r="M67" s="11"/>
      <c r="N67" s="11"/>
      <c r="O67" s="11"/>
      <c r="P67" s="11"/>
      <c r="Q67" s="11"/>
      <c r="R67" s="11"/>
      <c r="S67" s="11"/>
      <c r="T67" s="11"/>
      <c r="U67" s="11"/>
      <c r="V67" s="11"/>
      <c r="W67" s="11"/>
      <c r="X67" s="11"/>
      <c r="Y67" s="11"/>
      <c r="Z67" s="11"/>
      <c r="AA67" s="11"/>
    </row>
    <row r="68" ht="12.75" customHeight="1">
      <c r="A68" s="112" t="str">
        <f t="shared" si="9"/>
        <v>[User-51]</v>
      </c>
      <c r="B68" s="112" t="s">
        <v>441</v>
      </c>
      <c r="C68" s="112" t="s">
        <v>442</v>
      </c>
      <c r="D68" s="112" t="s">
        <v>443</v>
      </c>
      <c r="E68" s="111" t="str">
        <f>A66</f>
        <v>[User-49]</v>
      </c>
      <c r="F68" s="112"/>
      <c r="G68" s="112" t="s">
        <v>90</v>
      </c>
      <c r="H68" s="115">
        <v>44302.0</v>
      </c>
      <c r="I68" s="112" t="s">
        <v>4</v>
      </c>
      <c r="J68" s="111"/>
      <c r="K68" s="62"/>
      <c r="L68" s="116"/>
      <c r="M68" s="11"/>
      <c r="N68" s="11"/>
      <c r="O68" s="11"/>
      <c r="P68" s="11"/>
      <c r="Q68" s="11"/>
      <c r="R68" s="11"/>
      <c r="S68" s="11"/>
      <c r="T68" s="11"/>
      <c r="U68" s="11"/>
      <c r="V68" s="11"/>
      <c r="W68" s="11"/>
      <c r="X68" s="11"/>
      <c r="Y68" s="11"/>
      <c r="Z68" s="11"/>
      <c r="AA68" s="11"/>
    </row>
    <row r="69" ht="12.75" customHeight="1">
      <c r="A69" s="112" t="str">
        <f t="shared" si="9"/>
        <v>[User-52]</v>
      </c>
      <c r="B69" s="112" t="s">
        <v>444</v>
      </c>
      <c r="C69" s="112" t="s">
        <v>445</v>
      </c>
      <c r="D69" s="112" t="s">
        <v>446</v>
      </c>
      <c r="E69" s="111" t="str">
        <f>A66</f>
        <v>[User-49]</v>
      </c>
      <c r="F69" s="112"/>
      <c r="G69" s="112" t="s">
        <v>90</v>
      </c>
      <c r="H69" s="115">
        <v>44302.0</v>
      </c>
      <c r="I69" s="112" t="s">
        <v>4</v>
      </c>
      <c r="J69" s="111"/>
      <c r="K69" s="62"/>
      <c r="L69" s="116"/>
      <c r="M69" s="11"/>
      <c r="N69" s="11"/>
      <c r="O69" s="11"/>
      <c r="P69" s="11"/>
      <c r="Q69" s="11"/>
      <c r="R69" s="11"/>
      <c r="S69" s="11"/>
      <c r="T69" s="11"/>
      <c r="U69" s="11"/>
      <c r="V69" s="11"/>
      <c r="W69" s="11"/>
      <c r="X69" s="11"/>
      <c r="Y69" s="11"/>
      <c r="Z69" s="11"/>
      <c r="AA69" s="11"/>
    </row>
    <row r="70" ht="12.75" customHeight="1">
      <c r="A70" s="131"/>
      <c r="B70" s="132" t="s">
        <v>447</v>
      </c>
      <c r="C70" s="133"/>
      <c r="D70" s="133"/>
      <c r="E70" s="134"/>
      <c r="F70" s="133"/>
      <c r="G70" s="133"/>
      <c r="H70" s="135"/>
      <c r="I70" s="133"/>
      <c r="J70" s="134"/>
      <c r="K70" s="62"/>
      <c r="L70" s="116"/>
      <c r="M70" s="11"/>
      <c r="N70" s="11"/>
      <c r="O70" s="11"/>
      <c r="P70" s="11"/>
      <c r="Q70" s="11"/>
      <c r="R70" s="11"/>
      <c r="S70" s="11"/>
      <c r="T70" s="11"/>
      <c r="U70" s="11"/>
      <c r="V70" s="11"/>
      <c r="W70" s="11"/>
      <c r="X70" s="11"/>
      <c r="Y70" s="11"/>
      <c r="Z70" s="11"/>
      <c r="AA70" s="11"/>
    </row>
    <row r="71" ht="12.75" customHeight="1">
      <c r="A71" s="111" t="str">
        <f t="shared" ref="A71:A75" si="10">IF(OR(B48&lt;&gt;"",D48&lt;&gt;""),"["&amp;TEXT($B$2,"##")&amp;"-"&amp;TEXT(ROW()-18,"##")&amp;"]","")</f>
        <v>[User-53]</v>
      </c>
      <c r="B71" s="112" t="s">
        <v>448</v>
      </c>
      <c r="C71" s="112" t="s">
        <v>449</v>
      </c>
      <c r="D71" s="112" t="s">
        <v>450</v>
      </c>
      <c r="E71" s="111" t="str">
        <f>A29</f>
        <v>[User-17]</v>
      </c>
      <c r="F71" s="112" t="s">
        <v>451</v>
      </c>
      <c r="G71" s="112" t="s">
        <v>90</v>
      </c>
      <c r="H71" s="115">
        <v>44305.0</v>
      </c>
      <c r="I71" s="112" t="s">
        <v>4</v>
      </c>
      <c r="J71" s="111"/>
      <c r="K71" s="62"/>
      <c r="L71" s="116"/>
      <c r="M71" s="11"/>
      <c r="N71" s="11"/>
      <c r="O71" s="11"/>
      <c r="P71" s="11"/>
      <c r="Q71" s="11"/>
      <c r="R71" s="11"/>
      <c r="S71" s="11"/>
      <c r="T71" s="11"/>
      <c r="U71" s="11"/>
      <c r="V71" s="11"/>
      <c r="W71" s="11"/>
      <c r="X71" s="11"/>
      <c r="Y71" s="11"/>
      <c r="Z71" s="11"/>
      <c r="AA71" s="11"/>
    </row>
    <row r="72" ht="12.75" customHeight="1">
      <c r="A72" s="111" t="str">
        <f t="shared" si="10"/>
        <v>[User-54]</v>
      </c>
      <c r="B72" s="112" t="s">
        <v>452</v>
      </c>
      <c r="C72" s="112" t="s">
        <v>453</v>
      </c>
      <c r="D72" s="112" t="s">
        <v>454</v>
      </c>
      <c r="E72" s="111" t="str">
        <f>A71</f>
        <v>[User-53]</v>
      </c>
      <c r="F72" s="112"/>
      <c r="G72" s="112" t="s">
        <v>90</v>
      </c>
      <c r="H72" s="115">
        <v>44305.0</v>
      </c>
      <c r="I72" s="112" t="s">
        <v>4</v>
      </c>
      <c r="J72" s="111"/>
      <c r="K72" s="62"/>
      <c r="L72" s="116"/>
      <c r="M72" s="11"/>
      <c r="N72" s="11"/>
      <c r="O72" s="11"/>
      <c r="P72" s="11"/>
      <c r="Q72" s="11"/>
      <c r="R72" s="11"/>
      <c r="S72" s="11"/>
      <c r="T72" s="11"/>
      <c r="U72" s="11"/>
      <c r="V72" s="11"/>
      <c r="W72" s="11"/>
      <c r="X72" s="11"/>
      <c r="Y72" s="11"/>
      <c r="Z72" s="11"/>
      <c r="AA72" s="11"/>
    </row>
    <row r="73" ht="12.75" customHeight="1">
      <c r="A73" s="111" t="str">
        <f t="shared" si="10"/>
        <v>[User-55]</v>
      </c>
      <c r="B73" s="112" t="s">
        <v>455</v>
      </c>
      <c r="C73" s="112" t="s">
        <v>456</v>
      </c>
      <c r="D73" s="112" t="s">
        <v>457</v>
      </c>
      <c r="E73" s="111" t="str">
        <f>A71</f>
        <v>[User-53]</v>
      </c>
      <c r="F73" s="112"/>
      <c r="G73" s="112" t="s">
        <v>90</v>
      </c>
      <c r="H73" s="115">
        <v>44305.0</v>
      </c>
      <c r="I73" s="112" t="s">
        <v>4</v>
      </c>
      <c r="J73" s="112" t="s">
        <v>458</v>
      </c>
      <c r="K73" s="62"/>
      <c r="L73" s="116"/>
      <c r="M73" s="11"/>
      <c r="N73" s="11"/>
      <c r="O73" s="11"/>
      <c r="P73" s="11"/>
      <c r="Q73" s="11"/>
      <c r="R73" s="11"/>
      <c r="S73" s="11"/>
      <c r="T73" s="11"/>
      <c r="U73" s="11"/>
      <c r="V73" s="11"/>
      <c r="W73" s="11"/>
      <c r="X73" s="11"/>
      <c r="Y73" s="11"/>
      <c r="Z73" s="11"/>
      <c r="AA73" s="11"/>
    </row>
    <row r="74" ht="12.75" customHeight="1">
      <c r="A74" s="111" t="str">
        <f t="shared" si="10"/>
        <v>[User-56]</v>
      </c>
      <c r="B74" s="112" t="s">
        <v>459</v>
      </c>
      <c r="C74" s="112" t="s">
        <v>460</v>
      </c>
      <c r="D74" s="112" t="s">
        <v>461</v>
      </c>
      <c r="E74" s="111" t="str">
        <f t="shared" ref="E74:E75" si="11">A73</f>
        <v>[User-55]</v>
      </c>
      <c r="F74" s="112" t="s">
        <v>462</v>
      </c>
      <c r="G74" s="112" t="s">
        <v>90</v>
      </c>
      <c r="H74" s="115">
        <v>44305.0</v>
      </c>
      <c r="I74" s="112" t="s">
        <v>4</v>
      </c>
      <c r="J74" s="111"/>
      <c r="K74" s="62"/>
      <c r="L74" s="116"/>
      <c r="M74" s="11"/>
      <c r="N74" s="11"/>
      <c r="O74" s="11"/>
      <c r="P74" s="11"/>
      <c r="Q74" s="11"/>
      <c r="R74" s="11"/>
      <c r="S74" s="11"/>
      <c r="T74" s="11"/>
      <c r="U74" s="11"/>
      <c r="V74" s="11"/>
      <c r="W74" s="11"/>
      <c r="X74" s="11"/>
      <c r="Y74" s="11"/>
      <c r="Z74" s="11"/>
      <c r="AA74" s="11"/>
    </row>
    <row r="75" ht="12.75" customHeight="1">
      <c r="A75" s="111" t="str">
        <f t="shared" si="10"/>
        <v>[User-57]</v>
      </c>
      <c r="B75" s="112" t="s">
        <v>463</v>
      </c>
      <c r="C75" s="112" t="s">
        <v>464</v>
      </c>
      <c r="D75" s="112" t="s">
        <v>465</v>
      </c>
      <c r="E75" s="111" t="str">
        <f t="shared" si="11"/>
        <v>[User-56]</v>
      </c>
      <c r="F75" s="112" t="s">
        <v>462</v>
      </c>
      <c r="G75" s="112" t="s">
        <v>90</v>
      </c>
      <c r="H75" s="115">
        <v>44305.0</v>
      </c>
      <c r="I75" s="112" t="s">
        <v>4</v>
      </c>
      <c r="J75" s="111"/>
      <c r="K75" s="62"/>
      <c r="L75" s="116"/>
      <c r="M75" s="11"/>
      <c r="N75" s="11"/>
      <c r="O75" s="11"/>
      <c r="P75" s="11"/>
      <c r="Q75" s="11"/>
      <c r="R75" s="11"/>
      <c r="S75" s="11"/>
      <c r="T75" s="11"/>
      <c r="U75" s="11"/>
      <c r="V75" s="11"/>
      <c r="W75" s="11"/>
      <c r="X75" s="11"/>
      <c r="Y75" s="11"/>
      <c r="Z75" s="11"/>
      <c r="AA75" s="11"/>
    </row>
    <row r="76" ht="12.75" customHeight="1">
      <c r="A76" s="131"/>
      <c r="B76" s="132" t="s">
        <v>466</v>
      </c>
      <c r="C76" s="133"/>
      <c r="D76" s="133"/>
      <c r="E76" s="134"/>
      <c r="F76" s="133"/>
      <c r="G76" s="133"/>
      <c r="H76" s="135"/>
      <c r="I76" s="133"/>
      <c r="J76" s="134"/>
      <c r="K76" s="62"/>
      <c r="L76" s="116"/>
      <c r="M76" s="11"/>
      <c r="N76" s="11"/>
      <c r="O76" s="11"/>
      <c r="P76" s="11"/>
      <c r="Q76" s="11"/>
      <c r="R76" s="11"/>
      <c r="S76" s="11"/>
      <c r="T76" s="11"/>
      <c r="U76" s="11"/>
      <c r="V76" s="11"/>
      <c r="W76" s="11"/>
      <c r="X76" s="11"/>
      <c r="Y76" s="11"/>
      <c r="Z76" s="11"/>
      <c r="AA76" s="11"/>
    </row>
    <row r="77" ht="12.75" customHeight="1">
      <c r="A77" s="111" t="str">
        <f t="shared" ref="A77:A95" si="12">IF(OR(B49&lt;&gt;"",D49&lt;&gt;""),"["&amp;TEXT($B$2,"##")&amp;"-"&amp;TEXT(ROW()-19,"##")&amp;"]","")</f>
        <v>[User-58]</v>
      </c>
      <c r="B77" s="112" t="s">
        <v>467</v>
      </c>
      <c r="C77" s="112" t="s">
        <v>468</v>
      </c>
      <c r="D77" s="112" t="s">
        <v>469</v>
      </c>
      <c r="E77" s="111"/>
      <c r="F77" s="112" t="s">
        <v>470</v>
      </c>
      <c r="G77" s="112" t="s">
        <v>90</v>
      </c>
      <c r="H77" s="115">
        <v>44301.0</v>
      </c>
      <c r="I77" s="112" t="s">
        <v>4</v>
      </c>
      <c r="J77" s="111"/>
      <c r="K77" s="62"/>
      <c r="L77" s="116"/>
      <c r="M77" s="11"/>
      <c r="N77" s="11"/>
      <c r="O77" s="11"/>
      <c r="P77" s="11"/>
      <c r="Q77" s="11"/>
      <c r="R77" s="11"/>
      <c r="S77" s="11"/>
      <c r="T77" s="11"/>
      <c r="U77" s="11"/>
      <c r="V77" s="11"/>
      <c r="W77" s="11"/>
      <c r="X77" s="11"/>
      <c r="Y77" s="11"/>
      <c r="Z77" s="11"/>
      <c r="AA77" s="11"/>
    </row>
    <row r="78" ht="12.75" customHeight="1">
      <c r="A78" s="111" t="str">
        <f t="shared" si="12"/>
        <v>[User-59]</v>
      </c>
      <c r="B78" s="112" t="s">
        <v>471</v>
      </c>
      <c r="C78" s="112" t="s">
        <v>472</v>
      </c>
      <c r="D78" s="112" t="s">
        <v>473</v>
      </c>
      <c r="E78" s="111" t="str">
        <f>A77</f>
        <v>[User-58]</v>
      </c>
      <c r="F78" s="112"/>
      <c r="G78" s="112" t="s">
        <v>90</v>
      </c>
      <c r="H78" s="115">
        <v>44301.0</v>
      </c>
      <c r="I78" s="112" t="s">
        <v>4</v>
      </c>
      <c r="J78" s="112" t="s">
        <v>474</v>
      </c>
      <c r="K78" s="62"/>
      <c r="L78" s="116"/>
      <c r="M78" s="11"/>
      <c r="N78" s="11"/>
      <c r="O78" s="11"/>
      <c r="P78" s="11"/>
      <c r="Q78" s="11"/>
      <c r="R78" s="11"/>
      <c r="S78" s="11"/>
      <c r="T78" s="11"/>
      <c r="U78" s="11"/>
      <c r="V78" s="11"/>
      <c r="W78" s="11"/>
      <c r="X78" s="11"/>
      <c r="Y78" s="11"/>
      <c r="Z78" s="11"/>
      <c r="AA78" s="11"/>
    </row>
    <row r="79" ht="12.75" customHeight="1">
      <c r="A79" s="111" t="str">
        <f t="shared" si="12"/>
        <v>[User-60]</v>
      </c>
      <c r="B79" s="112" t="s">
        <v>475</v>
      </c>
      <c r="C79" s="138" t="s">
        <v>476</v>
      </c>
      <c r="D79" s="112" t="s">
        <v>477</v>
      </c>
      <c r="E79" s="111" t="str">
        <f>A77</f>
        <v>[User-58]</v>
      </c>
      <c r="F79" s="112"/>
      <c r="G79" s="112" t="s">
        <v>90</v>
      </c>
      <c r="H79" s="115">
        <v>44302.0</v>
      </c>
      <c r="I79" s="112" t="s">
        <v>4</v>
      </c>
      <c r="J79" s="112"/>
      <c r="K79" s="62"/>
      <c r="L79" s="116"/>
      <c r="M79" s="11"/>
      <c r="N79" s="11"/>
      <c r="O79" s="11"/>
      <c r="P79" s="11"/>
      <c r="Q79" s="11"/>
      <c r="R79" s="11"/>
      <c r="S79" s="11"/>
      <c r="T79" s="11"/>
      <c r="U79" s="11"/>
      <c r="V79" s="11"/>
      <c r="W79" s="11"/>
      <c r="X79" s="11"/>
      <c r="Y79" s="11"/>
      <c r="Z79" s="11"/>
      <c r="AA79" s="11"/>
    </row>
    <row r="80" ht="12.75" customHeight="1">
      <c r="A80" s="111" t="str">
        <f t="shared" si="12"/>
        <v>[User-61]</v>
      </c>
      <c r="B80" s="112" t="s">
        <v>478</v>
      </c>
      <c r="C80" s="138" t="s">
        <v>479</v>
      </c>
      <c r="D80" s="112" t="s">
        <v>480</v>
      </c>
      <c r="E80" s="111" t="str">
        <f>A77</f>
        <v>[User-58]</v>
      </c>
      <c r="F80" s="112"/>
      <c r="G80" s="112" t="s">
        <v>90</v>
      </c>
      <c r="H80" s="115">
        <v>44302.0</v>
      </c>
      <c r="I80" s="112" t="s">
        <v>4</v>
      </c>
      <c r="J80" s="112"/>
      <c r="K80" s="62"/>
      <c r="L80" s="116"/>
      <c r="M80" s="11"/>
      <c r="N80" s="11"/>
      <c r="O80" s="11"/>
      <c r="P80" s="11"/>
      <c r="Q80" s="11"/>
      <c r="R80" s="11"/>
      <c r="S80" s="11"/>
      <c r="T80" s="11"/>
      <c r="U80" s="11"/>
      <c r="V80" s="11"/>
      <c r="W80" s="11"/>
      <c r="X80" s="11"/>
      <c r="Y80" s="11"/>
      <c r="Z80" s="11"/>
      <c r="AA80" s="11"/>
    </row>
    <row r="81" ht="12.75" customHeight="1">
      <c r="A81" s="111" t="str">
        <f t="shared" si="12"/>
        <v>[User-62]</v>
      </c>
      <c r="B81" s="112" t="s">
        <v>481</v>
      </c>
      <c r="C81" s="138" t="s">
        <v>482</v>
      </c>
      <c r="D81" s="112" t="s">
        <v>483</v>
      </c>
      <c r="E81" s="111" t="str">
        <f>A77</f>
        <v>[User-58]</v>
      </c>
      <c r="F81" s="112"/>
      <c r="G81" s="112" t="s">
        <v>90</v>
      </c>
      <c r="H81" s="115">
        <v>44302.0</v>
      </c>
      <c r="I81" s="112" t="s">
        <v>4</v>
      </c>
      <c r="J81" s="112" t="s">
        <v>484</v>
      </c>
      <c r="K81" s="62"/>
      <c r="L81" s="116"/>
      <c r="M81" s="11"/>
      <c r="N81" s="11"/>
      <c r="O81" s="11"/>
      <c r="P81" s="11"/>
      <c r="Q81" s="11"/>
      <c r="R81" s="11"/>
      <c r="S81" s="11"/>
      <c r="T81" s="11"/>
      <c r="U81" s="11"/>
      <c r="V81" s="11"/>
      <c r="W81" s="11"/>
      <c r="X81" s="11"/>
      <c r="Y81" s="11"/>
      <c r="Z81" s="11"/>
      <c r="AA81" s="11"/>
    </row>
    <row r="82" ht="12.75" customHeight="1">
      <c r="A82" s="111" t="str">
        <f t="shared" si="12"/>
        <v>[User-63]</v>
      </c>
      <c r="B82" s="112" t="s">
        <v>485</v>
      </c>
      <c r="C82" s="138" t="s">
        <v>486</v>
      </c>
      <c r="D82" s="112" t="s">
        <v>487</v>
      </c>
      <c r="E82" s="111" t="str">
        <f>A77</f>
        <v>[User-58]</v>
      </c>
      <c r="F82" s="112"/>
      <c r="G82" s="112" t="s">
        <v>90</v>
      </c>
      <c r="H82" s="115">
        <v>44301.0</v>
      </c>
      <c r="I82" s="112" t="s">
        <v>4</v>
      </c>
      <c r="J82" s="112"/>
      <c r="K82" s="62"/>
      <c r="L82" s="116"/>
      <c r="M82" s="11"/>
      <c r="N82" s="11"/>
      <c r="O82" s="11"/>
      <c r="P82" s="11"/>
      <c r="Q82" s="11"/>
      <c r="R82" s="11"/>
      <c r="S82" s="11"/>
      <c r="T82" s="11"/>
      <c r="U82" s="11"/>
      <c r="V82" s="11"/>
      <c r="W82" s="11"/>
      <c r="X82" s="11"/>
      <c r="Y82" s="11"/>
      <c r="Z82" s="11"/>
      <c r="AA82" s="11"/>
    </row>
    <row r="83" ht="12.75" customHeight="1">
      <c r="A83" s="111" t="str">
        <f t="shared" si="12"/>
        <v>[User-64]</v>
      </c>
      <c r="B83" s="112" t="s">
        <v>488</v>
      </c>
      <c r="C83" s="112" t="s">
        <v>489</v>
      </c>
      <c r="D83" s="112" t="s">
        <v>487</v>
      </c>
      <c r="E83" s="111"/>
      <c r="F83" s="112" t="s">
        <v>490</v>
      </c>
      <c r="G83" s="112" t="s">
        <v>90</v>
      </c>
      <c r="H83" s="115">
        <v>44301.0</v>
      </c>
      <c r="I83" s="112" t="s">
        <v>4</v>
      </c>
      <c r="J83" s="112"/>
      <c r="K83" s="62"/>
      <c r="L83" s="116"/>
      <c r="M83" s="11"/>
      <c r="N83" s="11"/>
      <c r="O83" s="11"/>
      <c r="P83" s="11"/>
      <c r="Q83" s="11"/>
      <c r="R83" s="11"/>
      <c r="S83" s="11"/>
      <c r="T83" s="11"/>
      <c r="U83" s="11"/>
      <c r="V83" s="11"/>
      <c r="W83" s="11"/>
      <c r="X83" s="11"/>
      <c r="Y83" s="11"/>
      <c r="Z83" s="11"/>
      <c r="AA83" s="11"/>
    </row>
    <row r="84" ht="12.75" customHeight="1">
      <c r="A84" s="111" t="str">
        <f t="shared" si="12"/>
        <v>[User-65]</v>
      </c>
      <c r="B84" s="112" t="s">
        <v>491</v>
      </c>
      <c r="C84" s="112" t="s">
        <v>492</v>
      </c>
      <c r="D84" s="112" t="s">
        <v>487</v>
      </c>
      <c r="E84" s="111"/>
      <c r="F84" s="112" t="s">
        <v>493</v>
      </c>
      <c r="G84" s="112" t="s">
        <v>90</v>
      </c>
      <c r="H84" s="115">
        <v>44301.0</v>
      </c>
      <c r="I84" s="112" t="s">
        <v>4</v>
      </c>
      <c r="J84" s="112" t="s">
        <v>494</v>
      </c>
      <c r="K84" s="62"/>
      <c r="L84" s="116"/>
      <c r="M84" s="11"/>
      <c r="N84" s="11"/>
      <c r="O84" s="11"/>
      <c r="P84" s="11"/>
      <c r="Q84" s="11"/>
      <c r="R84" s="11"/>
      <c r="S84" s="11"/>
      <c r="T84" s="11"/>
      <c r="U84" s="11"/>
      <c r="V84" s="11"/>
      <c r="W84" s="11"/>
      <c r="X84" s="11"/>
      <c r="Y84" s="11"/>
      <c r="Z84" s="11"/>
      <c r="AA84" s="11"/>
    </row>
    <row r="85" ht="12.75" customHeight="1">
      <c r="A85" s="111" t="str">
        <f t="shared" si="12"/>
        <v>[User-66]</v>
      </c>
      <c r="B85" s="112" t="s">
        <v>495</v>
      </c>
      <c r="C85" s="112" t="s">
        <v>496</v>
      </c>
      <c r="D85" s="112" t="s">
        <v>497</v>
      </c>
      <c r="E85" s="111" t="str">
        <f>A77</f>
        <v>[User-58]</v>
      </c>
      <c r="F85" s="112" t="s">
        <v>498</v>
      </c>
      <c r="G85" s="112" t="s">
        <v>90</v>
      </c>
      <c r="H85" s="115">
        <v>44301.0</v>
      </c>
      <c r="I85" s="112" t="s">
        <v>4</v>
      </c>
      <c r="J85" s="112"/>
      <c r="K85" s="62"/>
      <c r="L85" s="116"/>
      <c r="M85" s="11"/>
      <c r="N85" s="11"/>
      <c r="O85" s="11"/>
      <c r="P85" s="11"/>
      <c r="Q85" s="11"/>
      <c r="R85" s="11"/>
      <c r="S85" s="11"/>
      <c r="T85" s="11"/>
      <c r="U85" s="11"/>
      <c r="V85" s="11"/>
      <c r="W85" s="11"/>
      <c r="X85" s="11"/>
      <c r="Y85" s="11"/>
      <c r="Z85" s="11"/>
      <c r="AA85" s="11"/>
    </row>
    <row r="86" ht="12.75" customHeight="1">
      <c r="A86" s="111" t="str">
        <f t="shared" si="12"/>
        <v>[User-67]</v>
      </c>
      <c r="B86" s="112" t="s">
        <v>499</v>
      </c>
      <c r="C86" s="112" t="s">
        <v>500</v>
      </c>
      <c r="D86" s="112" t="s">
        <v>501</v>
      </c>
      <c r="E86" s="111" t="str">
        <f>A85</f>
        <v>[User-66]</v>
      </c>
      <c r="F86" s="112" t="s">
        <v>502</v>
      </c>
      <c r="G86" s="112" t="s">
        <v>90</v>
      </c>
      <c r="H86" s="115">
        <v>44301.0</v>
      </c>
      <c r="I86" s="112" t="s">
        <v>4</v>
      </c>
      <c r="J86" s="112"/>
      <c r="K86" s="62"/>
      <c r="L86" s="116"/>
      <c r="M86" s="11"/>
      <c r="N86" s="11"/>
      <c r="O86" s="11"/>
      <c r="P86" s="11"/>
      <c r="Q86" s="11"/>
      <c r="R86" s="11"/>
      <c r="S86" s="11"/>
      <c r="T86" s="11"/>
      <c r="U86" s="11"/>
      <c r="V86" s="11"/>
      <c r="W86" s="11"/>
      <c r="X86" s="11"/>
      <c r="Y86" s="11"/>
      <c r="Z86" s="11"/>
      <c r="AA86" s="11"/>
    </row>
    <row r="87" ht="12.75" customHeight="1">
      <c r="A87" s="111" t="str">
        <f t="shared" si="12"/>
        <v>[User-68]</v>
      </c>
      <c r="B87" s="112" t="s">
        <v>503</v>
      </c>
      <c r="C87" s="112" t="s">
        <v>504</v>
      </c>
      <c r="D87" s="112" t="s">
        <v>505</v>
      </c>
      <c r="E87" s="111"/>
      <c r="F87" s="112" t="s">
        <v>506</v>
      </c>
      <c r="G87" s="112" t="s">
        <v>90</v>
      </c>
      <c r="H87" s="115">
        <v>44301.0</v>
      </c>
      <c r="I87" s="112" t="s">
        <v>4</v>
      </c>
      <c r="J87" s="112" t="s">
        <v>507</v>
      </c>
      <c r="K87" s="62"/>
      <c r="L87" s="116"/>
      <c r="M87" s="11"/>
      <c r="N87" s="11"/>
      <c r="O87" s="11"/>
      <c r="P87" s="11"/>
      <c r="Q87" s="11"/>
      <c r="R87" s="11"/>
      <c r="S87" s="11"/>
      <c r="T87" s="11"/>
      <c r="U87" s="11"/>
      <c r="V87" s="11"/>
      <c r="W87" s="11"/>
      <c r="X87" s="11"/>
      <c r="Y87" s="11"/>
      <c r="Z87" s="11"/>
      <c r="AA87" s="11"/>
    </row>
    <row r="88" ht="12.75" customHeight="1">
      <c r="A88" s="111" t="str">
        <f t="shared" si="12"/>
        <v>[User-69]</v>
      </c>
      <c r="B88" s="112" t="s">
        <v>508</v>
      </c>
      <c r="C88" s="112" t="s">
        <v>509</v>
      </c>
      <c r="D88" s="112" t="s">
        <v>510</v>
      </c>
      <c r="E88" s="111" t="str">
        <f>A29</f>
        <v>[User-17]</v>
      </c>
      <c r="F88" s="112"/>
      <c r="G88" s="112" t="s">
        <v>90</v>
      </c>
      <c r="H88" s="115">
        <v>44301.0</v>
      </c>
      <c r="I88" s="112" t="s">
        <v>4</v>
      </c>
      <c r="J88" s="111"/>
      <c r="K88" s="62"/>
      <c r="L88" s="116"/>
      <c r="M88" s="11"/>
      <c r="N88" s="11"/>
      <c r="O88" s="11"/>
      <c r="P88" s="11"/>
      <c r="Q88" s="11"/>
      <c r="R88" s="11"/>
      <c r="S88" s="11"/>
      <c r="T88" s="11"/>
      <c r="U88" s="11"/>
      <c r="V88" s="11"/>
      <c r="W88" s="11"/>
      <c r="X88" s="11"/>
      <c r="Y88" s="11"/>
      <c r="Z88" s="11"/>
      <c r="AA88" s="11"/>
    </row>
    <row r="89" ht="12.75" customHeight="1">
      <c r="A89" s="111" t="str">
        <f t="shared" si="12"/>
        <v>[User-70]</v>
      </c>
      <c r="B89" s="112" t="s">
        <v>511</v>
      </c>
      <c r="C89" s="112" t="s">
        <v>512</v>
      </c>
      <c r="D89" s="112" t="s">
        <v>513</v>
      </c>
      <c r="E89" s="111"/>
      <c r="F89" s="112" t="s">
        <v>514</v>
      </c>
      <c r="G89" s="112" t="s">
        <v>90</v>
      </c>
      <c r="H89" s="115">
        <v>44301.0</v>
      </c>
      <c r="I89" s="112" t="s">
        <v>4</v>
      </c>
      <c r="J89" s="111"/>
      <c r="K89" s="62"/>
      <c r="L89" s="116"/>
      <c r="M89" s="11"/>
      <c r="N89" s="11"/>
      <c r="O89" s="11"/>
      <c r="P89" s="11"/>
      <c r="Q89" s="11"/>
      <c r="R89" s="11"/>
      <c r="S89" s="11"/>
      <c r="T89" s="11"/>
      <c r="U89" s="11"/>
      <c r="V89" s="11"/>
      <c r="W89" s="11"/>
      <c r="X89" s="11"/>
      <c r="Y89" s="11"/>
      <c r="Z89" s="11"/>
      <c r="AA89" s="11"/>
    </row>
    <row r="90" ht="12.75" customHeight="1">
      <c r="A90" s="111" t="str">
        <f t="shared" si="12"/>
        <v>[User-71]</v>
      </c>
      <c r="B90" s="112" t="s">
        <v>515</v>
      </c>
      <c r="C90" s="112" t="s">
        <v>516</v>
      </c>
      <c r="D90" s="112" t="s">
        <v>517</v>
      </c>
      <c r="E90" s="111" t="str">
        <f>A88</f>
        <v>[User-69]</v>
      </c>
      <c r="F90" s="112" t="s">
        <v>518</v>
      </c>
      <c r="G90" s="112" t="s">
        <v>90</v>
      </c>
      <c r="H90" s="115">
        <v>44301.0</v>
      </c>
      <c r="I90" s="112" t="s">
        <v>4</v>
      </c>
      <c r="J90" s="111"/>
      <c r="K90" s="62"/>
      <c r="L90" s="116"/>
      <c r="M90" s="11"/>
      <c r="N90" s="11"/>
      <c r="O90" s="11"/>
      <c r="P90" s="11"/>
      <c r="Q90" s="11"/>
      <c r="R90" s="11"/>
      <c r="S90" s="11"/>
      <c r="T90" s="11"/>
      <c r="U90" s="11"/>
      <c r="V90" s="11"/>
      <c r="W90" s="11"/>
      <c r="X90" s="11"/>
      <c r="Y90" s="11"/>
      <c r="Z90" s="11"/>
      <c r="AA90" s="11"/>
    </row>
    <row r="91" ht="12.75" customHeight="1">
      <c r="A91" s="111" t="str">
        <f t="shared" si="12"/>
        <v>[User-72]</v>
      </c>
      <c r="B91" s="112" t="s">
        <v>519</v>
      </c>
      <c r="C91" s="112" t="s">
        <v>520</v>
      </c>
      <c r="D91" s="112" t="s">
        <v>521</v>
      </c>
      <c r="E91" s="111" t="str">
        <f>A90</f>
        <v>[User-71]</v>
      </c>
      <c r="F91" s="112" t="s">
        <v>522</v>
      </c>
      <c r="G91" s="112" t="s">
        <v>90</v>
      </c>
      <c r="H91" s="115">
        <v>44301.0</v>
      </c>
      <c r="I91" s="112" t="s">
        <v>4</v>
      </c>
      <c r="J91" s="111"/>
      <c r="K91" s="62"/>
      <c r="L91" s="116"/>
      <c r="M91" s="11"/>
      <c r="N91" s="11"/>
      <c r="O91" s="11"/>
      <c r="P91" s="11"/>
      <c r="Q91" s="11"/>
      <c r="R91" s="11"/>
      <c r="S91" s="11"/>
      <c r="T91" s="11"/>
      <c r="U91" s="11"/>
      <c r="V91" s="11"/>
      <c r="W91" s="11"/>
      <c r="X91" s="11"/>
      <c r="Y91" s="11"/>
      <c r="Z91" s="11"/>
      <c r="AA91" s="11"/>
    </row>
    <row r="92" ht="12.75" customHeight="1">
      <c r="A92" s="111" t="str">
        <f t="shared" si="12"/>
        <v>[User-73]</v>
      </c>
      <c r="B92" s="112" t="s">
        <v>523</v>
      </c>
      <c r="C92" s="112" t="s">
        <v>524</v>
      </c>
      <c r="D92" s="112" t="s">
        <v>525</v>
      </c>
      <c r="E92" s="111" t="str">
        <f>A90</f>
        <v>[User-71]</v>
      </c>
      <c r="F92" s="112" t="s">
        <v>522</v>
      </c>
      <c r="G92" s="112" t="s">
        <v>90</v>
      </c>
      <c r="H92" s="115">
        <v>44301.0</v>
      </c>
      <c r="I92" s="112" t="s">
        <v>4</v>
      </c>
      <c r="J92" s="111"/>
      <c r="K92" s="62"/>
      <c r="L92" s="116"/>
      <c r="M92" s="11"/>
      <c r="N92" s="11"/>
      <c r="O92" s="11"/>
      <c r="P92" s="11"/>
      <c r="Q92" s="11"/>
      <c r="R92" s="11"/>
      <c r="S92" s="11"/>
      <c r="T92" s="11"/>
      <c r="U92" s="11"/>
      <c r="V92" s="11"/>
      <c r="W92" s="11"/>
      <c r="X92" s="11"/>
      <c r="Y92" s="11"/>
      <c r="Z92" s="11"/>
      <c r="AA92" s="11"/>
    </row>
    <row r="93" ht="12.75" customHeight="1">
      <c r="A93" s="111" t="str">
        <f t="shared" si="12"/>
        <v>[User-74]</v>
      </c>
      <c r="B93" s="112" t="s">
        <v>526</v>
      </c>
      <c r="C93" s="112" t="s">
        <v>527</v>
      </c>
      <c r="D93" s="112" t="s">
        <v>528</v>
      </c>
      <c r="E93" s="111" t="str">
        <f t="shared" ref="E93:E95" si="13">A90</f>
        <v>[User-71]</v>
      </c>
      <c r="F93" s="112" t="s">
        <v>522</v>
      </c>
      <c r="G93" s="112" t="s">
        <v>90</v>
      </c>
      <c r="H93" s="115">
        <v>44301.0</v>
      </c>
      <c r="I93" s="112" t="s">
        <v>4</v>
      </c>
      <c r="J93" s="111"/>
      <c r="K93" s="62"/>
      <c r="L93" s="116"/>
      <c r="M93" s="11"/>
      <c r="N93" s="11"/>
      <c r="O93" s="11"/>
      <c r="P93" s="11"/>
      <c r="Q93" s="11"/>
      <c r="R93" s="11"/>
      <c r="S93" s="11"/>
      <c r="T93" s="11"/>
      <c r="U93" s="11"/>
      <c r="V93" s="11"/>
      <c r="W93" s="11"/>
      <c r="X93" s="11"/>
      <c r="Y93" s="11"/>
      <c r="Z93" s="11"/>
      <c r="AA93" s="11"/>
    </row>
    <row r="94" ht="12.75" customHeight="1">
      <c r="A94" s="111" t="str">
        <f t="shared" si="12"/>
        <v>[User-75]</v>
      </c>
      <c r="B94" s="112" t="s">
        <v>526</v>
      </c>
      <c r="C94" s="112" t="s">
        <v>527</v>
      </c>
      <c r="D94" s="112" t="s">
        <v>528</v>
      </c>
      <c r="E94" s="111" t="str">
        <f t="shared" si="13"/>
        <v>[User-72]</v>
      </c>
      <c r="F94" s="112" t="s">
        <v>522</v>
      </c>
      <c r="G94" s="112" t="s">
        <v>90</v>
      </c>
      <c r="H94" s="115">
        <v>44301.0</v>
      </c>
      <c r="I94" s="112" t="s">
        <v>4</v>
      </c>
      <c r="J94" s="111"/>
      <c r="K94" s="62"/>
      <c r="L94" s="116"/>
      <c r="M94" s="11"/>
      <c r="N94" s="11"/>
      <c r="O94" s="11"/>
      <c r="P94" s="11"/>
      <c r="Q94" s="11"/>
      <c r="R94" s="11"/>
      <c r="S94" s="11"/>
      <c r="T94" s="11"/>
      <c r="U94" s="11"/>
      <c r="V94" s="11"/>
      <c r="W94" s="11"/>
      <c r="X94" s="11"/>
      <c r="Y94" s="11"/>
      <c r="Z94" s="11"/>
      <c r="AA94" s="11"/>
    </row>
    <row r="95" ht="12.75" customHeight="1">
      <c r="A95" s="111" t="str">
        <f t="shared" si="12"/>
        <v>[User-76]</v>
      </c>
      <c r="B95" s="112" t="s">
        <v>529</v>
      </c>
      <c r="C95" s="112" t="s">
        <v>530</v>
      </c>
      <c r="D95" s="112" t="s">
        <v>531</v>
      </c>
      <c r="E95" s="111" t="str">
        <f t="shared" si="13"/>
        <v>[User-73]</v>
      </c>
      <c r="F95" s="112" t="s">
        <v>522</v>
      </c>
      <c r="G95" s="112" t="s">
        <v>90</v>
      </c>
      <c r="H95" s="115">
        <v>44301.0</v>
      </c>
      <c r="I95" s="112" t="s">
        <v>4</v>
      </c>
      <c r="J95" s="111"/>
      <c r="K95" s="62"/>
      <c r="L95" s="116"/>
      <c r="M95" s="11"/>
      <c r="N95" s="11"/>
      <c r="O95" s="11"/>
      <c r="P95" s="11"/>
      <c r="Q95" s="11"/>
      <c r="R95" s="11"/>
      <c r="S95" s="11"/>
      <c r="T95" s="11"/>
      <c r="U95" s="11"/>
      <c r="V95" s="11"/>
      <c r="W95" s="11"/>
      <c r="X95" s="11"/>
      <c r="Y95" s="11"/>
      <c r="Z95" s="11"/>
      <c r="AA95" s="11"/>
    </row>
    <row r="96" ht="12.75" customHeight="1">
      <c r="A96" s="108"/>
      <c r="B96" s="108" t="s">
        <v>532</v>
      </c>
      <c r="C96" s="109"/>
      <c r="D96" s="109"/>
      <c r="E96" s="109"/>
      <c r="F96" s="109"/>
      <c r="G96" s="109"/>
      <c r="H96" s="109"/>
      <c r="I96" s="109"/>
      <c r="J96" s="109"/>
      <c r="K96" s="62"/>
      <c r="L96" s="116"/>
      <c r="M96" s="11"/>
      <c r="N96" s="11"/>
      <c r="O96" s="11"/>
      <c r="P96" s="11"/>
      <c r="Q96" s="11"/>
      <c r="R96" s="11"/>
      <c r="S96" s="11"/>
      <c r="T96" s="11"/>
      <c r="U96" s="11"/>
      <c r="V96" s="11"/>
      <c r="W96" s="11"/>
      <c r="X96" s="11"/>
      <c r="Y96" s="11"/>
      <c r="Z96" s="11"/>
      <c r="AA96" s="11"/>
    </row>
    <row r="97" ht="12.75" customHeight="1">
      <c r="A97" s="111" t="str">
        <f t="shared" ref="A97:A127" si="14">IF(OR(B95&lt;&gt;"",D95&lt;&gt;""),"["&amp;TEXT($B$2,"##")&amp;"-"&amp;TEXT(ROW()-20,"##")&amp;"]","")</f>
        <v>[User-77]</v>
      </c>
      <c r="B97" s="112" t="s">
        <v>533</v>
      </c>
      <c r="C97" s="112" t="s">
        <v>328</v>
      </c>
      <c r="D97" s="112" t="s">
        <v>329</v>
      </c>
      <c r="E97" s="111"/>
      <c r="F97" s="112" t="s">
        <v>325</v>
      </c>
      <c r="G97" s="112" t="s">
        <v>90</v>
      </c>
      <c r="H97" s="115">
        <v>44299.0</v>
      </c>
      <c r="I97" s="112" t="s">
        <v>4</v>
      </c>
      <c r="J97" s="111"/>
      <c r="K97" s="62"/>
      <c r="L97" s="116"/>
      <c r="M97" s="11"/>
      <c r="N97" s="11"/>
      <c r="O97" s="11"/>
      <c r="P97" s="11"/>
      <c r="Q97" s="11"/>
      <c r="R97" s="11"/>
      <c r="S97" s="11"/>
      <c r="T97" s="11"/>
      <c r="U97" s="11"/>
      <c r="V97" s="11"/>
      <c r="W97" s="11"/>
      <c r="X97" s="11"/>
      <c r="Y97" s="11"/>
      <c r="Z97" s="11"/>
      <c r="AA97" s="11"/>
    </row>
    <row r="98" ht="12.75" customHeight="1">
      <c r="A98" s="111" t="str">
        <f t="shared" si="14"/>
        <v>[User-78]</v>
      </c>
      <c r="B98" s="112" t="s">
        <v>113</v>
      </c>
      <c r="C98" s="112" t="s">
        <v>330</v>
      </c>
      <c r="D98" s="112" t="s">
        <v>331</v>
      </c>
      <c r="E98" s="111" t="str">
        <f>A97</f>
        <v>[User-77]</v>
      </c>
      <c r="F98" s="112"/>
      <c r="G98" s="112" t="s">
        <v>90</v>
      </c>
      <c r="H98" s="115">
        <v>44299.0</v>
      </c>
      <c r="I98" s="112" t="s">
        <v>4</v>
      </c>
      <c r="J98" s="111"/>
      <c r="K98" s="62"/>
      <c r="L98" s="116"/>
      <c r="M98" s="11"/>
      <c r="N98" s="11"/>
      <c r="O98" s="11"/>
      <c r="P98" s="11"/>
      <c r="Q98" s="11"/>
      <c r="R98" s="11"/>
      <c r="S98" s="11"/>
      <c r="T98" s="11"/>
      <c r="U98" s="11"/>
      <c r="V98" s="11"/>
      <c r="W98" s="11"/>
      <c r="X98" s="11"/>
      <c r="Y98" s="11"/>
      <c r="Z98" s="11"/>
      <c r="AA98" s="11"/>
    </row>
    <row r="99" ht="12.75" customHeight="1">
      <c r="A99" s="111" t="str">
        <f t="shared" si="14"/>
        <v>[User-79]</v>
      </c>
      <c r="B99" s="112" t="s">
        <v>332</v>
      </c>
      <c r="C99" s="112" t="s">
        <v>333</v>
      </c>
      <c r="D99" s="112" t="s">
        <v>334</v>
      </c>
      <c r="E99" s="111" t="str">
        <f>A97</f>
        <v>[User-77]</v>
      </c>
      <c r="F99" s="112"/>
      <c r="G99" s="112" t="s">
        <v>90</v>
      </c>
      <c r="H99" s="115">
        <v>44299.0</v>
      </c>
      <c r="I99" s="112" t="s">
        <v>4</v>
      </c>
      <c r="J99" s="111"/>
      <c r="K99" s="62"/>
      <c r="L99" s="116"/>
      <c r="M99" s="11"/>
      <c r="N99" s="11"/>
      <c r="O99" s="11"/>
      <c r="P99" s="11"/>
      <c r="Q99" s="11"/>
      <c r="R99" s="11"/>
      <c r="S99" s="11"/>
      <c r="T99" s="11"/>
      <c r="U99" s="11"/>
      <c r="V99" s="11"/>
      <c r="W99" s="11"/>
      <c r="X99" s="11"/>
      <c r="Y99" s="11"/>
      <c r="Z99" s="11"/>
      <c r="AA99" s="11"/>
    </row>
    <row r="100" ht="12.75" customHeight="1">
      <c r="A100" s="111" t="str">
        <f t="shared" si="14"/>
        <v>[User-80]</v>
      </c>
      <c r="B100" s="112" t="s">
        <v>120</v>
      </c>
      <c r="C100" s="112" t="s">
        <v>335</v>
      </c>
      <c r="D100" s="112" t="s">
        <v>336</v>
      </c>
      <c r="E100" s="111" t="str">
        <f>A97</f>
        <v>[User-77]</v>
      </c>
      <c r="F100" s="112"/>
      <c r="G100" s="112" t="s">
        <v>90</v>
      </c>
      <c r="H100" s="115">
        <v>44299.0</v>
      </c>
      <c r="I100" s="112" t="s">
        <v>4</v>
      </c>
      <c r="J100" s="111"/>
      <c r="K100" s="62"/>
      <c r="L100" s="116"/>
      <c r="M100" s="11"/>
      <c r="N100" s="11"/>
      <c r="O100" s="11"/>
      <c r="P100" s="11"/>
      <c r="Q100" s="11"/>
      <c r="R100" s="11"/>
      <c r="S100" s="11"/>
      <c r="T100" s="11"/>
      <c r="U100" s="11"/>
      <c r="V100" s="11"/>
      <c r="W100" s="11"/>
      <c r="X100" s="11"/>
      <c r="Y100" s="11"/>
      <c r="Z100" s="11"/>
      <c r="AA100" s="11"/>
    </row>
    <row r="101" ht="12.75" customHeight="1">
      <c r="A101" s="111" t="str">
        <f t="shared" si="14"/>
        <v>[User-81]</v>
      </c>
      <c r="B101" s="112" t="s">
        <v>337</v>
      </c>
      <c r="C101" s="112" t="s">
        <v>338</v>
      </c>
      <c r="D101" s="112" t="s">
        <v>339</v>
      </c>
      <c r="E101" s="111" t="str">
        <f>A97</f>
        <v>[User-77]</v>
      </c>
      <c r="F101" s="112"/>
      <c r="G101" s="112" t="s">
        <v>90</v>
      </c>
      <c r="H101" s="115">
        <v>44299.0</v>
      </c>
      <c r="I101" s="112" t="s">
        <v>4</v>
      </c>
      <c r="J101" s="111"/>
      <c r="K101" s="62"/>
      <c r="L101" s="116"/>
      <c r="M101" s="11"/>
      <c r="N101" s="11"/>
      <c r="O101" s="11"/>
      <c r="P101" s="11"/>
      <c r="Q101" s="11"/>
      <c r="R101" s="11"/>
      <c r="S101" s="11"/>
      <c r="T101" s="11"/>
      <c r="U101" s="11"/>
      <c r="V101" s="11"/>
      <c r="W101" s="11"/>
      <c r="X101" s="11"/>
      <c r="Y101" s="11"/>
      <c r="Z101" s="11"/>
      <c r="AA101" s="11"/>
    </row>
    <row r="102" ht="12.75" customHeight="1">
      <c r="A102" s="111" t="str">
        <f t="shared" si="14"/>
        <v>[User-82]</v>
      </c>
      <c r="B102" s="112" t="s">
        <v>340</v>
      </c>
      <c r="C102" s="112" t="s">
        <v>341</v>
      </c>
      <c r="D102" s="112" t="s">
        <v>342</v>
      </c>
      <c r="E102" s="111" t="str">
        <f>A97</f>
        <v>[User-77]</v>
      </c>
      <c r="F102" s="112"/>
      <c r="G102" s="112" t="s">
        <v>90</v>
      </c>
      <c r="H102" s="115">
        <v>44299.0</v>
      </c>
      <c r="I102" s="112" t="s">
        <v>4</v>
      </c>
      <c r="J102" s="111"/>
      <c r="K102" s="62"/>
      <c r="L102" s="116"/>
      <c r="M102" s="11"/>
      <c r="N102" s="11"/>
      <c r="O102" s="11"/>
      <c r="P102" s="11"/>
      <c r="Q102" s="11"/>
      <c r="R102" s="11"/>
      <c r="S102" s="11"/>
      <c r="T102" s="11"/>
      <c r="U102" s="11"/>
      <c r="V102" s="11"/>
      <c r="W102" s="11"/>
      <c r="X102" s="11"/>
      <c r="Y102" s="11"/>
      <c r="Z102" s="11"/>
      <c r="AA102" s="11"/>
    </row>
    <row r="103" ht="12.75" customHeight="1">
      <c r="A103" s="111" t="str">
        <f t="shared" si="14"/>
        <v>[User-83]</v>
      </c>
      <c r="B103" s="112" t="s">
        <v>343</v>
      </c>
      <c r="C103" s="112" t="s">
        <v>344</v>
      </c>
      <c r="D103" s="112" t="s">
        <v>345</v>
      </c>
      <c r="E103" s="111" t="str">
        <f>A97</f>
        <v>[User-77]</v>
      </c>
      <c r="F103" s="112"/>
      <c r="G103" s="112" t="s">
        <v>90</v>
      </c>
      <c r="H103" s="115">
        <v>44299.0</v>
      </c>
      <c r="I103" s="112" t="s">
        <v>4</v>
      </c>
      <c r="J103" s="111"/>
      <c r="K103" s="62"/>
      <c r="L103" s="116"/>
      <c r="M103" s="11"/>
      <c r="N103" s="11"/>
      <c r="O103" s="11"/>
      <c r="P103" s="11"/>
      <c r="Q103" s="11"/>
      <c r="R103" s="11"/>
      <c r="S103" s="11"/>
      <c r="T103" s="11"/>
      <c r="U103" s="11"/>
      <c r="V103" s="11"/>
      <c r="W103" s="11"/>
      <c r="X103" s="11"/>
      <c r="Y103" s="11"/>
      <c r="Z103" s="11"/>
      <c r="AA103" s="11"/>
    </row>
    <row r="104" ht="12.75" customHeight="1">
      <c r="A104" s="111" t="str">
        <f t="shared" si="14"/>
        <v>[User-84]</v>
      </c>
      <c r="B104" s="112" t="s">
        <v>346</v>
      </c>
      <c r="C104" s="112" t="s">
        <v>347</v>
      </c>
      <c r="D104" s="112" t="s">
        <v>348</v>
      </c>
      <c r="E104" s="111" t="str">
        <f>A97</f>
        <v>[User-77]</v>
      </c>
      <c r="F104" s="112"/>
      <c r="G104" s="112" t="s">
        <v>90</v>
      </c>
      <c r="H104" s="115">
        <v>44299.0</v>
      </c>
      <c r="I104" s="112" t="s">
        <v>4</v>
      </c>
      <c r="J104" s="111"/>
      <c r="K104" s="62"/>
      <c r="L104" s="116"/>
      <c r="M104" s="11"/>
      <c r="N104" s="11"/>
      <c r="O104" s="11"/>
      <c r="P104" s="11"/>
      <c r="Q104" s="11"/>
      <c r="R104" s="11"/>
      <c r="S104" s="11"/>
      <c r="T104" s="11"/>
      <c r="U104" s="11"/>
      <c r="V104" s="11"/>
      <c r="W104" s="11"/>
      <c r="X104" s="11"/>
      <c r="Y104" s="11"/>
      <c r="Z104" s="11"/>
      <c r="AA104" s="11"/>
    </row>
    <row r="105" ht="12.75" customHeight="1">
      <c r="A105" s="111" t="str">
        <f t="shared" si="14"/>
        <v>[User-85]</v>
      </c>
      <c r="B105" s="112" t="s">
        <v>349</v>
      </c>
      <c r="C105" s="112" t="s">
        <v>350</v>
      </c>
      <c r="D105" s="112" t="s">
        <v>351</v>
      </c>
      <c r="E105" s="111" t="str">
        <f>A97</f>
        <v>[User-77]</v>
      </c>
      <c r="F105" s="112"/>
      <c r="G105" s="112" t="s">
        <v>90</v>
      </c>
      <c r="H105" s="115">
        <v>44299.0</v>
      </c>
      <c r="I105" s="112" t="s">
        <v>4</v>
      </c>
      <c r="J105" s="111"/>
      <c r="K105" s="62"/>
      <c r="L105" s="116"/>
      <c r="M105" s="11"/>
      <c r="N105" s="11"/>
      <c r="O105" s="11"/>
      <c r="P105" s="11"/>
      <c r="Q105" s="11"/>
      <c r="R105" s="11"/>
      <c r="S105" s="11"/>
      <c r="T105" s="11"/>
      <c r="U105" s="11"/>
      <c r="V105" s="11"/>
      <c r="W105" s="11"/>
      <c r="X105" s="11"/>
      <c r="Y105" s="11"/>
      <c r="Z105" s="11"/>
      <c r="AA105" s="11"/>
    </row>
    <row r="106" ht="12.75" customHeight="1">
      <c r="A106" s="111" t="str">
        <f t="shared" si="14"/>
        <v>[User-86]</v>
      </c>
      <c r="B106" s="112" t="s">
        <v>352</v>
      </c>
      <c r="C106" s="112" t="s">
        <v>353</v>
      </c>
      <c r="D106" s="112" t="s">
        <v>354</v>
      </c>
      <c r="E106" s="111" t="str">
        <f>A97</f>
        <v>[User-77]</v>
      </c>
      <c r="F106" s="112"/>
      <c r="G106" s="112" t="s">
        <v>90</v>
      </c>
      <c r="H106" s="115">
        <v>44299.0</v>
      </c>
      <c r="I106" s="112" t="s">
        <v>4</v>
      </c>
      <c r="J106" s="111"/>
      <c r="K106" s="62"/>
      <c r="L106" s="116"/>
      <c r="M106" s="11"/>
      <c r="N106" s="11"/>
      <c r="O106" s="11"/>
      <c r="P106" s="11"/>
      <c r="Q106" s="11"/>
      <c r="R106" s="11"/>
      <c r="S106" s="11"/>
      <c r="T106" s="11"/>
      <c r="U106" s="11"/>
      <c r="V106" s="11"/>
      <c r="W106" s="11"/>
      <c r="X106" s="11"/>
      <c r="Y106" s="11"/>
      <c r="Z106" s="11"/>
      <c r="AA106" s="11"/>
    </row>
    <row r="107" ht="12.75" customHeight="1">
      <c r="A107" s="111" t="str">
        <f t="shared" si="14"/>
        <v>[User-87]</v>
      </c>
      <c r="B107" s="112" t="s">
        <v>355</v>
      </c>
      <c r="C107" s="112" t="s">
        <v>356</v>
      </c>
      <c r="D107" s="112" t="s">
        <v>357</v>
      </c>
      <c r="E107" s="111" t="str">
        <f>A97</f>
        <v>[User-77]</v>
      </c>
      <c r="F107" s="112"/>
      <c r="G107" s="112" t="s">
        <v>90</v>
      </c>
      <c r="H107" s="115">
        <v>44299.0</v>
      </c>
      <c r="I107" s="112" t="s">
        <v>4</v>
      </c>
      <c r="J107" s="111"/>
      <c r="K107" s="62"/>
      <c r="L107" s="116"/>
      <c r="M107" s="11"/>
      <c r="N107" s="11"/>
      <c r="O107" s="11"/>
      <c r="P107" s="11"/>
      <c r="Q107" s="11"/>
      <c r="R107" s="11"/>
      <c r="S107" s="11"/>
      <c r="T107" s="11"/>
      <c r="U107" s="11"/>
      <c r="V107" s="11"/>
      <c r="W107" s="11"/>
      <c r="X107" s="11"/>
      <c r="Y107" s="11"/>
      <c r="Z107" s="11"/>
      <c r="AA107" s="11"/>
    </row>
    <row r="108" ht="12.75" customHeight="1">
      <c r="A108" s="111" t="str">
        <f t="shared" si="14"/>
        <v>[User-88]</v>
      </c>
      <c r="B108" s="112" t="s">
        <v>358</v>
      </c>
      <c r="C108" s="112" t="s">
        <v>356</v>
      </c>
      <c r="D108" s="112" t="s">
        <v>359</v>
      </c>
      <c r="E108" s="111" t="str">
        <f>A97</f>
        <v>[User-77]</v>
      </c>
      <c r="F108" s="112"/>
      <c r="G108" s="112" t="s">
        <v>90</v>
      </c>
      <c r="H108" s="115">
        <v>44299.0</v>
      </c>
      <c r="I108" s="112" t="s">
        <v>4</v>
      </c>
      <c r="J108" s="111"/>
      <c r="K108" s="62"/>
      <c r="L108" s="116"/>
      <c r="M108" s="11"/>
      <c r="N108" s="11"/>
      <c r="O108" s="11"/>
      <c r="P108" s="11"/>
      <c r="Q108" s="11"/>
      <c r="R108" s="11"/>
      <c r="S108" s="11"/>
      <c r="T108" s="11"/>
      <c r="U108" s="11"/>
      <c r="V108" s="11"/>
      <c r="W108" s="11"/>
      <c r="X108" s="11"/>
      <c r="Y108" s="11"/>
      <c r="Z108" s="11"/>
      <c r="AA108" s="11"/>
    </row>
    <row r="109" ht="12.75" customHeight="1">
      <c r="A109" s="111" t="str">
        <f t="shared" si="14"/>
        <v>[User-89]</v>
      </c>
      <c r="B109" s="129" t="s">
        <v>360</v>
      </c>
      <c r="C109" s="112" t="s">
        <v>361</v>
      </c>
      <c r="D109" s="112" t="s">
        <v>362</v>
      </c>
      <c r="E109" s="111" t="str">
        <f>A97</f>
        <v>[User-77]</v>
      </c>
      <c r="F109" s="112"/>
      <c r="G109" s="112" t="s">
        <v>90</v>
      </c>
      <c r="H109" s="115">
        <v>44299.0</v>
      </c>
      <c r="I109" s="112" t="s">
        <v>4</v>
      </c>
      <c r="J109" s="111"/>
      <c r="K109" s="62"/>
      <c r="L109" s="116"/>
      <c r="M109" s="11"/>
      <c r="N109" s="11"/>
      <c r="O109" s="11"/>
      <c r="P109" s="11"/>
      <c r="Q109" s="11"/>
      <c r="R109" s="11"/>
      <c r="S109" s="11"/>
      <c r="T109" s="11"/>
      <c r="U109" s="11"/>
      <c r="V109" s="11"/>
      <c r="W109" s="11"/>
      <c r="X109" s="11"/>
      <c r="Y109" s="11"/>
      <c r="Z109" s="11"/>
      <c r="AA109" s="11"/>
    </row>
    <row r="110" ht="12.75" customHeight="1">
      <c r="A110" s="111" t="str">
        <f t="shared" si="14"/>
        <v>[User-90]</v>
      </c>
      <c r="B110" s="112" t="s">
        <v>363</v>
      </c>
      <c r="C110" s="112" t="s">
        <v>364</v>
      </c>
      <c r="D110" s="112" t="s">
        <v>365</v>
      </c>
      <c r="E110" s="111" t="str">
        <f>A97</f>
        <v>[User-77]</v>
      </c>
      <c r="F110" s="112"/>
      <c r="G110" s="112" t="s">
        <v>90</v>
      </c>
      <c r="H110" s="115">
        <v>44299.0</v>
      </c>
      <c r="I110" s="112" t="s">
        <v>4</v>
      </c>
      <c r="J110" s="111"/>
      <c r="K110" s="62"/>
      <c r="L110" s="116"/>
      <c r="M110" s="11"/>
      <c r="N110" s="11"/>
      <c r="O110" s="11"/>
      <c r="P110" s="11"/>
      <c r="Q110" s="11"/>
      <c r="R110" s="11"/>
      <c r="S110" s="11"/>
      <c r="T110" s="11"/>
      <c r="U110" s="11"/>
      <c r="V110" s="11"/>
      <c r="W110" s="11"/>
      <c r="X110" s="11"/>
      <c r="Y110" s="11"/>
      <c r="Z110" s="11"/>
      <c r="AA110" s="11"/>
    </row>
    <row r="111" ht="12.75" customHeight="1">
      <c r="A111" s="111" t="str">
        <f t="shared" si="14"/>
        <v>[User-91]</v>
      </c>
      <c r="B111" s="112" t="s">
        <v>366</v>
      </c>
      <c r="C111" s="112" t="s">
        <v>367</v>
      </c>
      <c r="D111" s="112" t="s">
        <v>368</v>
      </c>
      <c r="E111" s="111" t="str">
        <f>A97</f>
        <v>[User-77]</v>
      </c>
      <c r="F111" s="112"/>
      <c r="G111" s="112" t="s">
        <v>90</v>
      </c>
      <c r="H111" s="115">
        <v>44299.0</v>
      </c>
      <c r="I111" s="112" t="s">
        <v>4</v>
      </c>
      <c r="J111" s="111"/>
      <c r="K111" s="62"/>
      <c r="L111" s="116"/>
      <c r="M111" s="11"/>
      <c r="N111" s="11"/>
      <c r="O111" s="11"/>
      <c r="P111" s="11"/>
      <c r="Q111" s="11"/>
      <c r="R111" s="11"/>
      <c r="S111" s="11"/>
      <c r="T111" s="11"/>
      <c r="U111" s="11"/>
      <c r="V111" s="11"/>
      <c r="W111" s="11"/>
      <c r="X111" s="11"/>
      <c r="Y111" s="11"/>
      <c r="Z111" s="11"/>
      <c r="AA111" s="11"/>
    </row>
    <row r="112" ht="12.75" customHeight="1">
      <c r="A112" s="139" t="str">
        <f t="shared" si="14"/>
        <v>[User-92]</v>
      </c>
      <c r="B112" s="140" t="s">
        <v>533</v>
      </c>
      <c r="C112" s="140" t="s">
        <v>328</v>
      </c>
      <c r="D112" s="140" t="s">
        <v>329</v>
      </c>
      <c r="E112" s="141"/>
      <c r="F112" s="142" t="s">
        <v>325</v>
      </c>
      <c r="G112" s="140" t="s">
        <v>90</v>
      </c>
      <c r="H112" s="143">
        <v>44299.0</v>
      </c>
      <c r="I112" s="140" t="s">
        <v>4</v>
      </c>
      <c r="J112" s="140"/>
      <c r="K112" s="62"/>
      <c r="L112" s="116"/>
      <c r="M112" s="11"/>
      <c r="N112" s="11"/>
      <c r="O112" s="11"/>
      <c r="P112" s="11"/>
      <c r="Q112" s="11"/>
      <c r="R112" s="11"/>
      <c r="S112" s="11"/>
      <c r="T112" s="11"/>
      <c r="U112" s="11"/>
      <c r="V112" s="11"/>
      <c r="W112" s="11"/>
      <c r="X112" s="11"/>
      <c r="Y112" s="11"/>
      <c r="Z112" s="11"/>
      <c r="AA112" s="11"/>
    </row>
    <row r="113" ht="12.75" customHeight="1">
      <c r="A113" s="144" t="str">
        <f t="shared" si="14"/>
        <v>[User-93]</v>
      </c>
      <c r="B113" s="145" t="s">
        <v>113</v>
      </c>
      <c r="C113" s="145" t="s">
        <v>330</v>
      </c>
      <c r="D113" s="145" t="s">
        <v>331</v>
      </c>
      <c r="E113" s="146" t="str">
        <f>A112</f>
        <v>[User-92]</v>
      </c>
      <c r="F113" s="147"/>
      <c r="G113" s="145" t="s">
        <v>90</v>
      </c>
      <c r="H113" s="148">
        <v>44299.0</v>
      </c>
      <c r="I113" s="145" t="s">
        <v>4</v>
      </c>
      <c r="J113" s="145"/>
      <c r="K113" s="62"/>
      <c r="L113" s="116"/>
      <c r="M113" s="11"/>
      <c r="N113" s="11"/>
      <c r="O113" s="11"/>
      <c r="P113" s="11"/>
      <c r="Q113" s="11"/>
      <c r="R113" s="11"/>
      <c r="S113" s="11"/>
      <c r="T113" s="11"/>
      <c r="U113" s="11"/>
      <c r="V113" s="11"/>
      <c r="W113" s="11"/>
      <c r="X113" s="11"/>
      <c r="Y113" s="11"/>
      <c r="Z113" s="11"/>
      <c r="AA113" s="11"/>
    </row>
    <row r="114" ht="12.75" customHeight="1">
      <c r="A114" s="144" t="str">
        <f t="shared" si="14"/>
        <v>[User-94]</v>
      </c>
      <c r="B114" s="145" t="s">
        <v>332</v>
      </c>
      <c r="C114" s="145" t="s">
        <v>333</v>
      </c>
      <c r="D114" s="145" t="s">
        <v>334</v>
      </c>
      <c r="E114" s="146" t="str">
        <f>A112</f>
        <v>[User-92]</v>
      </c>
      <c r="F114" s="147"/>
      <c r="G114" s="145" t="s">
        <v>90</v>
      </c>
      <c r="H114" s="148">
        <v>44299.0</v>
      </c>
      <c r="I114" s="145" t="s">
        <v>4</v>
      </c>
      <c r="J114" s="145"/>
      <c r="K114" s="62"/>
      <c r="L114" s="116"/>
      <c r="M114" s="11"/>
      <c r="N114" s="11"/>
      <c r="O114" s="11"/>
      <c r="P114" s="11"/>
      <c r="Q114" s="11"/>
      <c r="R114" s="11"/>
      <c r="S114" s="11"/>
      <c r="T114" s="11"/>
      <c r="U114" s="11"/>
      <c r="V114" s="11"/>
      <c r="W114" s="11"/>
      <c r="X114" s="11"/>
      <c r="Y114" s="11"/>
      <c r="Z114" s="11"/>
      <c r="AA114" s="11"/>
    </row>
    <row r="115" ht="12.75" customHeight="1">
      <c r="A115" s="144" t="str">
        <f t="shared" si="14"/>
        <v>[User-95]</v>
      </c>
      <c r="B115" s="145" t="s">
        <v>120</v>
      </c>
      <c r="C115" s="145" t="s">
        <v>335</v>
      </c>
      <c r="D115" s="145" t="s">
        <v>336</v>
      </c>
      <c r="E115" s="146" t="str">
        <f>A112</f>
        <v>[User-92]</v>
      </c>
      <c r="F115" s="147"/>
      <c r="G115" s="145" t="s">
        <v>90</v>
      </c>
      <c r="H115" s="148">
        <v>44299.0</v>
      </c>
      <c r="I115" s="145" t="s">
        <v>4</v>
      </c>
      <c r="J115" s="145"/>
      <c r="K115" s="62"/>
      <c r="L115" s="116"/>
      <c r="M115" s="11"/>
      <c r="N115" s="11"/>
      <c r="O115" s="11"/>
      <c r="P115" s="11"/>
      <c r="Q115" s="11"/>
      <c r="R115" s="11"/>
      <c r="S115" s="11"/>
      <c r="T115" s="11"/>
      <c r="U115" s="11"/>
      <c r="V115" s="11"/>
      <c r="W115" s="11"/>
      <c r="X115" s="11"/>
      <c r="Y115" s="11"/>
      <c r="Z115" s="11"/>
      <c r="AA115" s="11"/>
    </row>
    <row r="116" ht="12.75" customHeight="1">
      <c r="A116" s="144" t="str">
        <f t="shared" si="14"/>
        <v>[User-96]</v>
      </c>
      <c r="B116" s="145" t="s">
        <v>337</v>
      </c>
      <c r="C116" s="145" t="s">
        <v>338</v>
      </c>
      <c r="D116" s="145" t="s">
        <v>339</v>
      </c>
      <c r="E116" s="146" t="str">
        <f>A112</f>
        <v>[User-92]</v>
      </c>
      <c r="F116" s="147"/>
      <c r="G116" s="145" t="s">
        <v>90</v>
      </c>
      <c r="H116" s="148">
        <v>44299.0</v>
      </c>
      <c r="I116" s="145" t="s">
        <v>4</v>
      </c>
      <c r="J116" s="145"/>
      <c r="K116" s="62"/>
      <c r="L116" s="116"/>
      <c r="M116" s="11"/>
      <c r="N116" s="11"/>
      <c r="O116" s="11"/>
      <c r="P116" s="11"/>
      <c r="Q116" s="11"/>
      <c r="R116" s="11"/>
      <c r="S116" s="11"/>
      <c r="T116" s="11"/>
      <c r="U116" s="11"/>
      <c r="V116" s="11"/>
      <c r="W116" s="11"/>
      <c r="X116" s="11"/>
      <c r="Y116" s="11"/>
      <c r="Z116" s="11"/>
      <c r="AA116" s="11"/>
    </row>
    <row r="117" ht="12.75" customHeight="1">
      <c r="A117" s="144" t="str">
        <f t="shared" si="14"/>
        <v>[User-97]</v>
      </c>
      <c r="B117" s="145" t="s">
        <v>340</v>
      </c>
      <c r="C117" s="145" t="s">
        <v>341</v>
      </c>
      <c r="D117" s="145" t="s">
        <v>342</v>
      </c>
      <c r="E117" s="146" t="str">
        <f>A112</f>
        <v>[User-92]</v>
      </c>
      <c r="F117" s="147"/>
      <c r="G117" s="145" t="s">
        <v>90</v>
      </c>
      <c r="H117" s="148">
        <v>44299.0</v>
      </c>
      <c r="I117" s="145" t="s">
        <v>4</v>
      </c>
      <c r="J117" s="145"/>
      <c r="K117" s="62"/>
      <c r="L117" s="116"/>
      <c r="M117" s="11"/>
      <c r="N117" s="11"/>
      <c r="O117" s="11"/>
      <c r="P117" s="11"/>
      <c r="Q117" s="11"/>
      <c r="R117" s="11"/>
      <c r="S117" s="11"/>
      <c r="T117" s="11"/>
      <c r="U117" s="11"/>
      <c r="V117" s="11"/>
      <c r="W117" s="11"/>
      <c r="X117" s="11"/>
      <c r="Y117" s="11"/>
      <c r="Z117" s="11"/>
      <c r="AA117" s="11"/>
    </row>
    <row r="118" ht="12.75" customHeight="1">
      <c r="A118" s="144" t="str">
        <f t="shared" si="14"/>
        <v>[User-98]</v>
      </c>
      <c r="B118" s="145" t="s">
        <v>343</v>
      </c>
      <c r="C118" s="145" t="s">
        <v>344</v>
      </c>
      <c r="D118" s="145" t="s">
        <v>345</v>
      </c>
      <c r="E118" s="146" t="str">
        <f>A112</f>
        <v>[User-92]</v>
      </c>
      <c r="F118" s="147"/>
      <c r="G118" s="145" t="s">
        <v>90</v>
      </c>
      <c r="H118" s="148">
        <v>44299.0</v>
      </c>
      <c r="I118" s="145" t="s">
        <v>4</v>
      </c>
      <c r="J118" s="145"/>
      <c r="K118" s="62"/>
      <c r="L118" s="116"/>
      <c r="M118" s="11"/>
      <c r="N118" s="11"/>
      <c r="O118" s="11"/>
      <c r="P118" s="11"/>
      <c r="Q118" s="11"/>
      <c r="R118" s="11"/>
      <c r="S118" s="11"/>
      <c r="T118" s="11"/>
      <c r="U118" s="11"/>
      <c r="V118" s="11"/>
      <c r="W118" s="11"/>
      <c r="X118" s="11"/>
      <c r="Y118" s="11"/>
      <c r="Z118" s="11"/>
      <c r="AA118" s="11"/>
    </row>
    <row r="119" ht="12.75" customHeight="1">
      <c r="A119" s="144" t="str">
        <f t="shared" si="14"/>
        <v>[User-99]</v>
      </c>
      <c r="B119" s="145" t="s">
        <v>346</v>
      </c>
      <c r="C119" s="145" t="s">
        <v>347</v>
      </c>
      <c r="D119" s="145" t="s">
        <v>348</v>
      </c>
      <c r="E119" s="146" t="str">
        <f>A112</f>
        <v>[User-92]</v>
      </c>
      <c r="F119" s="147"/>
      <c r="G119" s="145" t="s">
        <v>90</v>
      </c>
      <c r="H119" s="148">
        <v>44299.0</v>
      </c>
      <c r="I119" s="145" t="s">
        <v>4</v>
      </c>
      <c r="J119" s="145"/>
      <c r="K119" s="62"/>
      <c r="L119" s="116"/>
      <c r="M119" s="11"/>
      <c r="N119" s="11"/>
      <c r="O119" s="11"/>
      <c r="P119" s="11"/>
      <c r="Q119" s="11"/>
      <c r="R119" s="11"/>
      <c r="S119" s="11"/>
      <c r="T119" s="11"/>
      <c r="U119" s="11"/>
      <c r="V119" s="11"/>
      <c r="W119" s="11"/>
      <c r="X119" s="11"/>
      <c r="Y119" s="11"/>
      <c r="Z119" s="11"/>
      <c r="AA119" s="11"/>
    </row>
    <row r="120" ht="12.75" customHeight="1">
      <c r="A120" s="144" t="str">
        <f t="shared" si="14"/>
        <v>[User-100]</v>
      </c>
      <c r="B120" s="145" t="s">
        <v>349</v>
      </c>
      <c r="C120" s="145" t="s">
        <v>350</v>
      </c>
      <c r="D120" s="145" t="s">
        <v>351</v>
      </c>
      <c r="E120" s="146" t="str">
        <f>A112</f>
        <v>[User-92]</v>
      </c>
      <c r="F120" s="147"/>
      <c r="G120" s="145" t="s">
        <v>90</v>
      </c>
      <c r="H120" s="148">
        <v>44299.0</v>
      </c>
      <c r="I120" s="145" t="s">
        <v>4</v>
      </c>
      <c r="J120" s="145"/>
      <c r="K120" s="62"/>
      <c r="L120" s="116"/>
      <c r="M120" s="11"/>
      <c r="N120" s="11"/>
      <c r="O120" s="11"/>
      <c r="P120" s="11"/>
      <c r="Q120" s="11"/>
      <c r="R120" s="11"/>
      <c r="S120" s="11"/>
      <c r="T120" s="11"/>
      <c r="U120" s="11"/>
      <c r="V120" s="11"/>
      <c r="W120" s="11"/>
      <c r="X120" s="11"/>
      <c r="Y120" s="11"/>
      <c r="Z120" s="11"/>
      <c r="AA120" s="11"/>
    </row>
    <row r="121" ht="12.75" customHeight="1">
      <c r="A121" s="144" t="str">
        <f t="shared" si="14"/>
        <v>[User-101]</v>
      </c>
      <c r="B121" s="145" t="s">
        <v>352</v>
      </c>
      <c r="C121" s="145" t="s">
        <v>353</v>
      </c>
      <c r="D121" s="145" t="s">
        <v>354</v>
      </c>
      <c r="E121" s="146" t="str">
        <f>A112</f>
        <v>[User-92]</v>
      </c>
      <c r="F121" s="147"/>
      <c r="G121" s="145" t="s">
        <v>90</v>
      </c>
      <c r="H121" s="148">
        <v>44299.0</v>
      </c>
      <c r="I121" s="145" t="s">
        <v>4</v>
      </c>
      <c r="J121" s="145"/>
      <c r="K121" s="62"/>
      <c r="L121" s="116"/>
      <c r="M121" s="11"/>
      <c r="N121" s="11"/>
      <c r="O121" s="11"/>
      <c r="P121" s="11"/>
      <c r="Q121" s="11"/>
      <c r="R121" s="11"/>
      <c r="S121" s="11"/>
      <c r="T121" s="11"/>
      <c r="U121" s="11"/>
      <c r="V121" s="11"/>
      <c r="W121" s="11"/>
      <c r="X121" s="11"/>
      <c r="Y121" s="11"/>
      <c r="Z121" s="11"/>
      <c r="AA121" s="11"/>
    </row>
    <row r="122" ht="12.75" customHeight="1">
      <c r="A122" s="144" t="str">
        <f t="shared" si="14"/>
        <v>[User-102]</v>
      </c>
      <c r="B122" s="145" t="s">
        <v>355</v>
      </c>
      <c r="C122" s="145" t="s">
        <v>356</v>
      </c>
      <c r="D122" s="145" t="s">
        <v>357</v>
      </c>
      <c r="E122" s="146" t="str">
        <f>A112</f>
        <v>[User-92]</v>
      </c>
      <c r="F122" s="147"/>
      <c r="G122" s="145" t="s">
        <v>90</v>
      </c>
      <c r="H122" s="148">
        <v>44299.0</v>
      </c>
      <c r="I122" s="145" t="s">
        <v>4</v>
      </c>
      <c r="J122" s="145"/>
      <c r="K122" s="62"/>
      <c r="L122" s="116"/>
      <c r="M122" s="11"/>
      <c r="N122" s="11"/>
      <c r="O122" s="11"/>
      <c r="P122" s="11"/>
      <c r="Q122" s="11"/>
      <c r="R122" s="11"/>
      <c r="S122" s="11"/>
      <c r="T122" s="11"/>
      <c r="U122" s="11"/>
      <c r="V122" s="11"/>
      <c r="W122" s="11"/>
      <c r="X122" s="11"/>
      <c r="Y122" s="11"/>
      <c r="Z122" s="11"/>
      <c r="AA122" s="11"/>
    </row>
    <row r="123" ht="12.75" customHeight="1">
      <c r="A123" s="144" t="str">
        <f t="shared" si="14"/>
        <v>[User-103]</v>
      </c>
      <c r="B123" s="145" t="s">
        <v>358</v>
      </c>
      <c r="C123" s="145" t="s">
        <v>356</v>
      </c>
      <c r="D123" s="145" t="s">
        <v>359</v>
      </c>
      <c r="E123" s="146" t="str">
        <f>A112</f>
        <v>[User-92]</v>
      </c>
      <c r="F123" s="147"/>
      <c r="G123" s="145" t="s">
        <v>90</v>
      </c>
      <c r="H123" s="148">
        <v>44299.0</v>
      </c>
      <c r="I123" s="145" t="s">
        <v>4</v>
      </c>
      <c r="J123" s="145"/>
      <c r="K123" s="62"/>
      <c r="L123" s="116"/>
      <c r="M123" s="11"/>
      <c r="N123" s="11"/>
      <c r="O123" s="11"/>
      <c r="P123" s="11"/>
      <c r="Q123" s="11"/>
      <c r="R123" s="11"/>
      <c r="S123" s="11"/>
      <c r="T123" s="11"/>
      <c r="U123" s="11"/>
      <c r="V123" s="11"/>
      <c r="W123" s="11"/>
      <c r="X123" s="11"/>
      <c r="Y123" s="11"/>
      <c r="Z123" s="11"/>
      <c r="AA123" s="11"/>
    </row>
    <row r="124" ht="12.75" customHeight="1">
      <c r="A124" s="144" t="str">
        <f t="shared" si="14"/>
        <v>[User-104]</v>
      </c>
      <c r="B124" s="149" t="s">
        <v>360</v>
      </c>
      <c r="C124" s="145" t="s">
        <v>361</v>
      </c>
      <c r="D124" s="145" t="s">
        <v>362</v>
      </c>
      <c r="E124" s="146" t="str">
        <f>A112</f>
        <v>[User-92]</v>
      </c>
      <c r="F124" s="147"/>
      <c r="G124" s="145" t="s">
        <v>90</v>
      </c>
      <c r="H124" s="148">
        <v>44299.0</v>
      </c>
      <c r="I124" s="145" t="s">
        <v>4</v>
      </c>
      <c r="J124" s="145"/>
      <c r="K124" s="62"/>
      <c r="L124" s="116"/>
      <c r="M124" s="11"/>
      <c r="N124" s="11"/>
      <c r="O124" s="11"/>
      <c r="P124" s="11"/>
      <c r="Q124" s="11"/>
      <c r="R124" s="11"/>
      <c r="S124" s="11"/>
      <c r="T124" s="11"/>
      <c r="U124" s="11"/>
      <c r="V124" s="11"/>
      <c r="W124" s="11"/>
      <c r="X124" s="11"/>
      <c r="Y124" s="11"/>
      <c r="Z124" s="11"/>
      <c r="AA124" s="11"/>
    </row>
    <row r="125" ht="12.75" customHeight="1">
      <c r="A125" s="144" t="str">
        <f t="shared" si="14"/>
        <v>[User-105]</v>
      </c>
      <c r="B125" s="145" t="s">
        <v>363</v>
      </c>
      <c r="C125" s="145" t="s">
        <v>364</v>
      </c>
      <c r="D125" s="145" t="s">
        <v>365</v>
      </c>
      <c r="E125" s="146" t="str">
        <f>A112</f>
        <v>[User-92]</v>
      </c>
      <c r="F125" s="147"/>
      <c r="G125" s="145" t="s">
        <v>90</v>
      </c>
      <c r="H125" s="148">
        <v>44299.0</v>
      </c>
      <c r="I125" s="145" t="s">
        <v>4</v>
      </c>
      <c r="J125" s="145"/>
      <c r="K125" s="62"/>
      <c r="L125" s="116"/>
      <c r="M125" s="11"/>
      <c r="N125" s="11"/>
      <c r="O125" s="11"/>
      <c r="P125" s="11"/>
      <c r="Q125" s="11"/>
      <c r="R125" s="11"/>
      <c r="S125" s="11"/>
      <c r="T125" s="11"/>
      <c r="U125" s="11"/>
      <c r="V125" s="11"/>
      <c r="W125" s="11"/>
      <c r="X125" s="11"/>
      <c r="Y125" s="11"/>
      <c r="Z125" s="11"/>
      <c r="AA125" s="11"/>
    </row>
    <row r="126" ht="12.75" customHeight="1">
      <c r="A126" s="144" t="str">
        <f t="shared" si="14"/>
        <v>[User-106]</v>
      </c>
      <c r="B126" s="145" t="s">
        <v>366</v>
      </c>
      <c r="C126" s="145" t="s">
        <v>367</v>
      </c>
      <c r="D126" s="145" t="s">
        <v>368</v>
      </c>
      <c r="E126" s="146" t="str">
        <f>A112</f>
        <v>[User-92]</v>
      </c>
      <c r="F126" s="147"/>
      <c r="G126" s="145" t="s">
        <v>90</v>
      </c>
      <c r="H126" s="148">
        <v>44299.0</v>
      </c>
      <c r="I126" s="145" t="s">
        <v>4</v>
      </c>
      <c r="J126" s="145"/>
      <c r="K126" s="62"/>
      <c r="L126" s="116"/>
      <c r="M126" s="11"/>
      <c r="N126" s="11"/>
      <c r="O126" s="11"/>
      <c r="P126" s="11"/>
      <c r="Q126" s="11"/>
      <c r="R126" s="11"/>
      <c r="S126" s="11"/>
      <c r="T126" s="11"/>
      <c r="U126" s="11"/>
      <c r="V126" s="11"/>
      <c r="W126" s="11"/>
      <c r="X126" s="11"/>
      <c r="Y126" s="11"/>
      <c r="Z126" s="11"/>
      <c r="AA126" s="11"/>
    </row>
    <row r="127" ht="12.75" customHeight="1">
      <c r="A127" s="144" t="str">
        <f t="shared" si="14"/>
        <v>[User-107]</v>
      </c>
      <c r="B127" s="149" t="s">
        <v>369</v>
      </c>
      <c r="C127" s="149" t="s">
        <v>370</v>
      </c>
      <c r="D127" s="149" t="s">
        <v>371</v>
      </c>
      <c r="E127" s="146" t="str">
        <f>A112</f>
        <v>[User-92]</v>
      </c>
      <c r="F127" s="150"/>
      <c r="G127" s="151" t="s">
        <v>90</v>
      </c>
      <c r="H127" s="148">
        <v>44299.0</v>
      </c>
      <c r="I127" s="145" t="s">
        <v>4</v>
      </c>
      <c r="J127" s="149" t="s">
        <v>372</v>
      </c>
      <c r="K127" s="62"/>
      <c r="L127" s="116"/>
      <c r="M127" s="11"/>
      <c r="N127" s="11"/>
      <c r="O127" s="11"/>
      <c r="P127" s="11"/>
      <c r="Q127" s="11"/>
      <c r="R127" s="11"/>
      <c r="S127" s="11"/>
      <c r="T127" s="11"/>
      <c r="U127" s="11"/>
      <c r="V127" s="11"/>
      <c r="W127" s="11"/>
      <c r="X127" s="11"/>
      <c r="Y127" s="11"/>
      <c r="Z127" s="11"/>
      <c r="AA127" s="11"/>
    </row>
    <row r="128" ht="12.75" customHeight="1">
      <c r="A128" s="111" t="str">
        <f>IF(OR(B110&lt;&gt;"",D110&lt;&gt;""),"["&amp;TEXT($B$2,"##")&amp;"-"&amp;TEXT(ROW()-20,"##")&amp;"]","")</f>
        <v>[User-108]</v>
      </c>
      <c r="B128" s="129" t="s">
        <v>369</v>
      </c>
      <c r="C128" s="129" t="s">
        <v>370</v>
      </c>
      <c r="D128" s="129" t="s">
        <v>371</v>
      </c>
      <c r="E128" s="111" t="str">
        <f>A97</f>
        <v>[User-77]</v>
      </c>
      <c r="F128" s="130"/>
      <c r="G128" s="112" t="s">
        <v>90</v>
      </c>
      <c r="H128" s="115">
        <v>44299.0</v>
      </c>
      <c r="I128" s="112" t="s">
        <v>4</v>
      </c>
      <c r="J128" s="129" t="s">
        <v>372</v>
      </c>
      <c r="K128" s="62"/>
      <c r="L128" s="116"/>
      <c r="M128" s="11"/>
      <c r="N128" s="11"/>
      <c r="O128" s="11"/>
      <c r="P128" s="11"/>
      <c r="Q128" s="11"/>
      <c r="R128" s="11"/>
      <c r="S128" s="11"/>
      <c r="T128" s="11"/>
      <c r="U128" s="11"/>
      <c r="V128" s="11"/>
      <c r="W128" s="11"/>
      <c r="X128" s="11"/>
      <c r="Y128" s="11"/>
      <c r="Z128" s="11"/>
      <c r="AA128" s="11"/>
    </row>
    <row r="129" ht="12.75" customHeight="1">
      <c r="A129" s="131"/>
      <c r="B129" s="132" t="s">
        <v>534</v>
      </c>
      <c r="C129" s="133"/>
      <c r="D129" s="133"/>
      <c r="E129" s="134"/>
      <c r="F129" s="133"/>
      <c r="G129" s="133"/>
      <c r="H129" s="135"/>
      <c r="I129" s="133"/>
      <c r="J129" s="134"/>
      <c r="K129" s="62"/>
      <c r="L129" s="116"/>
      <c r="M129" s="11"/>
      <c r="N129" s="11"/>
      <c r="O129" s="11"/>
      <c r="P129" s="11"/>
      <c r="Q129" s="11"/>
      <c r="R129" s="11"/>
      <c r="S129" s="11"/>
      <c r="T129" s="11"/>
      <c r="U129" s="11"/>
      <c r="V129" s="11"/>
      <c r="W129" s="11"/>
      <c r="X129" s="11"/>
      <c r="Y129" s="11"/>
      <c r="Z129" s="11"/>
      <c r="AA129" s="11"/>
    </row>
    <row r="130" ht="12.75" customHeight="1">
      <c r="A130" s="111" t="str">
        <f t="shared" ref="A130:A134" si="15">IF(OR(B46&lt;&gt;"",D46&lt;&gt;""),"["&amp;TEXT($B$2,"##")&amp;"-"&amp;TEXT(ROW()-21,"##")&amp;"]","")</f>
        <v>[User-109]</v>
      </c>
      <c r="B130" s="112" t="s">
        <v>535</v>
      </c>
      <c r="C130" s="112" t="s">
        <v>536</v>
      </c>
      <c r="D130" s="112" t="s">
        <v>537</v>
      </c>
      <c r="E130" s="111" t="str">
        <f>A29</f>
        <v>[User-17]</v>
      </c>
      <c r="F130" s="112" t="s">
        <v>538</v>
      </c>
      <c r="G130" s="112" t="s">
        <v>90</v>
      </c>
      <c r="H130" s="115">
        <v>44301.0</v>
      </c>
      <c r="I130" s="112" t="s">
        <v>4</v>
      </c>
      <c r="J130" s="111"/>
      <c r="K130" s="62"/>
      <c r="L130" s="116"/>
      <c r="M130" s="11"/>
      <c r="N130" s="11"/>
      <c r="O130" s="11"/>
      <c r="P130" s="11"/>
      <c r="Q130" s="11"/>
      <c r="R130" s="11"/>
      <c r="S130" s="11"/>
      <c r="T130" s="11"/>
      <c r="U130" s="11"/>
      <c r="V130" s="11"/>
      <c r="W130" s="11"/>
      <c r="X130" s="11"/>
      <c r="Y130" s="11"/>
      <c r="Z130" s="11"/>
      <c r="AA130" s="11"/>
    </row>
    <row r="131" ht="12.75" customHeight="1">
      <c r="A131" s="111" t="str">
        <f t="shared" si="15"/>
        <v>[User-110]</v>
      </c>
      <c r="B131" s="112" t="s">
        <v>539</v>
      </c>
      <c r="C131" s="112" t="s">
        <v>540</v>
      </c>
      <c r="D131" s="112" t="s">
        <v>541</v>
      </c>
      <c r="E131" s="111" t="str">
        <f>A130</f>
        <v>[User-109]</v>
      </c>
      <c r="F131" s="112" t="s">
        <v>538</v>
      </c>
      <c r="G131" s="112" t="s">
        <v>90</v>
      </c>
      <c r="H131" s="115">
        <v>44301.0</v>
      </c>
      <c r="I131" s="112" t="s">
        <v>4</v>
      </c>
      <c r="J131" s="111"/>
      <c r="K131" s="62"/>
      <c r="L131" s="116"/>
      <c r="M131" s="11"/>
      <c r="N131" s="11"/>
      <c r="O131" s="11"/>
      <c r="P131" s="11"/>
      <c r="Q131" s="11"/>
      <c r="R131" s="11"/>
      <c r="S131" s="11"/>
      <c r="T131" s="11"/>
      <c r="U131" s="11"/>
      <c r="V131" s="11"/>
      <c r="W131" s="11"/>
      <c r="X131" s="11"/>
      <c r="Y131" s="11"/>
      <c r="Z131" s="11"/>
      <c r="AA131" s="11"/>
    </row>
    <row r="132" ht="12.75" customHeight="1">
      <c r="A132" s="111" t="str">
        <f t="shared" si="15"/>
        <v>[User-111]</v>
      </c>
      <c r="B132" s="112" t="s">
        <v>542</v>
      </c>
      <c r="C132" s="112" t="s">
        <v>543</v>
      </c>
      <c r="D132" s="112" t="s">
        <v>544</v>
      </c>
      <c r="E132" s="111" t="str">
        <f>A130</f>
        <v>[User-109]</v>
      </c>
      <c r="F132" s="112" t="s">
        <v>538</v>
      </c>
      <c r="G132" s="112" t="s">
        <v>90</v>
      </c>
      <c r="H132" s="115">
        <v>44301.0</v>
      </c>
      <c r="I132" s="112" t="s">
        <v>4</v>
      </c>
      <c r="J132" s="111"/>
      <c r="K132" s="62"/>
      <c r="L132" s="116"/>
      <c r="M132" s="11"/>
      <c r="N132" s="11"/>
      <c r="O132" s="11"/>
      <c r="P132" s="11"/>
      <c r="Q132" s="11"/>
      <c r="R132" s="11"/>
      <c r="S132" s="11"/>
      <c r="T132" s="11"/>
      <c r="U132" s="11"/>
      <c r="V132" s="11"/>
      <c r="W132" s="11"/>
      <c r="X132" s="11"/>
      <c r="Y132" s="11"/>
      <c r="Z132" s="11"/>
      <c r="AA132" s="11"/>
    </row>
    <row r="133" ht="12.75" customHeight="1">
      <c r="A133" s="111" t="str">
        <f t="shared" si="15"/>
        <v>[User-112]</v>
      </c>
      <c r="B133" s="112" t="s">
        <v>545</v>
      </c>
      <c r="C133" s="112" t="s">
        <v>546</v>
      </c>
      <c r="D133" s="112" t="s">
        <v>547</v>
      </c>
      <c r="E133" s="111" t="str">
        <f>A130</f>
        <v>[User-109]</v>
      </c>
      <c r="F133" s="112" t="s">
        <v>538</v>
      </c>
      <c r="G133" s="112" t="s">
        <v>90</v>
      </c>
      <c r="H133" s="115">
        <v>44301.0</v>
      </c>
      <c r="I133" s="112" t="s">
        <v>4</v>
      </c>
      <c r="J133" s="111"/>
      <c r="K133" s="62"/>
      <c r="L133" s="116"/>
      <c r="M133" s="11"/>
      <c r="N133" s="11"/>
      <c r="O133" s="11"/>
      <c r="P133" s="11"/>
      <c r="Q133" s="11"/>
      <c r="R133" s="11"/>
      <c r="S133" s="11"/>
      <c r="T133" s="11"/>
      <c r="U133" s="11"/>
      <c r="V133" s="11"/>
      <c r="W133" s="11"/>
      <c r="X133" s="11"/>
      <c r="Y133" s="11"/>
      <c r="Z133" s="11"/>
      <c r="AA133" s="11"/>
    </row>
    <row r="134" ht="12.75" customHeight="1">
      <c r="A134" s="111" t="str">
        <f t="shared" si="15"/>
        <v>[User-113]</v>
      </c>
      <c r="B134" s="112" t="s">
        <v>548</v>
      </c>
      <c r="C134" s="112" t="s">
        <v>549</v>
      </c>
      <c r="D134" s="112" t="s">
        <v>550</v>
      </c>
      <c r="E134" s="111" t="str">
        <f>A130</f>
        <v>[User-109]</v>
      </c>
      <c r="F134" s="112" t="s">
        <v>538</v>
      </c>
      <c r="G134" s="112" t="s">
        <v>90</v>
      </c>
      <c r="H134" s="115">
        <v>44301.0</v>
      </c>
      <c r="I134" s="112" t="s">
        <v>4</v>
      </c>
      <c r="J134" s="111"/>
      <c r="K134" s="62"/>
      <c r="L134" s="116"/>
      <c r="M134" s="11"/>
      <c r="N134" s="11"/>
      <c r="O134" s="11"/>
      <c r="P134" s="11"/>
      <c r="Q134" s="11"/>
      <c r="R134" s="11"/>
      <c r="S134" s="11"/>
      <c r="T134" s="11"/>
      <c r="U134" s="11"/>
      <c r="V134" s="11"/>
      <c r="W134" s="11"/>
      <c r="X134" s="11"/>
      <c r="Y134" s="11"/>
      <c r="Z134" s="11"/>
      <c r="AA134" s="11"/>
    </row>
    <row r="135" ht="12.75" customHeight="1">
      <c r="A135" s="131"/>
      <c r="B135" s="132" t="s">
        <v>551</v>
      </c>
      <c r="C135" s="133"/>
      <c r="D135" s="133"/>
      <c r="E135" s="134"/>
      <c r="F135" s="133"/>
      <c r="G135" s="133"/>
      <c r="H135" s="135"/>
      <c r="I135" s="133"/>
      <c r="J135" s="134"/>
      <c r="K135" s="62"/>
      <c r="L135" s="116"/>
      <c r="M135" s="11"/>
      <c r="N135" s="11"/>
      <c r="O135" s="11"/>
      <c r="P135" s="11"/>
      <c r="Q135" s="11"/>
      <c r="R135" s="11"/>
      <c r="S135" s="11"/>
      <c r="T135" s="11"/>
      <c r="U135" s="11"/>
      <c r="V135" s="11"/>
      <c r="W135" s="11"/>
      <c r="X135" s="11"/>
      <c r="Y135" s="11"/>
      <c r="Z135" s="11"/>
      <c r="AA135" s="11"/>
    </row>
    <row r="136" ht="12.75" customHeight="1">
      <c r="A136" s="111" t="str">
        <f>IF(OR(B52&lt;&gt;"",D52&lt;&gt;""),"["&amp;TEXT($B$2,"##")&amp;"-"&amp;TEXT(ROW()-22,"##")&amp;"]","")</f>
        <v>[User-114]</v>
      </c>
      <c r="B136" s="112" t="s">
        <v>552</v>
      </c>
      <c r="C136" s="112" t="s">
        <v>553</v>
      </c>
      <c r="D136" s="112" t="s">
        <v>554</v>
      </c>
      <c r="E136" s="111" t="str">
        <f>A29</f>
        <v>[User-17]</v>
      </c>
      <c r="F136" s="112" t="s">
        <v>555</v>
      </c>
      <c r="G136" s="112" t="s">
        <v>90</v>
      </c>
      <c r="H136" s="115">
        <v>44301.0</v>
      </c>
      <c r="I136" s="112" t="s">
        <v>4</v>
      </c>
      <c r="J136" s="112" t="s">
        <v>556</v>
      </c>
      <c r="K136" s="62"/>
      <c r="L136" s="116"/>
      <c r="M136" s="11"/>
      <c r="N136" s="11"/>
      <c r="O136" s="11"/>
      <c r="P136" s="11"/>
      <c r="Q136" s="11"/>
      <c r="R136" s="11"/>
      <c r="S136" s="11"/>
      <c r="T136" s="11"/>
      <c r="U136" s="11"/>
      <c r="V136" s="11"/>
      <c r="W136" s="11"/>
      <c r="X136" s="11"/>
      <c r="Y136" s="11"/>
      <c r="Z136" s="11"/>
      <c r="AA136" s="11"/>
    </row>
    <row r="137" ht="12.75" customHeight="1">
      <c r="A137" s="131"/>
      <c r="B137" s="132" t="s">
        <v>557</v>
      </c>
      <c r="C137" s="133"/>
      <c r="D137" s="133"/>
      <c r="E137" s="134"/>
      <c r="F137" s="133"/>
      <c r="G137" s="133"/>
      <c r="H137" s="135"/>
      <c r="I137" s="133"/>
      <c r="J137" s="134"/>
      <c r="K137" s="62"/>
      <c r="L137" s="116"/>
      <c r="M137" s="11"/>
      <c r="N137" s="11"/>
      <c r="O137" s="11"/>
      <c r="P137" s="11"/>
      <c r="Q137" s="11"/>
      <c r="R137" s="11"/>
      <c r="S137" s="11"/>
      <c r="T137" s="11"/>
      <c r="U137" s="11"/>
      <c r="V137" s="11"/>
      <c r="W137" s="11"/>
      <c r="X137" s="11"/>
      <c r="Y137" s="11"/>
      <c r="Z137" s="11"/>
      <c r="AA137" s="11"/>
    </row>
    <row r="138" ht="12.75" customHeight="1">
      <c r="A138" s="111" t="str">
        <f>IF(OR(B53&lt;&gt;"",D53&lt;&gt;""),"["&amp;TEXT($B$2,"##")&amp;"-"&amp;TEXT(ROW()-23,"##")&amp;"]","")</f>
        <v>[User-115]</v>
      </c>
      <c r="B138" s="112" t="s">
        <v>558</v>
      </c>
      <c r="C138" s="112" t="s">
        <v>559</v>
      </c>
      <c r="D138" s="112" t="s">
        <v>560</v>
      </c>
      <c r="E138" s="111" t="str">
        <f>A29</f>
        <v>[User-17]</v>
      </c>
      <c r="F138" s="112" t="s">
        <v>561</v>
      </c>
      <c r="G138" s="112" t="s">
        <v>90</v>
      </c>
      <c r="H138" s="115">
        <v>44301.0</v>
      </c>
      <c r="I138" s="112" t="s">
        <v>4</v>
      </c>
      <c r="J138" s="112" t="s">
        <v>562</v>
      </c>
      <c r="K138" s="62"/>
      <c r="L138" s="116"/>
      <c r="M138" s="11"/>
      <c r="N138" s="11"/>
      <c r="O138" s="11"/>
      <c r="P138" s="11"/>
      <c r="Q138" s="11"/>
      <c r="R138" s="11"/>
      <c r="S138" s="11"/>
      <c r="T138" s="11"/>
      <c r="U138" s="11"/>
      <c r="V138" s="11"/>
      <c r="W138" s="11"/>
      <c r="X138" s="11"/>
      <c r="Y138" s="11"/>
      <c r="Z138" s="11"/>
      <c r="AA138" s="11"/>
    </row>
    <row r="139" ht="12.75" customHeight="1">
      <c r="A139" s="131"/>
      <c r="B139" s="132" t="s">
        <v>563</v>
      </c>
      <c r="C139" s="133"/>
      <c r="D139" s="133"/>
      <c r="E139" s="134"/>
      <c r="F139" s="133"/>
      <c r="G139" s="133"/>
      <c r="H139" s="135"/>
      <c r="I139" s="133"/>
      <c r="J139" s="134"/>
      <c r="K139" s="62"/>
      <c r="L139" s="116"/>
      <c r="M139" s="11"/>
      <c r="N139" s="11"/>
      <c r="O139" s="11"/>
      <c r="P139" s="11"/>
      <c r="Q139" s="11"/>
      <c r="R139" s="11"/>
      <c r="S139" s="11"/>
      <c r="T139" s="11"/>
      <c r="U139" s="11"/>
      <c r="V139" s="11"/>
      <c r="W139" s="11"/>
      <c r="X139" s="11"/>
      <c r="Y139" s="11"/>
      <c r="Z139" s="11"/>
      <c r="AA139" s="11"/>
    </row>
    <row r="140" ht="12.75" customHeight="1">
      <c r="A140" s="111" t="str">
        <f t="shared" ref="A140:A144" si="16">IF(OR(B55&lt;&gt;"",D55&lt;&gt;""),"["&amp;TEXT($B$2,"##")&amp;"-"&amp;TEXT(ROW()-24,"##")&amp;"]","")</f>
        <v>[User-116]</v>
      </c>
      <c r="B140" s="112" t="s">
        <v>564</v>
      </c>
      <c r="C140" s="112" t="s">
        <v>565</v>
      </c>
      <c r="D140" s="112" t="s">
        <v>566</v>
      </c>
      <c r="E140" s="111" t="str">
        <f>A29</f>
        <v>[User-17]</v>
      </c>
      <c r="F140" s="112" t="s">
        <v>567</v>
      </c>
      <c r="G140" s="112" t="s">
        <v>90</v>
      </c>
      <c r="H140" s="115">
        <v>44301.0</v>
      </c>
      <c r="I140" s="112" t="s">
        <v>4</v>
      </c>
      <c r="J140" s="111"/>
      <c r="K140" s="62"/>
      <c r="L140" s="116"/>
      <c r="M140" s="11"/>
      <c r="N140" s="11"/>
      <c r="O140" s="11"/>
      <c r="P140" s="11"/>
      <c r="Q140" s="11"/>
      <c r="R140" s="11"/>
      <c r="S140" s="11"/>
      <c r="T140" s="11"/>
      <c r="U140" s="11"/>
      <c r="V140" s="11"/>
      <c r="W140" s="11"/>
      <c r="X140" s="11"/>
      <c r="Y140" s="11"/>
      <c r="Z140" s="11"/>
      <c r="AA140" s="11"/>
    </row>
    <row r="141" ht="12.75" customHeight="1">
      <c r="A141" s="111" t="str">
        <f t="shared" si="16"/>
        <v>[User-117]</v>
      </c>
      <c r="B141" s="112" t="s">
        <v>568</v>
      </c>
      <c r="C141" s="112" t="s">
        <v>569</v>
      </c>
      <c r="D141" s="112" t="s">
        <v>570</v>
      </c>
      <c r="E141" s="111" t="str">
        <f>A140</f>
        <v>[User-116]</v>
      </c>
      <c r="F141" s="112" t="s">
        <v>567</v>
      </c>
      <c r="G141" s="112" t="s">
        <v>90</v>
      </c>
      <c r="H141" s="115">
        <v>44301.0</v>
      </c>
      <c r="I141" s="112" t="s">
        <v>4</v>
      </c>
      <c r="J141" s="111"/>
      <c r="K141" s="62"/>
      <c r="L141" s="116"/>
      <c r="M141" s="11"/>
      <c r="N141" s="11"/>
      <c r="O141" s="11"/>
      <c r="P141" s="11"/>
      <c r="Q141" s="11"/>
      <c r="R141" s="11"/>
      <c r="S141" s="11"/>
      <c r="T141" s="11"/>
      <c r="U141" s="11"/>
      <c r="V141" s="11"/>
      <c r="W141" s="11"/>
      <c r="X141" s="11"/>
      <c r="Y141" s="11"/>
      <c r="Z141" s="11"/>
      <c r="AA141" s="11"/>
    </row>
    <row r="142" ht="12.75" customHeight="1">
      <c r="A142" s="111" t="str">
        <f t="shared" si="16"/>
        <v>[User-118]</v>
      </c>
      <c r="B142" s="112" t="s">
        <v>571</v>
      </c>
      <c r="C142" s="112" t="s">
        <v>572</v>
      </c>
      <c r="D142" s="112" t="s">
        <v>573</v>
      </c>
      <c r="E142" s="111" t="str">
        <f>A140</f>
        <v>[User-116]</v>
      </c>
      <c r="F142" s="112"/>
      <c r="G142" s="112" t="s">
        <v>90</v>
      </c>
      <c r="H142" s="115">
        <v>44301.0</v>
      </c>
      <c r="I142" s="112" t="s">
        <v>4</v>
      </c>
      <c r="J142" s="111"/>
      <c r="K142" s="62"/>
      <c r="L142" s="116"/>
      <c r="M142" s="11"/>
      <c r="N142" s="11"/>
      <c r="O142" s="11"/>
      <c r="P142" s="11"/>
      <c r="Q142" s="11"/>
      <c r="R142" s="11"/>
      <c r="S142" s="11"/>
      <c r="T142" s="11"/>
      <c r="U142" s="11"/>
      <c r="V142" s="11"/>
      <c r="W142" s="11"/>
      <c r="X142" s="11"/>
      <c r="Y142" s="11"/>
      <c r="Z142" s="11"/>
      <c r="AA142" s="11"/>
    </row>
    <row r="143" ht="12.75" customHeight="1">
      <c r="A143" s="111" t="str">
        <f t="shared" si="16"/>
        <v>[User-119]</v>
      </c>
      <c r="B143" s="112" t="s">
        <v>574</v>
      </c>
      <c r="C143" s="112" t="s">
        <v>575</v>
      </c>
      <c r="D143" s="112" t="s">
        <v>576</v>
      </c>
      <c r="E143" s="111" t="str">
        <f>A140</f>
        <v>[User-116]</v>
      </c>
      <c r="F143" s="112"/>
      <c r="G143" s="112" t="s">
        <v>90</v>
      </c>
      <c r="H143" s="115">
        <v>44301.0</v>
      </c>
      <c r="I143" s="112" t="s">
        <v>4</v>
      </c>
      <c r="J143" s="112" t="s">
        <v>577</v>
      </c>
      <c r="K143" s="62"/>
      <c r="L143" s="116"/>
      <c r="M143" s="11"/>
      <c r="N143" s="11"/>
      <c r="O143" s="11"/>
      <c r="P143" s="11"/>
      <c r="Q143" s="11"/>
      <c r="R143" s="11"/>
      <c r="S143" s="11"/>
      <c r="T143" s="11"/>
      <c r="U143" s="11"/>
      <c r="V143" s="11"/>
      <c r="W143" s="11"/>
      <c r="X143" s="11"/>
      <c r="Y143" s="11"/>
      <c r="Z143" s="11"/>
      <c r="AA143" s="11"/>
    </row>
    <row r="144" ht="12.75" customHeight="1">
      <c r="A144" s="111" t="str">
        <f t="shared" si="16"/>
        <v>[User-120]</v>
      </c>
      <c r="B144" s="123" t="s">
        <v>578</v>
      </c>
      <c r="C144" s="112" t="s">
        <v>579</v>
      </c>
      <c r="D144" s="112" t="s">
        <v>580</v>
      </c>
      <c r="E144" s="111" t="str">
        <f>A140</f>
        <v>[User-116]</v>
      </c>
      <c r="F144" s="112" t="s">
        <v>581</v>
      </c>
      <c r="G144" s="112" t="s">
        <v>90</v>
      </c>
      <c r="H144" s="115">
        <v>44303.0</v>
      </c>
      <c r="I144" s="112" t="s">
        <v>4</v>
      </c>
      <c r="J144" s="112" t="s">
        <v>320</v>
      </c>
      <c r="K144" s="62"/>
      <c r="L144" s="116"/>
      <c r="M144" s="11"/>
      <c r="N144" s="11"/>
      <c r="O144" s="11"/>
      <c r="P144" s="11"/>
      <c r="Q144" s="11"/>
      <c r="R144" s="11"/>
      <c r="S144" s="11"/>
      <c r="T144" s="11"/>
      <c r="U144" s="11"/>
      <c r="V144" s="11"/>
      <c r="W144" s="11"/>
      <c r="X144" s="11"/>
      <c r="Y144" s="11"/>
      <c r="Z144" s="11"/>
      <c r="AA144" s="11"/>
    </row>
    <row r="145" ht="12.75" customHeight="1">
      <c r="A145" s="131"/>
      <c r="B145" s="132" t="s">
        <v>582</v>
      </c>
      <c r="C145" s="133"/>
      <c r="D145" s="133"/>
      <c r="E145" s="134"/>
      <c r="F145" s="133"/>
      <c r="G145" s="133"/>
      <c r="H145" s="135"/>
      <c r="I145" s="133"/>
      <c r="J145" s="134"/>
      <c r="K145" s="62"/>
      <c r="L145" s="116"/>
      <c r="M145" s="11"/>
      <c r="N145" s="11"/>
      <c r="O145" s="11"/>
      <c r="P145" s="11"/>
      <c r="Q145" s="11"/>
      <c r="R145" s="11"/>
      <c r="S145" s="11"/>
      <c r="T145" s="11"/>
      <c r="U145" s="11"/>
      <c r="V145" s="11"/>
      <c r="W145" s="11"/>
      <c r="X145" s="11"/>
      <c r="Y145" s="11"/>
      <c r="Z145" s="11"/>
      <c r="AA145" s="11"/>
    </row>
    <row r="146" ht="12.75" customHeight="1">
      <c r="A146" s="111" t="str">
        <f>IF(OR(B61&lt;&gt;"",D61&lt;&gt;""),"["&amp;TEXT($B$2,"##")&amp;"-"&amp;TEXT(ROW()-25,"##")&amp;"]","")</f>
        <v>[User-121]</v>
      </c>
      <c r="B146" s="112" t="s">
        <v>583</v>
      </c>
      <c r="C146" s="112" t="s">
        <v>584</v>
      </c>
      <c r="D146" s="112" t="s">
        <v>585</v>
      </c>
      <c r="E146" s="111" t="str">
        <f>A29</f>
        <v>[User-17]</v>
      </c>
      <c r="F146" s="112"/>
      <c r="G146" s="112" t="s">
        <v>90</v>
      </c>
      <c r="H146" s="115">
        <v>44303.0</v>
      </c>
      <c r="I146" s="112" t="s">
        <v>4</v>
      </c>
      <c r="J146" s="111"/>
      <c r="K146" s="62"/>
      <c r="L146" s="116"/>
      <c r="M146" s="11"/>
      <c r="N146" s="11"/>
      <c r="O146" s="11"/>
      <c r="P146" s="11"/>
      <c r="Q146" s="11"/>
      <c r="R146" s="11"/>
      <c r="S146" s="11"/>
      <c r="T146" s="11"/>
      <c r="U146" s="11"/>
      <c r="V146" s="11"/>
      <c r="W146" s="11"/>
      <c r="X146" s="11"/>
      <c r="Y146" s="11"/>
      <c r="Z146" s="11"/>
      <c r="AA146" s="11"/>
    </row>
    <row r="147" ht="12.75" customHeight="1">
      <c r="A147" s="152"/>
      <c r="B147" s="153" t="s">
        <v>586</v>
      </c>
      <c r="C147" s="154"/>
      <c r="D147" s="154"/>
      <c r="E147" s="155"/>
      <c r="F147" s="154"/>
      <c r="G147" s="154"/>
      <c r="H147" s="156"/>
      <c r="I147" s="154"/>
      <c r="J147" s="155"/>
      <c r="K147" s="62"/>
      <c r="L147" s="116"/>
      <c r="M147" s="11"/>
      <c r="N147" s="11"/>
      <c r="O147" s="11"/>
      <c r="P147" s="11"/>
      <c r="Q147" s="11"/>
      <c r="R147" s="11"/>
      <c r="S147" s="11"/>
      <c r="T147" s="11"/>
      <c r="U147" s="11"/>
      <c r="V147" s="11"/>
      <c r="W147" s="11"/>
      <c r="X147" s="11"/>
      <c r="Y147" s="11"/>
      <c r="Z147" s="11"/>
      <c r="AA147" s="11"/>
    </row>
    <row r="148" ht="12.75" customHeight="1">
      <c r="A148" s="111" t="str">
        <f t="shared" ref="A148:A153" si="17">IF(OR(B131&lt;&gt;"",D131&lt;&gt;""),"["&amp;TEXT($B$2,"##")&amp;"-"&amp;TEXT(ROW()-26,"##")&amp;"]","")</f>
        <v>[User-122]</v>
      </c>
      <c r="B148" s="157" t="s">
        <v>587</v>
      </c>
      <c r="C148" s="157" t="s">
        <v>588</v>
      </c>
      <c r="D148" s="157" t="s">
        <v>589</v>
      </c>
      <c r="E148" s="158"/>
      <c r="F148" s="159" t="s">
        <v>590</v>
      </c>
      <c r="G148" s="124" t="s">
        <v>90</v>
      </c>
      <c r="H148" s="160">
        <v>44301.0</v>
      </c>
      <c r="I148" s="157" t="s">
        <v>591</v>
      </c>
      <c r="J148" s="158"/>
      <c r="K148" s="62"/>
      <c r="L148" s="116"/>
      <c r="M148" s="11"/>
      <c r="N148" s="11"/>
      <c r="O148" s="11"/>
      <c r="P148" s="11"/>
      <c r="Q148" s="11"/>
      <c r="R148" s="11"/>
      <c r="S148" s="11"/>
      <c r="T148" s="11"/>
      <c r="U148" s="11"/>
      <c r="V148" s="11"/>
      <c r="W148" s="11"/>
      <c r="X148" s="11"/>
      <c r="Y148" s="11"/>
      <c r="Z148" s="11"/>
      <c r="AA148" s="11"/>
    </row>
    <row r="149" ht="12.75" customHeight="1">
      <c r="A149" s="111" t="str">
        <f t="shared" si="17"/>
        <v>[User-123]</v>
      </c>
      <c r="B149" s="157" t="s">
        <v>592</v>
      </c>
      <c r="C149" s="157" t="s">
        <v>593</v>
      </c>
      <c r="D149" s="157" t="s">
        <v>594</v>
      </c>
      <c r="E149" s="158" t="str">
        <f>A148</f>
        <v>[User-122]</v>
      </c>
      <c r="F149" s="161"/>
      <c r="G149" s="112" t="s">
        <v>90</v>
      </c>
      <c r="H149" s="160">
        <v>44301.0</v>
      </c>
      <c r="I149" s="157" t="s">
        <v>591</v>
      </c>
      <c r="J149" s="111" t="s">
        <v>595</v>
      </c>
      <c r="K149" s="62"/>
      <c r="L149" s="116"/>
      <c r="M149" s="11"/>
      <c r="N149" s="11"/>
      <c r="O149" s="11"/>
      <c r="P149" s="11"/>
      <c r="Q149" s="11"/>
      <c r="R149" s="11"/>
      <c r="S149" s="11"/>
      <c r="T149" s="11"/>
      <c r="U149" s="11"/>
      <c r="V149" s="11"/>
      <c r="W149" s="11"/>
      <c r="X149" s="11"/>
      <c r="Y149" s="11"/>
      <c r="Z149" s="11"/>
      <c r="AA149" s="11"/>
    </row>
    <row r="150" ht="12.75" customHeight="1">
      <c r="A150" s="111" t="str">
        <f t="shared" si="17"/>
        <v>[User-124]</v>
      </c>
      <c r="B150" s="157" t="s">
        <v>596</v>
      </c>
      <c r="C150" s="157" t="s">
        <v>597</v>
      </c>
      <c r="D150" s="157" t="s">
        <v>598</v>
      </c>
      <c r="E150" s="158" t="str">
        <f>A148</f>
        <v>[User-122]</v>
      </c>
      <c r="F150" s="161"/>
      <c r="G150" s="112" t="s">
        <v>90</v>
      </c>
      <c r="H150" s="160">
        <v>44301.0</v>
      </c>
      <c r="I150" s="157" t="s">
        <v>591</v>
      </c>
      <c r="J150" s="111" t="s">
        <v>599</v>
      </c>
      <c r="K150" s="62"/>
      <c r="L150" s="116"/>
      <c r="M150" s="11"/>
      <c r="N150" s="11"/>
      <c r="O150" s="11"/>
      <c r="P150" s="11"/>
      <c r="Q150" s="11"/>
      <c r="R150" s="11"/>
      <c r="S150" s="11"/>
      <c r="T150" s="11"/>
      <c r="U150" s="11"/>
      <c r="V150" s="11"/>
      <c r="W150" s="11"/>
      <c r="X150" s="11"/>
      <c r="Y150" s="11"/>
      <c r="Z150" s="11"/>
      <c r="AA150" s="11"/>
    </row>
    <row r="151" ht="12.75" customHeight="1">
      <c r="A151" s="111" t="str">
        <f t="shared" si="17"/>
        <v>[User-125]</v>
      </c>
      <c r="B151" s="157" t="s">
        <v>600</v>
      </c>
      <c r="C151" s="162" t="s">
        <v>601</v>
      </c>
      <c r="D151" s="157" t="s">
        <v>602</v>
      </c>
      <c r="E151" s="158" t="str">
        <f>A148</f>
        <v>[User-122]</v>
      </c>
      <c r="F151" s="161"/>
      <c r="G151" s="112" t="s">
        <v>90</v>
      </c>
      <c r="H151" s="160">
        <v>44301.0</v>
      </c>
      <c r="I151" s="157" t="s">
        <v>591</v>
      </c>
      <c r="J151" s="111" t="s">
        <v>603</v>
      </c>
      <c r="K151" s="62"/>
      <c r="L151" s="116"/>
      <c r="M151" s="11"/>
      <c r="N151" s="11"/>
      <c r="O151" s="11"/>
      <c r="P151" s="11"/>
      <c r="Q151" s="11"/>
      <c r="R151" s="11"/>
      <c r="S151" s="11"/>
      <c r="T151" s="11"/>
      <c r="U151" s="11"/>
      <c r="V151" s="11"/>
      <c r="W151" s="11"/>
      <c r="X151" s="11"/>
      <c r="Y151" s="11"/>
      <c r="Z151" s="11"/>
      <c r="AA151" s="11"/>
    </row>
    <row r="152" ht="12.75" customHeight="1">
      <c r="A152" s="111" t="str">
        <f t="shared" si="17"/>
        <v>[User-126]</v>
      </c>
      <c r="B152" s="163" t="s">
        <v>604</v>
      </c>
      <c r="C152" s="163" t="s">
        <v>605</v>
      </c>
      <c r="D152" s="163" t="s">
        <v>606</v>
      </c>
      <c r="E152" s="164" t="str">
        <f>A148</f>
        <v>[User-122]</v>
      </c>
      <c r="F152" s="164"/>
      <c r="G152" s="163" t="s">
        <v>90</v>
      </c>
      <c r="H152" s="160">
        <v>44301.0</v>
      </c>
      <c r="I152" s="163" t="s">
        <v>591</v>
      </c>
      <c r="J152" s="164"/>
      <c r="K152" s="62"/>
      <c r="L152" s="116"/>
      <c r="M152" s="11"/>
      <c r="N152" s="11"/>
      <c r="O152" s="11"/>
      <c r="P152" s="11"/>
      <c r="Q152" s="11"/>
      <c r="R152" s="11"/>
      <c r="S152" s="11"/>
      <c r="T152" s="11"/>
      <c r="U152" s="11"/>
      <c r="V152" s="11"/>
      <c r="W152" s="11"/>
      <c r="X152" s="11"/>
      <c r="Y152" s="11"/>
      <c r="Z152" s="11"/>
      <c r="AA152" s="11"/>
    </row>
    <row r="153" ht="12.75" customHeight="1">
      <c r="A153" s="111" t="str">
        <f t="shared" si="17"/>
        <v>[User-127]</v>
      </c>
      <c r="B153" s="111" t="s">
        <v>607</v>
      </c>
      <c r="C153" s="111" t="s">
        <v>608</v>
      </c>
      <c r="D153" s="111" t="s">
        <v>609</v>
      </c>
      <c r="E153" s="158" t="str">
        <f>A148</f>
        <v>[User-122]</v>
      </c>
      <c r="F153" s="158"/>
      <c r="G153" s="112" t="s">
        <v>90</v>
      </c>
      <c r="H153" s="160">
        <v>44301.0</v>
      </c>
      <c r="I153" s="111" t="s">
        <v>591</v>
      </c>
      <c r="J153" s="111" t="s">
        <v>610</v>
      </c>
      <c r="K153" s="165"/>
      <c r="L153" s="166"/>
      <c r="M153" s="165"/>
      <c r="N153" s="165"/>
      <c r="O153" s="165"/>
      <c r="P153" s="165"/>
      <c r="Q153" s="165"/>
      <c r="R153" s="165"/>
      <c r="S153" s="165"/>
      <c r="T153" s="165"/>
      <c r="U153" s="165"/>
      <c r="V153" s="165"/>
      <c r="W153" s="165"/>
      <c r="X153" s="165"/>
      <c r="Y153" s="165"/>
      <c r="Z153" s="165"/>
      <c r="AA153" s="165"/>
    </row>
    <row r="154" ht="12.75" customHeight="1">
      <c r="A154" s="152"/>
      <c r="B154" s="153" t="s">
        <v>611</v>
      </c>
      <c r="C154" s="155"/>
      <c r="D154" s="155"/>
      <c r="E154" s="155"/>
      <c r="F154" s="155"/>
      <c r="G154" s="155"/>
      <c r="H154" s="156"/>
      <c r="I154" s="155"/>
      <c r="J154" s="155"/>
      <c r="K154" s="165"/>
      <c r="L154" s="166"/>
      <c r="M154" s="165"/>
      <c r="N154" s="165"/>
      <c r="O154" s="165"/>
      <c r="P154" s="165"/>
      <c r="Q154" s="165"/>
      <c r="R154" s="165"/>
      <c r="S154" s="165"/>
      <c r="T154" s="165"/>
      <c r="U154" s="165"/>
      <c r="V154" s="165"/>
      <c r="W154" s="165"/>
      <c r="X154" s="165"/>
      <c r="Y154" s="165"/>
      <c r="Z154" s="165"/>
      <c r="AA154" s="165"/>
    </row>
    <row r="155" ht="12.75" customHeight="1">
      <c r="A155" s="158" t="str">
        <f t="shared" ref="A155:A158" si="18">IF(OR(B142&lt;&gt;"",D142&lt;&gt;""),"["&amp;TEXT($B$2,"##")&amp;"-"&amp;TEXT(ROW()-27,"##")&amp;"]","")</f>
        <v>[User-128]</v>
      </c>
      <c r="B155" s="111" t="s">
        <v>612</v>
      </c>
      <c r="C155" s="111" t="s">
        <v>613</v>
      </c>
      <c r="D155" s="111" t="s">
        <v>614</v>
      </c>
      <c r="E155" s="167"/>
      <c r="F155" s="168" t="s">
        <v>590</v>
      </c>
      <c r="G155" s="124" t="s">
        <v>90</v>
      </c>
      <c r="H155" s="160">
        <v>44301.0</v>
      </c>
      <c r="I155" s="111" t="s">
        <v>591</v>
      </c>
      <c r="J155" s="158"/>
      <c r="K155" s="165"/>
      <c r="L155" s="166"/>
      <c r="M155" s="165"/>
      <c r="N155" s="165"/>
      <c r="O155" s="165"/>
      <c r="P155" s="165"/>
      <c r="Q155" s="165"/>
      <c r="R155" s="165"/>
      <c r="S155" s="165"/>
      <c r="T155" s="165"/>
      <c r="U155" s="165"/>
      <c r="V155" s="165"/>
      <c r="W155" s="165"/>
      <c r="X155" s="165"/>
      <c r="Y155" s="165"/>
      <c r="Z155" s="165"/>
      <c r="AA155" s="165"/>
    </row>
    <row r="156" ht="12.75" customHeight="1">
      <c r="A156" s="158" t="str">
        <f t="shared" si="18"/>
        <v>[User-129]</v>
      </c>
      <c r="B156" s="111" t="s">
        <v>615</v>
      </c>
      <c r="C156" s="111" t="s">
        <v>616</v>
      </c>
      <c r="D156" s="111" t="s">
        <v>617</v>
      </c>
      <c r="E156" s="111" t="s">
        <v>618</v>
      </c>
      <c r="F156" s="158"/>
      <c r="G156" s="111" t="s">
        <v>90</v>
      </c>
      <c r="H156" s="160">
        <v>44301.0</v>
      </c>
      <c r="I156" s="111" t="s">
        <v>591</v>
      </c>
      <c r="J156" s="111"/>
      <c r="K156" s="165"/>
      <c r="L156" s="166"/>
      <c r="M156" s="165"/>
      <c r="N156" s="165"/>
      <c r="O156" s="165"/>
      <c r="P156" s="165"/>
      <c r="Q156" s="165"/>
      <c r="R156" s="165"/>
      <c r="S156" s="165"/>
      <c r="T156" s="165"/>
      <c r="U156" s="165"/>
      <c r="V156" s="165"/>
      <c r="W156" s="165"/>
      <c r="X156" s="165"/>
      <c r="Y156" s="165"/>
      <c r="Z156" s="165"/>
      <c r="AA156" s="165"/>
    </row>
    <row r="157" ht="12.75" customHeight="1">
      <c r="A157" s="158" t="str">
        <f t="shared" si="18"/>
        <v>[User-130]</v>
      </c>
      <c r="B157" s="111" t="s">
        <v>619</v>
      </c>
      <c r="C157" s="111" t="s">
        <v>620</v>
      </c>
      <c r="D157" s="111" t="s">
        <v>621</v>
      </c>
      <c r="E157" s="111" t="s">
        <v>618</v>
      </c>
      <c r="F157" s="158"/>
      <c r="G157" s="111" t="s">
        <v>90</v>
      </c>
      <c r="H157" s="160">
        <v>44301.0</v>
      </c>
      <c r="I157" s="111" t="s">
        <v>591</v>
      </c>
      <c r="J157" s="111"/>
      <c r="K157" s="165"/>
      <c r="L157" s="166"/>
      <c r="M157" s="165"/>
      <c r="N157" s="165"/>
      <c r="O157" s="165"/>
      <c r="P157" s="165"/>
      <c r="Q157" s="165"/>
      <c r="R157" s="165"/>
      <c r="S157" s="165"/>
      <c r="T157" s="165"/>
      <c r="U157" s="165"/>
      <c r="V157" s="165"/>
      <c r="W157" s="165"/>
      <c r="X157" s="165"/>
      <c r="Y157" s="165"/>
      <c r="Z157" s="165"/>
      <c r="AA157" s="165"/>
    </row>
    <row r="158" ht="12.75" customHeight="1">
      <c r="A158" s="158" t="str">
        <f t="shared" si="18"/>
        <v>[User-131]</v>
      </c>
      <c r="B158" s="111" t="s">
        <v>622</v>
      </c>
      <c r="C158" s="111" t="s">
        <v>623</v>
      </c>
      <c r="D158" s="111" t="s">
        <v>624</v>
      </c>
      <c r="E158" s="111" t="s">
        <v>618</v>
      </c>
      <c r="F158" s="158"/>
      <c r="G158" s="111" t="s">
        <v>90</v>
      </c>
      <c r="H158" s="160">
        <v>44301.0</v>
      </c>
      <c r="I158" s="111" t="s">
        <v>591</v>
      </c>
      <c r="J158" s="111"/>
      <c r="K158" s="165"/>
      <c r="L158" s="166"/>
      <c r="M158" s="165"/>
      <c r="N158" s="165"/>
      <c r="O158" s="165"/>
      <c r="P158" s="165"/>
      <c r="Q158" s="165"/>
      <c r="R158" s="165"/>
      <c r="S158" s="165"/>
      <c r="T158" s="165"/>
      <c r="U158" s="165"/>
      <c r="V158" s="165"/>
      <c r="W158" s="165"/>
      <c r="X158" s="165"/>
      <c r="Y158" s="165"/>
      <c r="Z158" s="165"/>
      <c r="AA158" s="165"/>
    </row>
    <row r="159" ht="12.75" customHeight="1">
      <c r="A159" s="158" t="str">
        <f t="shared" ref="A159:A162" si="19">IF(OR(B146&lt;&gt;"",D146&lt;&gt;""),"["&amp;TEXT($B$2,"##")&amp;"-"&amp;TEXT(ROW()-26,"##")&amp;"]","")</f>
        <v>[User-133]</v>
      </c>
      <c r="B159" s="111" t="s">
        <v>625</v>
      </c>
      <c r="C159" s="111" t="s">
        <v>626</v>
      </c>
      <c r="D159" s="111" t="s">
        <v>627</v>
      </c>
      <c r="E159" s="111" t="s">
        <v>618</v>
      </c>
      <c r="F159" s="158"/>
      <c r="G159" s="111" t="s">
        <v>90</v>
      </c>
      <c r="H159" s="160">
        <v>44301.0</v>
      </c>
      <c r="I159" s="111" t="s">
        <v>591</v>
      </c>
      <c r="J159" s="111"/>
      <c r="K159" s="165"/>
      <c r="L159" s="166"/>
      <c r="M159" s="165"/>
      <c r="N159" s="165"/>
      <c r="O159" s="165"/>
      <c r="P159" s="165"/>
      <c r="Q159" s="165"/>
      <c r="R159" s="165"/>
      <c r="S159" s="165"/>
      <c r="T159" s="165"/>
      <c r="U159" s="165"/>
      <c r="V159" s="165"/>
      <c r="W159" s="165"/>
      <c r="X159" s="165"/>
      <c r="Y159" s="165"/>
      <c r="Z159" s="165"/>
      <c r="AA159" s="165"/>
    </row>
    <row r="160" ht="12.75" customHeight="1">
      <c r="A160" s="158" t="str">
        <f t="shared" si="19"/>
        <v>[User-134]</v>
      </c>
      <c r="B160" s="111" t="s">
        <v>628</v>
      </c>
      <c r="C160" s="111" t="s">
        <v>629</v>
      </c>
      <c r="D160" s="111" t="s">
        <v>624</v>
      </c>
      <c r="E160" s="111" t="s">
        <v>618</v>
      </c>
      <c r="F160" s="158"/>
      <c r="G160" s="111" t="s">
        <v>90</v>
      </c>
      <c r="H160" s="160">
        <v>44301.0</v>
      </c>
      <c r="I160" s="111" t="s">
        <v>591</v>
      </c>
      <c r="J160" s="158"/>
      <c r="K160" s="165"/>
      <c r="L160" s="166"/>
      <c r="M160" s="165"/>
      <c r="N160" s="165"/>
      <c r="O160" s="165"/>
      <c r="P160" s="165"/>
      <c r="Q160" s="165"/>
      <c r="R160" s="165"/>
      <c r="S160" s="165"/>
      <c r="T160" s="165"/>
      <c r="U160" s="165"/>
      <c r="V160" s="165"/>
      <c r="W160" s="165"/>
      <c r="X160" s="165"/>
      <c r="Y160" s="165"/>
      <c r="Z160" s="165"/>
      <c r="AA160" s="165"/>
    </row>
    <row r="161" ht="12.75" customHeight="1">
      <c r="A161" s="158" t="str">
        <f t="shared" si="19"/>
        <v>[User-135]</v>
      </c>
      <c r="B161" s="111" t="s">
        <v>630</v>
      </c>
      <c r="C161" s="111" t="s">
        <v>631</v>
      </c>
      <c r="D161" s="111" t="s">
        <v>624</v>
      </c>
      <c r="E161" s="111" t="s">
        <v>618</v>
      </c>
      <c r="F161" s="158"/>
      <c r="G161" s="111" t="s">
        <v>90</v>
      </c>
      <c r="H161" s="160">
        <v>44301.0</v>
      </c>
      <c r="I161" s="111" t="s">
        <v>591</v>
      </c>
      <c r="J161" s="111"/>
      <c r="K161" s="165"/>
      <c r="L161" s="166"/>
      <c r="M161" s="165"/>
      <c r="N161" s="165"/>
      <c r="O161" s="165"/>
      <c r="P161" s="165"/>
      <c r="Q161" s="165"/>
      <c r="R161" s="165"/>
      <c r="S161" s="165"/>
      <c r="T161" s="165"/>
      <c r="U161" s="165"/>
      <c r="V161" s="165"/>
      <c r="W161" s="165"/>
      <c r="X161" s="165"/>
      <c r="Y161" s="165"/>
      <c r="Z161" s="165"/>
      <c r="AA161" s="165"/>
    </row>
    <row r="162" ht="12.75" customHeight="1">
      <c r="A162" s="158" t="str">
        <f t="shared" si="19"/>
        <v>[User-136]</v>
      </c>
      <c r="B162" s="111" t="s">
        <v>632</v>
      </c>
      <c r="C162" s="111" t="s">
        <v>633</v>
      </c>
      <c r="D162" s="111" t="s">
        <v>634</v>
      </c>
      <c r="E162" s="111" t="s">
        <v>618</v>
      </c>
      <c r="F162" s="158"/>
      <c r="G162" s="111" t="s">
        <v>90</v>
      </c>
      <c r="H162" s="160">
        <v>44301.0</v>
      </c>
      <c r="I162" s="111" t="s">
        <v>591</v>
      </c>
      <c r="J162" s="111"/>
      <c r="K162" s="165"/>
      <c r="L162" s="166"/>
      <c r="M162" s="165"/>
      <c r="N162" s="165"/>
      <c r="O162" s="165"/>
      <c r="P162" s="165"/>
      <c r="Q162" s="165"/>
      <c r="R162" s="165"/>
      <c r="S162" s="165"/>
      <c r="T162" s="165"/>
      <c r="U162" s="165"/>
      <c r="V162" s="165"/>
      <c r="W162" s="165"/>
      <c r="X162" s="165"/>
      <c r="Y162" s="165"/>
      <c r="Z162" s="165"/>
      <c r="AA162" s="165"/>
    </row>
    <row r="163" ht="12.75" customHeight="1">
      <c r="A163" s="152"/>
      <c r="B163" s="153" t="s">
        <v>635</v>
      </c>
      <c r="C163" s="155"/>
      <c r="D163" s="155"/>
      <c r="E163" s="155"/>
      <c r="F163" s="155"/>
      <c r="G163" s="155"/>
      <c r="H163" s="156"/>
      <c r="I163" s="155"/>
      <c r="J163" s="155"/>
      <c r="K163" s="165"/>
      <c r="L163" s="166"/>
      <c r="M163" s="165"/>
      <c r="N163" s="165"/>
      <c r="O163" s="165"/>
      <c r="P163" s="165"/>
      <c r="Q163" s="165"/>
      <c r="R163" s="165"/>
      <c r="S163" s="165"/>
      <c r="T163" s="165"/>
      <c r="U163" s="165"/>
      <c r="V163" s="165"/>
      <c r="W163" s="165"/>
      <c r="X163" s="165"/>
      <c r="Y163" s="165"/>
      <c r="Z163" s="165"/>
      <c r="AA163" s="165"/>
    </row>
    <row r="164" ht="12.75" customHeight="1">
      <c r="A164" s="158" t="str">
        <f t="shared" ref="A164:A169" si="20">IF(OR(B148&lt;&gt;"",D148&lt;&gt;""),"["&amp;TEXT($B$2,"##")&amp;"-"&amp;TEXT(ROW()-27,"##")&amp;"]","")</f>
        <v>[User-137]</v>
      </c>
      <c r="B164" s="111" t="s">
        <v>636</v>
      </c>
      <c r="C164" s="111" t="s">
        <v>637</v>
      </c>
      <c r="D164" s="111" t="s">
        <v>638</v>
      </c>
      <c r="E164" s="167"/>
      <c r="F164" s="168" t="s">
        <v>590</v>
      </c>
      <c r="G164" s="111" t="s">
        <v>90</v>
      </c>
      <c r="H164" s="160">
        <v>44301.0</v>
      </c>
      <c r="I164" s="111" t="s">
        <v>591</v>
      </c>
      <c r="J164" s="158"/>
      <c r="K164" s="165"/>
      <c r="L164" s="166"/>
      <c r="M164" s="165"/>
      <c r="N164" s="165"/>
      <c r="O164" s="165"/>
      <c r="P164" s="165"/>
      <c r="Q164" s="165"/>
      <c r="R164" s="165"/>
      <c r="S164" s="165"/>
      <c r="T164" s="165"/>
      <c r="U164" s="165"/>
      <c r="V164" s="165"/>
      <c r="W164" s="165"/>
      <c r="X164" s="165"/>
      <c r="Y164" s="165"/>
      <c r="Z164" s="165"/>
      <c r="AA164" s="165"/>
    </row>
    <row r="165" ht="12.75" customHeight="1">
      <c r="A165" s="158" t="str">
        <f t="shared" si="20"/>
        <v>[User-138]</v>
      </c>
      <c r="B165" s="111" t="s">
        <v>639</v>
      </c>
      <c r="C165" s="111" t="s">
        <v>640</v>
      </c>
      <c r="D165" s="111" t="s">
        <v>641</v>
      </c>
      <c r="E165" s="111" t="str">
        <f>A164</f>
        <v>[User-137]</v>
      </c>
      <c r="F165" s="158"/>
      <c r="G165" s="111" t="s">
        <v>90</v>
      </c>
      <c r="H165" s="160">
        <v>44301.0</v>
      </c>
      <c r="I165" s="111" t="s">
        <v>591</v>
      </c>
      <c r="J165" s="111"/>
      <c r="K165" s="165"/>
      <c r="L165" s="166"/>
      <c r="M165" s="165"/>
      <c r="N165" s="165"/>
      <c r="O165" s="165"/>
      <c r="P165" s="165"/>
      <c r="Q165" s="165"/>
      <c r="R165" s="165"/>
      <c r="S165" s="165"/>
      <c r="T165" s="165"/>
      <c r="U165" s="165"/>
      <c r="V165" s="165"/>
      <c r="W165" s="165"/>
      <c r="X165" s="165"/>
      <c r="Y165" s="165"/>
      <c r="Z165" s="165"/>
      <c r="AA165" s="165"/>
    </row>
    <row r="166" ht="12.75" customHeight="1">
      <c r="A166" s="158" t="str">
        <f t="shared" si="20"/>
        <v>[User-139]</v>
      </c>
      <c r="B166" s="111" t="s">
        <v>642</v>
      </c>
      <c r="C166" s="111" t="s">
        <v>643</v>
      </c>
      <c r="D166" s="111" t="s">
        <v>644</v>
      </c>
      <c r="E166" s="111" t="str">
        <f>A164</f>
        <v>[User-137]</v>
      </c>
      <c r="F166" s="158"/>
      <c r="G166" s="111" t="s">
        <v>90</v>
      </c>
      <c r="H166" s="160">
        <v>44301.0</v>
      </c>
      <c r="I166" s="111" t="s">
        <v>591</v>
      </c>
      <c r="J166" s="111"/>
      <c r="K166" s="165"/>
      <c r="L166" s="166"/>
      <c r="M166" s="165"/>
      <c r="N166" s="165"/>
      <c r="O166" s="165"/>
      <c r="P166" s="165"/>
      <c r="Q166" s="165"/>
      <c r="R166" s="165"/>
      <c r="S166" s="165"/>
      <c r="T166" s="165"/>
      <c r="U166" s="165"/>
      <c r="V166" s="165"/>
      <c r="W166" s="165"/>
      <c r="X166" s="165"/>
      <c r="Y166" s="165"/>
      <c r="Z166" s="165"/>
      <c r="AA166" s="165"/>
    </row>
    <row r="167" ht="12.75" customHeight="1">
      <c r="A167" s="158" t="str">
        <f t="shared" si="20"/>
        <v>[User-140]</v>
      </c>
      <c r="B167" s="111" t="s">
        <v>645</v>
      </c>
      <c r="C167" s="111" t="s">
        <v>646</v>
      </c>
      <c r="D167" s="111" t="s">
        <v>647</v>
      </c>
      <c r="E167" s="111" t="str">
        <f>A164</f>
        <v>[User-137]</v>
      </c>
      <c r="F167" s="158"/>
      <c r="G167" s="111" t="s">
        <v>90</v>
      </c>
      <c r="H167" s="160">
        <v>44301.0</v>
      </c>
      <c r="I167" s="111" t="s">
        <v>591</v>
      </c>
      <c r="J167" s="111"/>
      <c r="K167" s="165"/>
      <c r="L167" s="166"/>
      <c r="M167" s="165"/>
      <c r="N167" s="165"/>
      <c r="O167" s="165"/>
      <c r="P167" s="165"/>
      <c r="Q167" s="165"/>
      <c r="R167" s="165"/>
      <c r="S167" s="165"/>
      <c r="T167" s="165"/>
      <c r="U167" s="165"/>
      <c r="V167" s="165"/>
      <c r="W167" s="165"/>
      <c r="X167" s="165"/>
      <c r="Y167" s="165"/>
      <c r="Z167" s="165"/>
      <c r="AA167" s="165"/>
    </row>
    <row r="168" ht="12.75" customHeight="1">
      <c r="A168" s="158" t="str">
        <f t="shared" si="20"/>
        <v>[User-141]</v>
      </c>
      <c r="B168" s="111" t="s">
        <v>648</v>
      </c>
      <c r="C168" s="111" t="s">
        <v>649</v>
      </c>
      <c r="D168" s="111" t="s">
        <v>650</v>
      </c>
      <c r="E168" s="111" t="str">
        <f>A164</f>
        <v>[User-137]</v>
      </c>
      <c r="F168" s="158"/>
      <c r="G168" s="111" t="s">
        <v>90</v>
      </c>
      <c r="H168" s="160">
        <v>44301.0</v>
      </c>
      <c r="I168" s="111" t="s">
        <v>591</v>
      </c>
      <c r="J168" s="111"/>
      <c r="K168" s="165"/>
      <c r="L168" s="166"/>
      <c r="M168" s="165"/>
      <c r="N168" s="165"/>
      <c r="O168" s="165"/>
      <c r="P168" s="165"/>
      <c r="Q168" s="165"/>
      <c r="R168" s="165"/>
      <c r="S168" s="165"/>
      <c r="T168" s="165"/>
      <c r="U168" s="165"/>
      <c r="V168" s="165"/>
      <c r="W168" s="165"/>
      <c r="X168" s="165"/>
      <c r="Y168" s="165"/>
      <c r="Z168" s="165"/>
      <c r="AA168" s="165"/>
    </row>
    <row r="169" ht="12.75" customHeight="1">
      <c r="A169" s="158" t="str">
        <f t="shared" si="20"/>
        <v>[User-142]</v>
      </c>
      <c r="B169" s="111" t="s">
        <v>651</v>
      </c>
      <c r="C169" s="111" t="s">
        <v>652</v>
      </c>
      <c r="D169" s="111" t="s">
        <v>653</v>
      </c>
      <c r="E169" s="111" t="str">
        <f>A164</f>
        <v>[User-137]</v>
      </c>
      <c r="F169" s="158"/>
      <c r="G169" s="111" t="s">
        <v>90</v>
      </c>
      <c r="H169" s="160">
        <v>44301.0</v>
      </c>
      <c r="I169" s="111" t="s">
        <v>591</v>
      </c>
      <c r="J169" s="111"/>
      <c r="K169" s="165"/>
      <c r="L169" s="166"/>
      <c r="M169" s="165"/>
      <c r="N169" s="165"/>
      <c r="O169" s="165"/>
      <c r="P169" s="165"/>
      <c r="Q169" s="165"/>
      <c r="R169" s="165"/>
      <c r="S169" s="165"/>
      <c r="T169" s="165"/>
      <c r="U169" s="165"/>
      <c r="V169" s="165"/>
      <c r="W169" s="165"/>
      <c r="X169" s="165"/>
      <c r="Y169" s="165"/>
      <c r="Z169" s="165"/>
      <c r="AA169" s="165"/>
    </row>
    <row r="170" ht="12.75" customHeight="1">
      <c r="A170" s="158" t="str">
        <f>IF(OR(B153&lt;&gt;"",D153&lt;&gt;""),"["&amp;TEXT($B$2,"##")&amp;"-"&amp;TEXT(ROW()-27,"##")&amp;"]","")</f>
        <v>[User-143]</v>
      </c>
      <c r="B170" s="111" t="s">
        <v>654</v>
      </c>
      <c r="C170" s="111" t="s">
        <v>655</v>
      </c>
      <c r="D170" s="111" t="s">
        <v>656</v>
      </c>
      <c r="E170" s="111" t="str">
        <f>A164</f>
        <v>[User-137]</v>
      </c>
      <c r="F170" s="158"/>
      <c r="G170" s="111" t="s">
        <v>90</v>
      </c>
      <c r="H170" s="160">
        <v>44301.0</v>
      </c>
      <c r="I170" s="111" t="s">
        <v>591</v>
      </c>
      <c r="J170" s="111"/>
      <c r="K170" s="165"/>
      <c r="L170" s="166"/>
      <c r="M170" s="165"/>
      <c r="N170" s="165"/>
      <c r="O170" s="165"/>
      <c r="P170" s="165"/>
      <c r="Q170" s="165"/>
      <c r="R170" s="165"/>
      <c r="S170" s="165"/>
      <c r="T170" s="165"/>
      <c r="U170" s="165"/>
      <c r="V170" s="165"/>
      <c r="W170" s="165"/>
      <c r="X170" s="165"/>
      <c r="Y170" s="165"/>
      <c r="Z170" s="165"/>
      <c r="AA170" s="165"/>
    </row>
    <row r="171" ht="12.75" customHeight="1">
      <c r="A171" s="152"/>
      <c r="B171" s="153" t="s">
        <v>657</v>
      </c>
      <c r="C171" s="155"/>
      <c r="D171" s="155"/>
      <c r="E171" s="155"/>
      <c r="F171" s="155"/>
      <c r="G171" s="155"/>
      <c r="H171" s="156"/>
      <c r="I171" s="155"/>
      <c r="J171" s="155"/>
      <c r="K171" s="165"/>
      <c r="L171" s="166"/>
      <c r="M171" s="165"/>
      <c r="N171" s="165"/>
      <c r="O171" s="165"/>
      <c r="P171" s="165"/>
      <c r="Q171" s="165"/>
      <c r="R171" s="165"/>
      <c r="S171" s="165"/>
      <c r="T171" s="165"/>
      <c r="U171" s="165"/>
      <c r="V171" s="165"/>
      <c r="W171" s="165"/>
      <c r="X171" s="165"/>
      <c r="Y171" s="165"/>
      <c r="Z171" s="165"/>
      <c r="AA171" s="165"/>
    </row>
    <row r="172" ht="12.75" customHeight="1">
      <c r="A172" s="158" t="str">
        <f t="shared" ref="A172:A180" si="21">IF(OR(B156&lt;&gt;"",D156&lt;&gt;""),"["&amp;TEXT($B$2,"##")&amp;"-"&amp;TEXT(ROW()-28,"##")&amp;"]","")</f>
        <v>[User-144]</v>
      </c>
      <c r="B172" s="111" t="s">
        <v>658</v>
      </c>
      <c r="C172" s="111" t="s">
        <v>659</v>
      </c>
      <c r="D172" s="111" t="s">
        <v>660</v>
      </c>
      <c r="E172" s="167"/>
      <c r="F172" s="167"/>
      <c r="G172" s="111" t="s">
        <v>90</v>
      </c>
      <c r="H172" s="160">
        <v>44301.0</v>
      </c>
      <c r="I172" s="111" t="s">
        <v>591</v>
      </c>
      <c r="J172" s="167"/>
      <c r="K172" s="165"/>
      <c r="L172" s="166"/>
      <c r="M172" s="165"/>
      <c r="N172" s="165"/>
      <c r="O172" s="165"/>
      <c r="P172" s="165"/>
      <c r="Q172" s="165"/>
      <c r="R172" s="165"/>
      <c r="S172" s="165"/>
      <c r="T172" s="165"/>
      <c r="U172" s="165"/>
      <c r="V172" s="165"/>
      <c r="W172" s="165"/>
      <c r="X172" s="165"/>
      <c r="Y172" s="165"/>
      <c r="Z172" s="165"/>
      <c r="AA172" s="165"/>
    </row>
    <row r="173" ht="12.75" customHeight="1">
      <c r="A173" s="158" t="str">
        <f t="shared" si="21"/>
        <v>[User-145]</v>
      </c>
      <c r="B173" s="111" t="s">
        <v>661</v>
      </c>
      <c r="C173" s="111" t="s">
        <v>662</v>
      </c>
      <c r="D173" s="111" t="s">
        <v>663</v>
      </c>
      <c r="E173" s="167"/>
      <c r="F173" s="167"/>
      <c r="G173" s="111" t="s">
        <v>90</v>
      </c>
      <c r="H173" s="160">
        <v>44301.0</v>
      </c>
      <c r="I173" s="111" t="s">
        <v>591</v>
      </c>
      <c r="J173" s="167"/>
      <c r="K173" s="165"/>
      <c r="L173" s="166"/>
      <c r="M173" s="165"/>
      <c r="N173" s="165"/>
      <c r="O173" s="165"/>
      <c r="P173" s="165"/>
      <c r="Q173" s="165"/>
      <c r="R173" s="165"/>
      <c r="S173" s="165"/>
      <c r="T173" s="165"/>
      <c r="U173" s="165"/>
      <c r="V173" s="165"/>
      <c r="W173" s="165"/>
      <c r="X173" s="165"/>
      <c r="Y173" s="165"/>
      <c r="Z173" s="165"/>
      <c r="AA173" s="165"/>
    </row>
    <row r="174" ht="12.75" customHeight="1">
      <c r="A174" s="158" t="str">
        <f t="shared" si="21"/>
        <v>[User-146]</v>
      </c>
      <c r="B174" s="111" t="s">
        <v>664</v>
      </c>
      <c r="C174" s="111" t="s">
        <v>665</v>
      </c>
      <c r="D174" s="111" t="s">
        <v>666</v>
      </c>
      <c r="E174" s="167"/>
      <c r="F174" s="167"/>
      <c r="G174" s="111" t="s">
        <v>90</v>
      </c>
      <c r="H174" s="160">
        <v>44301.0</v>
      </c>
      <c r="I174" s="111" t="s">
        <v>591</v>
      </c>
      <c r="J174" s="167"/>
      <c r="K174" s="165"/>
      <c r="L174" s="166"/>
      <c r="M174" s="165"/>
      <c r="N174" s="165"/>
      <c r="O174" s="165"/>
      <c r="P174" s="165"/>
      <c r="Q174" s="165"/>
      <c r="R174" s="165"/>
      <c r="S174" s="165"/>
      <c r="T174" s="165"/>
      <c r="U174" s="165"/>
      <c r="V174" s="165"/>
      <c r="W174" s="165"/>
      <c r="X174" s="165"/>
      <c r="Y174" s="165"/>
      <c r="Z174" s="165"/>
      <c r="AA174" s="165"/>
    </row>
    <row r="175" ht="12.75" customHeight="1">
      <c r="A175" s="158" t="str">
        <f t="shared" si="21"/>
        <v>[User-147]</v>
      </c>
      <c r="B175" s="111" t="s">
        <v>667</v>
      </c>
      <c r="C175" s="111" t="s">
        <v>668</v>
      </c>
      <c r="D175" s="111" t="s">
        <v>624</v>
      </c>
      <c r="E175" s="167"/>
      <c r="F175" s="167"/>
      <c r="G175" s="111" t="s">
        <v>90</v>
      </c>
      <c r="H175" s="160">
        <v>44301.0</v>
      </c>
      <c r="I175" s="111" t="s">
        <v>591</v>
      </c>
      <c r="J175" s="167"/>
      <c r="K175" s="165"/>
      <c r="L175" s="166"/>
      <c r="M175" s="165"/>
      <c r="N175" s="165"/>
      <c r="O175" s="165"/>
      <c r="P175" s="165"/>
      <c r="Q175" s="165"/>
      <c r="R175" s="165"/>
      <c r="S175" s="165"/>
      <c r="T175" s="165"/>
      <c r="U175" s="165"/>
      <c r="V175" s="165"/>
      <c r="W175" s="165"/>
      <c r="X175" s="165"/>
      <c r="Y175" s="165"/>
      <c r="Z175" s="165"/>
      <c r="AA175" s="165"/>
    </row>
    <row r="176" ht="12.75" customHeight="1">
      <c r="A176" s="158" t="str">
        <f t="shared" si="21"/>
        <v>[User-148]</v>
      </c>
      <c r="B176" s="111" t="s">
        <v>669</v>
      </c>
      <c r="C176" s="111" t="s">
        <v>670</v>
      </c>
      <c r="D176" s="111" t="s">
        <v>671</v>
      </c>
      <c r="E176" s="167"/>
      <c r="F176" s="167"/>
      <c r="G176" s="111" t="s">
        <v>90</v>
      </c>
      <c r="H176" s="160">
        <v>44301.0</v>
      </c>
      <c r="I176" s="111" t="s">
        <v>591</v>
      </c>
      <c r="J176" s="167"/>
      <c r="K176" s="165"/>
      <c r="L176" s="166"/>
      <c r="M176" s="165"/>
      <c r="N176" s="165"/>
      <c r="O176" s="165"/>
      <c r="P176" s="165"/>
      <c r="Q176" s="165"/>
      <c r="R176" s="165"/>
      <c r="S176" s="165"/>
      <c r="T176" s="165"/>
      <c r="U176" s="165"/>
      <c r="V176" s="165"/>
      <c r="W176" s="165"/>
      <c r="X176" s="165"/>
      <c r="Y176" s="165"/>
      <c r="Z176" s="165"/>
      <c r="AA176" s="165"/>
    </row>
    <row r="177" ht="12.75" customHeight="1">
      <c r="A177" s="158" t="str">
        <f t="shared" si="21"/>
        <v>[User-149]</v>
      </c>
      <c r="B177" s="111" t="s">
        <v>672</v>
      </c>
      <c r="C177" s="111" t="s">
        <v>673</v>
      </c>
      <c r="D177" s="111" t="s">
        <v>624</v>
      </c>
      <c r="E177" s="167"/>
      <c r="F177" s="167"/>
      <c r="G177" s="111" t="s">
        <v>90</v>
      </c>
      <c r="H177" s="160">
        <v>44301.0</v>
      </c>
      <c r="I177" s="111" t="s">
        <v>591</v>
      </c>
      <c r="J177" s="167"/>
      <c r="K177" s="165"/>
      <c r="L177" s="166"/>
      <c r="M177" s="165"/>
      <c r="N177" s="165"/>
      <c r="O177" s="165"/>
      <c r="P177" s="165"/>
      <c r="Q177" s="165"/>
      <c r="R177" s="165"/>
      <c r="S177" s="165"/>
      <c r="T177" s="165"/>
      <c r="U177" s="165"/>
      <c r="V177" s="165"/>
      <c r="W177" s="165"/>
      <c r="X177" s="165"/>
      <c r="Y177" s="165"/>
      <c r="Z177" s="165"/>
      <c r="AA177" s="165"/>
    </row>
    <row r="178" ht="12.75" customHeight="1">
      <c r="A178" s="158" t="str">
        <f t="shared" si="21"/>
        <v>[User-150]</v>
      </c>
      <c r="B178" s="111" t="s">
        <v>674</v>
      </c>
      <c r="C178" s="111" t="s">
        <v>675</v>
      </c>
      <c r="D178" s="111" t="s">
        <v>624</v>
      </c>
      <c r="E178" s="167"/>
      <c r="F178" s="167"/>
      <c r="G178" s="111" t="s">
        <v>90</v>
      </c>
      <c r="H178" s="160">
        <v>44301.0</v>
      </c>
      <c r="I178" s="111" t="s">
        <v>591</v>
      </c>
      <c r="J178" s="167"/>
      <c r="K178" s="165"/>
      <c r="L178" s="166"/>
      <c r="M178" s="165"/>
      <c r="N178" s="165"/>
      <c r="O178" s="165"/>
      <c r="P178" s="165"/>
      <c r="Q178" s="165"/>
      <c r="R178" s="165"/>
      <c r="S178" s="165"/>
      <c r="T178" s="165"/>
      <c r="U178" s="165"/>
      <c r="V178" s="165"/>
      <c r="W178" s="165"/>
      <c r="X178" s="165"/>
      <c r="Y178" s="165"/>
      <c r="Z178" s="165"/>
      <c r="AA178" s="165"/>
    </row>
    <row r="179" ht="12.75" customHeight="1">
      <c r="A179" s="158" t="str">
        <f t="shared" si="21"/>
        <v>[User-151]</v>
      </c>
      <c r="B179" s="111" t="s">
        <v>676</v>
      </c>
      <c r="C179" s="111" t="s">
        <v>677</v>
      </c>
      <c r="D179" s="111" t="s">
        <v>678</v>
      </c>
      <c r="E179" s="167"/>
      <c r="F179" s="167"/>
      <c r="G179" s="112" t="s">
        <v>90</v>
      </c>
      <c r="H179" s="160">
        <v>44301.0</v>
      </c>
      <c r="I179" s="111" t="s">
        <v>591</v>
      </c>
      <c r="J179" s="167" t="s">
        <v>679</v>
      </c>
      <c r="K179" s="165"/>
      <c r="L179" s="166"/>
      <c r="M179" s="165"/>
      <c r="N179" s="165"/>
      <c r="O179" s="165"/>
      <c r="P179" s="165"/>
      <c r="Q179" s="165"/>
      <c r="R179" s="165"/>
      <c r="S179" s="165"/>
      <c r="T179" s="165"/>
      <c r="U179" s="165"/>
      <c r="V179" s="165"/>
      <c r="W179" s="165"/>
      <c r="X179" s="165"/>
      <c r="Y179" s="165"/>
      <c r="Z179" s="165"/>
      <c r="AA179" s="165"/>
    </row>
    <row r="180" ht="12.75" customHeight="1">
      <c r="A180" s="158" t="str">
        <f t="shared" si="21"/>
        <v>[User-152]</v>
      </c>
      <c r="B180" s="111" t="s">
        <v>676</v>
      </c>
      <c r="C180" s="111" t="s">
        <v>680</v>
      </c>
      <c r="D180" s="111" t="s">
        <v>681</v>
      </c>
      <c r="E180" s="167"/>
      <c r="F180" s="167"/>
      <c r="G180" s="112" t="s">
        <v>90</v>
      </c>
      <c r="H180" s="160">
        <v>44301.0</v>
      </c>
      <c r="I180" s="111" t="s">
        <v>591</v>
      </c>
      <c r="J180" s="168" t="s">
        <v>682</v>
      </c>
      <c r="K180" s="165"/>
      <c r="L180" s="166"/>
      <c r="M180" s="165"/>
      <c r="N180" s="165"/>
      <c r="O180" s="165"/>
      <c r="P180" s="165"/>
      <c r="Q180" s="165"/>
      <c r="R180" s="165"/>
      <c r="S180" s="165"/>
      <c r="T180" s="165"/>
      <c r="U180" s="165"/>
      <c r="V180" s="165"/>
      <c r="W180" s="165"/>
      <c r="X180" s="165"/>
      <c r="Y180" s="165"/>
      <c r="Z180" s="165"/>
      <c r="AA180" s="165"/>
    </row>
    <row r="181" ht="12.75" customHeight="1">
      <c r="A181" s="169"/>
      <c r="B181" s="153" t="s">
        <v>683</v>
      </c>
      <c r="C181" s="155"/>
      <c r="D181" s="155"/>
      <c r="E181" s="155"/>
      <c r="F181" s="155"/>
      <c r="G181" s="155"/>
      <c r="H181" s="156"/>
      <c r="I181" s="155"/>
      <c r="J181" s="155"/>
      <c r="K181" s="165"/>
      <c r="L181" s="166"/>
      <c r="M181" s="165"/>
      <c r="N181" s="165"/>
      <c r="O181" s="165"/>
      <c r="P181" s="165"/>
      <c r="Q181" s="165"/>
      <c r="R181" s="165"/>
      <c r="S181" s="165"/>
      <c r="T181" s="165"/>
      <c r="U181" s="165"/>
      <c r="V181" s="165"/>
      <c r="W181" s="165"/>
      <c r="X181" s="165"/>
      <c r="Y181" s="165"/>
      <c r="Z181" s="165"/>
      <c r="AA181" s="165"/>
    </row>
    <row r="182" ht="12.75" customHeight="1">
      <c r="A182" s="158" t="str">
        <f t="shared" ref="A182:A186" si="22">IF(OR(B166&lt;&gt;"",D166&lt;&gt;""),"["&amp;TEXT($B$2,"##")&amp;"-"&amp;TEXT(ROW()-29,"##")&amp;"]","")</f>
        <v>[User-153]</v>
      </c>
      <c r="B182" s="111" t="s">
        <v>684</v>
      </c>
      <c r="C182" s="111" t="s">
        <v>685</v>
      </c>
      <c r="D182" s="111" t="s">
        <v>660</v>
      </c>
      <c r="E182" s="167"/>
      <c r="F182" s="167"/>
      <c r="G182" s="111" t="s">
        <v>90</v>
      </c>
      <c r="H182" s="160">
        <v>44301.0</v>
      </c>
      <c r="I182" s="111" t="s">
        <v>591</v>
      </c>
      <c r="J182" s="167"/>
      <c r="K182" s="165"/>
      <c r="L182" s="166"/>
      <c r="M182" s="165"/>
      <c r="N182" s="165"/>
      <c r="O182" s="165"/>
      <c r="P182" s="165"/>
      <c r="Q182" s="165"/>
      <c r="R182" s="165"/>
      <c r="S182" s="165"/>
      <c r="T182" s="165"/>
      <c r="U182" s="165"/>
      <c r="V182" s="165"/>
      <c r="W182" s="165"/>
      <c r="X182" s="165"/>
      <c r="Y182" s="165"/>
      <c r="Z182" s="165"/>
      <c r="AA182" s="165"/>
    </row>
    <row r="183" ht="12.75" customHeight="1">
      <c r="A183" s="158" t="str">
        <f t="shared" si="22"/>
        <v>[User-154]</v>
      </c>
      <c r="B183" s="111" t="s">
        <v>686</v>
      </c>
      <c r="C183" s="111" t="s">
        <v>662</v>
      </c>
      <c r="D183" s="111" t="s">
        <v>663</v>
      </c>
      <c r="E183" s="167"/>
      <c r="F183" s="167"/>
      <c r="G183" s="111" t="s">
        <v>90</v>
      </c>
      <c r="H183" s="160">
        <v>44301.0</v>
      </c>
      <c r="I183" s="111" t="s">
        <v>591</v>
      </c>
      <c r="J183" s="167"/>
      <c r="K183" s="165"/>
      <c r="L183" s="166"/>
      <c r="M183" s="165"/>
      <c r="N183" s="165"/>
      <c r="O183" s="165"/>
      <c r="P183" s="165"/>
      <c r="Q183" s="165"/>
      <c r="R183" s="165"/>
      <c r="S183" s="165"/>
      <c r="T183" s="165"/>
      <c r="U183" s="165"/>
      <c r="V183" s="165"/>
      <c r="W183" s="165"/>
      <c r="X183" s="165"/>
      <c r="Y183" s="165"/>
      <c r="Z183" s="165"/>
      <c r="AA183" s="165"/>
    </row>
    <row r="184" ht="12.75" customHeight="1">
      <c r="A184" s="158" t="str">
        <f t="shared" si="22"/>
        <v>[User-155]</v>
      </c>
      <c r="B184" s="111" t="s">
        <v>687</v>
      </c>
      <c r="C184" s="111" t="s">
        <v>665</v>
      </c>
      <c r="D184" s="111" t="s">
        <v>666</v>
      </c>
      <c r="E184" s="167"/>
      <c r="F184" s="167"/>
      <c r="G184" s="111" t="s">
        <v>90</v>
      </c>
      <c r="H184" s="160">
        <v>44301.0</v>
      </c>
      <c r="I184" s="111" t="s">
        <v>591</v>
      </c>
      <c r="J184" s="167"/>
      <c r="K184" s="165"/>
      <c r="L184" s="166"/>
      <c r="M184" s="165"/>
      <c r="N184" s="165"/>
      <c r="O184" s="165"/>
      <c r="P184" s="165"/>
      <c r="Q184" s="165"/>
      <c r="R184" s="165"/>
      <c r="S184" s="165"/>
      <c r="T184" s="165"/>
      <c r="U184" s="165"/>
      <c r="V184" s="165"/>
      <c r="W184" s="165"/>
      <c r="X184" s="165"/>
      <c r="Y184" s="165"/>
      <c r="Z184" s="165"/>
      <c r="AA184" s="165"/>
    </row>
    <row r="185" ht="12.75" customHeight="1">
      <c r="A185" s="158" t="str">
        <f t="shared" si="22"/>
        <v>[User-156]</v>
      </c>
      <c r="B185" s="111" t="s">
        <v>688</v>
      </c>
      <c r="C185" s="111" t="s">
        <v>668</v>
      </c>
      <c r="D185" s="111" t="s">
        <v>624</v>
      </c>
      <c r="E185" s="167"/>
      <c r="F185" s="167"/>
      <c r="G185" s="111" t="s">
        <v>90</v>
      </c>
      <c r="H185" s="160">
        <v>44301.0</v>
      </c>
      <c r="I185" s="111" t="s">
        <v>591</v>
      </c>
      <c r="J185" s="167"/>
      <c r="K185" s="165"/>
      <c r="L185" s="166"/>
      <c r="M185" s="165"/>
      <c r="N185" s="165"/>
      <c r="O185" s="165"/>
      <c r="P185" s="165"/>
      <c r="Q185" s="165"/>
      <c r="R185" s="165"/>
      <c r="S185" s="165"/>
      <c r="T185" s="165"/>
      <c r="U185" s="165"/>
      <c r="V185" s="165"/>
      <c r="W185" s="165"/>
      <c r="X185" s="165"/>
      <c r="Y185" s="165"/>
      <c r="Z185" s="165"/>
      <c r="AA185" s="165"/>
    </row>
    <row r="186" ht="12.75" customHeight="1">
      <c r="A186" s="158" t="str">
        <f t="shared" si="22"/>
        <v>[User-157]</v>
      </c>
      <c r="B186" s="111" t="s">
        <v>689</v>
      </c>
      <c r="C186" s="111" t="s">
        <v>670</v>
      </c>
      <c r="D186" s="111" t="s">
        <v>671</v>
      </c>
      <c r="E186" s="167"/>
      <c r="F186" s="167"/>
      <c r="G186" s="111" t="s">
        <v>90</v>
      </c>
      <c r="H186" s="160">
        <v>44301.0</v>
      </c>
      <c r="I186" s="111" t="s">
        <v>591</v>
      </c>
      <c r="J186" s="167"/>
      <c r="K186" s="165"/>
      <c r="L186" s="166"/>
      <c r="M186" s="165"/>
      <c r="N186" s="165"/>
      <c r="O186" s="165"/>
      <c r="P186" s="165"/>
      <c r="Q186" s="165"/>
      <c r="R186" s="165"/>
      <c r="S186" s="165"/>
      <c r="T186" s="165"/>
      <c r="U186" s="165"/>
      <c r="V186" s="165"/>
      <c r="W186" s="165"/>
      <c r="X186" s="165"/>
      <c r="Y186" s="165"/>
      <c r="Z186" s="165"/>
      <c r="AA186" s="165"/>
    </row>
    <row r="187" ht="12.75" customHeight="1">
      <c r="A187" s="158" t="str">
        <f>IF(OR(B172&lt;&gt;"",D172&lt;&gt;""),"["&amp;TEXT($B$2,"##")&amp;"-"&amp;TEXT(ROW()-29,"##")&amp;"]","")</f>
        <v>[User-158]</v>
      </c>
      <c r="B187" s="111" t="s">
        <v>690</v>
      </c>
      <c r="C187" s="111" t="s">
        <v>673</v>
      </c>
      <c r="D187" s="111" t="s">
        <v>624</v>
      </c>
      <c r="E187" s="167"/>
      <c r="F187" s="167"/>
      <c r="G187" s="111" t="s">
        <v>90</v>
      </c>
      <c r="H187" s="160">
        <v>44301.0</v>
      </c>
      <c r="I187" s="111" t="s">
        <v>591</v>
      </c>
      <c r="J187" s="167"/>
      <c r="K187" s="165"/>
      <c r="L187" s="166"/>
      <c r="M187" s="165"/>
      <c r="N187" s="165"/>
      <c r="O187" s="165"/>
      <c r="P187" s="165"/>
      <c r="Q187" s="165"/>
      <c r="R187" s="165"/>
      <c r="S187" s="165"/>
      <c r="T187" s="165"/>
      <c r="U187" s="165"/>
      <c r="V187" s="165"/>
      <c r="W187" s="165"/>
      <c r="X187" s="165"/>
      <c r="Y187" s="165"/>
      <c r="Z187" s="165"/>
      <c r="AA187" s="165"/>
    </row>
    <row r="188" ht="12.75" customHeight="1">
      <c r="A188" s="158" t="str">
        <f t="shared" ref="A188:A190" si="23">IF(OR(B172&lt;&gt;"",D172&lt;&gt;""),"["&amp;TEXT($B$2,"##")&amp;"-"&amp;TEXT(ROW()-29,"##")&amp;"]","")</f>
        <v>[User-159]</v>
      </c>
      <c r="B188" s="111" t="s">
        <v>691</v>
      </c>
      <c r="C188" s="111" t="s">
        <v>675</v>
      </c>
      <c r="D188" s="111" t="s">
        <v>624</v>
      </c>
      <c r="E188" s="167"/>
      <c r="F188" s="167"/>
      <c r="G188" s="111" t="s">
        <v>90</v>
      </c>
      <c r="H188" s="160">
        <v>44301.0</v>
      </c>
      <c r="I188" s="111" t="s">
        <v>591</v>
      </c>
      <c r="J188" s="167"/>
      <c r="K188" s="165"/>
      <c r="L188" s="166"/>
      <c r="M188" s="165"/>
      <c r="N188" s="165"/>
      <c r="O188" s="165"/>
      <c r="P188" s="165"/>
      <c r="Q188" s="165"/>
      <c r="R188" s="165"/>
      <c r="S188" s="165"/>
      <c r="T188" s="165"/>
      <c r="U188" s="165"/>
      <c r="V188" s="165"/>
      <c r="W188" s="165"/>
      <c r="X188" s="165"/>
      <c r="Y188" s="165"/>
      <c r="Z188" s="165"/>
      <c r="AA188" s="165"/>
    </row>
    <row r="189" ht="12.75" customHeight="1">
      <c r="A189" s="158" t="str">
        <f t="shared" si="23"/>
        <v>[User-160]</v>
      </c>
      <c r="B189" s="111" t="s">
        <v>692</v>
      </c>
      <c r="C189" s="111" t="s">
        <v>677</v>
      </c>
      <c r="D189" s="111" t="s">
        <v>678</v>
      </c>
      <c r="E189" s="167"/>
      <c r="F189" s="167"/>
      <c r="G189" s="112" t="s">
        <v>90</v>
      </c>
      <c r="H189" s="160">
        <v>44301.0</v>
      </c>
      <c r="I189" s="111" t="s">
        <v>591</v>
      </c>
      <c r="J189" s="167" t="s">
        <v>679</v>
      </c>
      <c r="K189" s="165"/>
      <c r="L189" s="166"/>
      <c r="M189" s="165"/>
      <c r="N189" s="165"/>
      <c r="O189" s="165"/>
      <c r="P189" s="165"/>
      <c r="Q189" s="165"/>
      <c r="R189" s="165"/>
      <c r="S189" s="165"/>
      <c r="T189" s="165"/>
      <c r="U189" s="165"/>
      <c r="V189" s="165"/>
      <c r="W189" s="165"/>
      <c r="X189" s="165"/>
      <c r="Y189" s="165"/>
      <c r="Z189" s="165"/>
      <c r="AA189" s="165"/>
    </row>
    <row r="190" ht="12.75" customHeight="1">
      <c r="A190" s="158" t="str">
        <f t="shared" si="23"/>
        <v>[User-161]</v>
      </c>
      <c r="B190" s="111" t="s">
        <v>692</v>
      </c>
      <c r="C190" s="111" t="s">
        <v>680</v>
      </c>
      <c r="D190" s="111" t="s">
        <v>681</v>
      </c>
      <c r="E190" s="167"/>
      <c r="F190" s="167"/>
      <c r="G190" s="112" t="s">
        <v>90</v>
      </c>
      <c r="H190" s="160">
        <v>44301.0</v>
      </c>
      <c r="I190" s="111" t="s">
        <v>591</v>
      </c>
      <c r="J190" s="168" t="s">
        <v>682</v>
      </c>
      <c r="K190" s="165"/>
      <c r="L190" s="166"/>
      <c r="M190" s="165"/>
      <c r="N190" s="165"/>
      <c r="O190" s="165"/>
      <c r="P190" s="165"/>
      <c r="Q190" s="165"/>
      <c r="R190" s="165"/>
      <c r="S190" s="165"/>
      <c r="T190" s="165"/>
      <c r="U190" s="165"/>
      <c r="V190" s="165"/>
      <c r="W190" s="165"/>
      <c r="X190" s="165"/>
      <c r="Y190" s="165"/>
      <c r="Z190" s="165"/>
      <c r="AA190" s="165"/>
    </row>
    <row r="191" ht="12.75" customHeight="1">
      <c r="A191" s="152"/>
      <c r="B191" s="153" t="s">
        <v>693</v>
      </c>
      <c r="C191" s="155"/>
      <c r="D191" s="155"/>
      <c r="E191" s="155"/>
      <c r="F191" s="155"/>
      <c r="G191" s="155"/>
      <c r="H191" s="156"/>
      <c r="I191" s="155"/>
      <c r="J191" s="155"/>
      <c r="K191" s="165"/>
      <c r="L191" s="166"/>
      <c r="M191" s="165"/>
      <c r="N191" s="165"/>
      <c r="O191" s="165"/>
      <c r="P191" s="165"/>
      <c r="Q191" s="165"/>
      <c r="R191" s="165"/>
      <c r="S191" s="165"/>
      <c r="T191" s="165"/>
      <c r="U191" s="165"/>
      <c r="V191" s="165"/>
      <c r="W191" s="165"/>
      <c r="X191" s="165"/>
      <c r="Y191" s="165"/>
      <c r="Z191" s="165"/>
      <c r="AA191" s="165"/>
    </row>
    <row r="192" ht="12.75" customHeight="1">
      <c r="A192" s="158" t="str">
        <f t="shared" ref="A192:A199" si="24">IF(OR(B176&lt;&gt;"",D176&lt;&gt;""),"["&amp;TEXT($B$2,"##")&amp;"-"&amp;TEXT(ROW()-30,"##")&amp;"]","")</f>
        <v>[User-162]</v>
      </c>
      <c r="B192" s="111" t="s">
        <v>694</v>
      </c>
      <c r="C192" s="111" t="s">
        <v>695</v>
      </c>
      <c r="D192" s="111" t="s">
        <v>696</v>
      </c>
      <c r="E192" s="167"/>
      <c r="F192" s="168" t="s">
        <v>590</v>
      </c>
      <c r="G192" s="111" t="s">
        <v>90</v>
      </c>
      <c r="H192" s="160">
        <v>44301.0</v>
      </c>
      <c r="I192" s="111" t="s">
        <v>591</v>
      </c>
      <c r="J192" s="167"/>
      <c r="K192" s="165"/>
      <c r="L192" s="166"/>
      <c r="M192" s="165"/>
      <c r="N192" s="165"/>
      <c r="O192" s="165"/>
      <c r="P192" s="165"/>
      <c r="Q192" s="165"/>
      <c r="R192" s="165"/>
      <c r="S192" s="165"/>
      <c r="T192" s="165"/>
      <c r="U192" s="165"/>
      <c r="V192" s="165"/>
      <c r="W192" s="165"/>
      <c r="X192" s="165"/>
      <c r="Y192" s="165"/>
      <c r="Z192" s="165"/>
      <c r="AA192" s="165"/>
    </row>
    <row r="193" ht="12.75" customHeight="1">
      <c r="A193" s="158" t="str">
        <f t="shared" si="24"/>
        <v>[User-163]</v>
      </c>
      <c r="B193" s="111" t="s">
        <v>697</v>
      </c>
      <c r="C193" s="111" t="s">
        <v>698</v>
      </c>
      <c r="D193" s="111" t="s">
        <v>699</v>
      </c>
      <c r="E193" s="167" t="str">
        <f>A192</f>
        <v>[User-162]</v>
      </c>
      <c r="F193" s="167"/>
      <c r="G193" s="111" t="s">
        <v>90</v>
      </c>
      <c r="H193" s="160">
        <v>44301.0</v>
      </c>
      <c r="I193" s="111" t="s">
        <v>591</v>
      </c>
      <c r="J193" s="167"/>
      <c r="K193" s="165"/>
      <c r="L193" s="166"/>
      <c r="M193" s="165"/>
      <c r="N193" s="165"/>
      <c r="O193" s="165"/>
      <c r="P193" s="165"/>
      <c r="Q193" s="165"/>
      <c r="R193" s="165"/>
      <c r="S193" s="165"/>
      <c r="T193" s="165"/>
      <c r="U193" s="165"/>
      <c r="V193" s="165"/>
      <c r="W193" s="165"/>
      <c r="X193" s="165"/>
      <c r="Y193" s="165"/>
      <c r="Z193" s="165"/>
      <c r="AA193" s="165"/>
    </row>
    <row r="194" ht="12.75" customHeight="1">
      <c r="A194" s="158" t="str">
        <f t="shared" si="24"/>
        <v>[User-164]</v>
      </c>
      <c r="B194" s="111" t="s">
        <v>700</v>
      </c>
      <c r="C194" s="111" t="s">
        <v>701</v>
      </c>
      <c r="D194" s="111" t="s">
        <v>702</v>
      </c>
      <c r="E194" s="167" t="str">
        <f>A192</f>
        <v>[User-162]</v>
      </c>
      <c r="F194" s="167"/>
      <c r="G194" s="111" t="s">
        <v>90</v>
      </c>
      <c r="H194" s="160">
        <v>44301.0</v>
      </c>
      <c r="I194" s="111" t="s">
        <v>591</v>
      </c>
      <c r="J194" s="167"/>
      <c r="K194" s="165"/>
      <c r="L194" s="166"/>
      <c r="M194" s="165"/>
      <c r="N194" s="165"/>
      <c r="O194" s="165"/>
      <c r="P194" s="165"/>
      <c r="Q194" s="165"/>
      <c r="R194" s="165"/>
      <c r="S194" s="165"/>
      <c r="T194" s="165"/>
      <c r="U194" s="165"/>
      <c r="V194" s="165"/>
      <c r="W194" s="165"/>
      <c r="X194" s="165"/>
      <c r="Y194" s="165"/>
      <c r="Z194" s="165"/>
      <c r="AA194" s="165"/>
    </row>
    <row r="195" ht="12.75" customHeight="1">
      <c r="A195" s="158" t="str">
        <f t="shared" si="24"/>
        <v>[User-165]</v>
      </c>
      <c r="B195" s="111" t="s">
        <v>703</v>
      </c>
      <c r="C195" s="111" t="s">
        <v>704</v>
      </c>
      <c r="D195" s="111" t="s">
        <v>702</v>
      </c>
      <c r="E195" s="167" t="str">
        <f>A192</f>
        <v>[User-162]</v>
      </c>
      <c r="F195" s="167"/>
      <c r="G195" s="111" t="s">
        <v>90</v>
      </c>
      <c r="H195" s="160">
        <v>44301.0</v>
      </c>
      <c r="I195" s="111" t="s">
        <v>591</v>
      </c>
      <c r="J195" s="167"/>
      <c r="K195" s="165"/>
      <c r="L195" s="166"/>
      <c r="M195" s="165"/>
      <c r="N195" s="165"/>
      <c r="O195" s="165"/>
      <c r="P195" s="165"/>
      <c r="Q195" s="165"/>
      <c r="R195" s="165"/>
      <c r="S195" s="165"/>
      <c r="T195" s="165"/>
      <c r="U195" s="165"/>
      <c r="V195" s="165"/>
      <c r="W195" s="165"/>
      <c r="X195" s="165"/>
      <c r="Y195" s="165"/>
      <c r="Z195" s="165"/>
      <c r="AA195" s="165"/>
    </row>
    <row r="196" ht="12.75" customHeight="1">
      <c r="A196" s="158" t="str">
        <f t="shared" si="24"/>
        <v>[User-166]</v>
      </c>
      <c r="B196" s="111" t="s">
        <v>705</v>
      </c>
      <c r="C196" s="111" t="s">
        <v>706</v>
      </c>
      <c r="D196" s="111" t="s">
        <v>707</v>
      </c>
      <c r="E196" s="167" t="str">
        <f>A192</f>
        <v>[User-162]</v>
      </c>
      <c r="F196" s="167"/>
      <c r="G196" s="111" t="s">
        <v>90</v>
      </c>
      <c r="H196" s="160">
        <v>44301.0</v>
      </c>
      <c r="I196" s="111" t="s">
        <v>591</v>
      </c>
      <c r="J196" s="167"/>
      <c r="K196" s="165"/>
      <c r="L196" s="166"/>
      <c r="M196" s="165"/>
      <c r="N196" s="165"/>
      <c r="O196" s="165"/>
      <c r="P196" s="165"/>
      <c r="Q196" s="165"/>
      <c r="R196" s="165"/>
      <c r="S196" s="165"/>
      <c r="T196" s="165"/>
      <c r="U196" s="165"/>
      <c r="V196" s="165"/>
      <c r="W196" s="165"/>
      <c r="X196" s="165"/>
      <c r="Y196" s="165"/>
      <c r="Z196" s="165"/>
      <c r="AA196" s="165"/>
    </row>
    <row r="197" ht="12.75" customHeight="1">
      <c r="A197" s="158" t="str">
        <f t="shared" si="24"/>
        <v>[User-167]</v>
      </c>
      <c r="B197" s="111" t="s">
        <v>708</v>
      </c>
      <c r="C197" s="111" t="s">
        <v>709</v>
      </c>
      <c r="D197" s="111" t="s">
        <v>710</v>
      </c>
      <c r="E197" s="167" t="str">
        <f>A192</f>
        <v>[User-162]</v>
      </c>
      <c r="F197" s="167"/>
      <c r="G197" s="111" t="s">
        <v>90</v>
      </c>
      <c r="H197" s="160">
        <v>44301.0</v>
      </c>
      <c r="I197" s="111" t="s">
        <v>591</v>
      </c>
      <c r="J197" s="167"/>
      <c r="K197" s="165"/>
      <c r="L197" s="166"/>
      <c r="M197" s="165"/>
      <c r="N197" s="165"/>
      <c r="O197" s="165"/>
      <c r="P197" s="165"/>
      <c r="Q197" s="165"/>
      <c r="R197" s="165"/>
      <c r="S197" s="165"/>
      <c r="T197" s="165"/>
      <c r="U197" s="165"/>
      <c r="V197" s="165"/>
      <c r="W197" s="165"/>
      <c r="X197" s="165"/>
      <c r="Y197" s="165"/>
      <c r="Z197" s="165"/>
      <c r="AA197" s="165"/>
    </row>
    <row r="198" ht="12.75" customHeight="1">
      <c r="A198" s="158" t="str">
        <f t="shared" si="24"/>
        <v>[User-168]</v>
      </c>
      <c r="B198" s="111" t="s">
        <v>711</v>
      </c>
      <c r="C198" s="111" t="s">
        <v>712</v>
      </c>
      <c r="D198" s="111" t="s">
        <v>713</v>
      </c>
      <c r="E198" s="167" t="str">
        <f t="shared" ref="E198:E199" si="25">A194</f>
        <v>[User-164]</v>
      </c>
      <c r="F198" s="167"/>
      <c r="G198" s="112" t="s">
        <v>90</v>
      </c>
      <c r="H198" s="160">
        <v>44301.0</v>
      </c>
      <c r="I198" s="111" t="s">
        <v>591</v>
      </c>
      <c r="J198" s="167" t="s">
        <v>714</v>
      </c>
      <c r="K198" s="165"/>
      <c r="L198" s="166"/>
      <c r="M198" s="165"/>
      <c r="N198" s="165"/>
      <c r="O198" s="165"/>
      <c r="P198" s="165"/>
      <c r="Q198" s="165"/>
      <c r="R198" s="165"/>
      <c r="S198" s="165"/>
      <c r="T198" s="165"/>
      <c r="U198" s="165"/>
      <c r="V198" s="165"/>
      <c r="W198" s="165"/>
      <c r="X198" s="165"/>
      <c r="Y198" s="165"/>
      <c r="Z198" s="165"/>
      <c r="AA198" s="165"/>
    </row>
    <row r="199" ht="12.75" customHeight="1">
      <c r="A199" s="158" t="str">
        <f t="shared" si="24"/>
        <v>[User-169]</v>
      </c>
      <c r="B199" s="111" t="s">
        <v>715</v>
      </c>
      <c r="C199" s="111" t="s">
        <v>716</v>
      </c>
      <c r="D199" s="111" t="s">
        <v>717</v>
      </c>
      <c r="E199" s="167" t="str">
        <f t="shared" si="25"/>
        <v>[User-165]</v>
      </c>
      <c r="F199" s="167"/>
      <c r="G199" s="112" t="s">
        <v>90</v>
      </c>
      <c r="H199" s="160">
        <v>44301.0</v>
      </c>
      <c r="I199" s="111" t="s">
        <v>591</v>
      </c>
      <c r="J199" s="167" t="s">
        <v>714</v>
      </c>
      <c r="K199" s="165"/>
      <c r="L199" s="166"/>
      <c r="M199" s="165"/>
      <c r="N199" s="165"/>
      <c r="O199" s="165"/>
      <c r="P199" s="165"/>
      <c r="Q199" s="165"/>
      <c r="R199" s="165"/>
      <c r="S199" s="165"/>
      <c r="T199" s="165"/>
      <c r="U199" s="165"/>
      <c r="V199" s="165"/>
      <c r="W199" s="165"/>
      <c r="X199" s="165"/>
      <c r="Y199" s="165"/>
      <c r="Z199" s="165"/>
      <c r="AA199" s="165"/>
    </row>
    <row r="200" ht="12.75" customHeight="1">
      <c r="A200" s="152"/>
      <c r="B200" s="153" t="s">
        <v>718</v>
      </c>
      <c r="C200" s="155"/>
      <c r="D200" s="155"/>
      <c r="E200" s="155"/>
      <c r="F200" s="155"/>
      <c r="G200" s="155"/>
      <c r="H200" s="156"/>
      <c r="I200" s="155"/>
      <c r="J200" s="155"/>
      <c r="K200" s="165"/>
      <c r="L200" s="166"/>
      <c r="M200" s="165"/>
      <c r="N200" s="165"/>
      <c r="O200" s="165"/>
      <c r="P200" s="165"/>
      <c r="Q200" s="165"/>
      <c r="R200" s="165"/>
      <c r="S200" s="165"/>
      <c r="T200" s="165"/>
      <c r="U200" s="165"/>
      <c r="V200" s="165"/>
      <c r="W200" s="165"/>
      <c r="X200" s="165"/>
      <c r="Y200" s="165"/>
      <c r="Z200" s="165"/>
      <c r="AA200" s="165"/>
    </row>
    <row r="201" ht="12.75" customHeight="1">
      <c r="A201" s="158" t="str">
        <f t="shared" ref="A201:A206" si="26">IF(OR(B185&lt;&gt;"",D185&lt;&gt;""),"["&amp;TEXT($B$2,"##")&amp;"-"&amp;TEXT(ROW()-31,"##")&amp;"]","")</f>
        <v>[User-170]</v>
      </c>
      <c r="B201" s="111" t="s">
        <v>719</v>
      </c>
      <c r="C201" s="111" t="s">
        <v>695</v>
      </c>
      <c r="D201" s="111" t="s">
        <v>720</v>
      </c>
      <c r="E201" s="167"/>
      <c r="F201" s="168" t="s">
        <v>590</v>
      </c>
      <c r="G201" s="111" t="s">
        <v>90</v>
      </c>
      <c r="H201" s="160">
        <v>44301.0</v>
      </c>
      <c r="I201" s="111" t="s">
        <v>591</v>
      </c>
      <c r="J201" s="168"/>
      <c r="K201" s="165"/>
      <c r="L201" s="166"/>
      <c r="M201" s="165"/>
      <c r="N201" s="165"/>
      <c r="O201" s="165"/>
      <c r="P201" s="165"/>
      <c r="Q201" s="165"/>
      <c r="R201" s="165"/>
      <c r="S201" s="165"/>
      <c r="T201" s="165"/>
      <c r="U201" s="165"/>
      <c r="V201" s="165"/>
      <c r="W201" s="165"/>
      <c r="X201" s="165"/>
      <c r="Y201" s="165"/>
      <c r="Z201" s="165"/>
      <c r="AA201" s="165"/>
    </row>
    <row r="202" ht="12.75" customHeight="1">
      <c r="A202" s="158" t="str">
        <f t="shared" si="26"/>
        <v>[User-171]</v>
      </c>
      <c r="B202" s="111" t="s">
        <v>721</v>
      </c>
      <c r="C202" s="111" t="s">
        <v>698</v>
      </c>
      <c r="D202" s="111" t="s">
        <v>722</v>
      </c>
      <c r="E202" s="167" t="str">
        <f t="shared" ref="E202:E203" si="27">A201</f>
        <v>[User-170]</v>
      </c>
      <c r="F202" s="167"/>
      <c r="G202" s="111" t="s">
        <v>90</v>
      </c>
      <c r="H202" s="160">
        <v>44301.0</v>
      </c>
      <c r="I202" s="111" t="s">
        <v>591</v>
      </c>
      <c r="J202" s="167"/>
      <c r="K202" s="165"/>
      <c r="L202" s="166"/>
      <c r="M202" s="165"/>
      <c r="N202" s="165"/>
      <c r="O202" s="165"/>
      <c r="P202" s="165"/>
      <c r="Q202" s="165"/>
      <c r="R202" s="165"/>
      <c r="S202" s="165"/>
      <c r="T202" s="165"/>
      <c r="U202" s="165"/>
      <c r="V202" s="165"/>
      <c r="W202" s="165"/>
      <c r="X202" s="165"/>
      <c r="Y202" s="165"/>
      <c r="Z202" s="165"/>
      <c r="AA202" s="165"/>
    </row>
    <row r="203" ht="12.75" customHeight="1">
      <c r="A203" s="158" t="str">
        <f t="shared" si="26"/>
        <v>[User-172]</v>
      </c>
      <c r="B203" s="111" t="s">
        <v>721</v>
      </c>
      <c r="C203" s="111" t="s">
        <v>698</v>
      </c>
      <c r="D203" s="111" t="s">
        <v>722</v>
      </c>
      <c r="E203" s="167" t="str">
        <f t="shared" si="27"/>
        <v>[User-171]</v>
      </c>
      <c r="F203" s="167"/>
      <c r="G203" s="111" t="s">
        <v>90</v>
      </c>
      <c r="H203" s="160">
        <v>44301.0</v>
      </c>
      <c r="I203" s="111" t="s">
        <v>591</v>
      </c>
      <c r="J203" s="167"/>
      <c r="K203" s="165"/>
      <c r="L203" s="166"/>
      <c r="M203" s="165"/>
      <c r="N203" s="165"/>
      <c r="O203" s="165"/>
      <c r="P203" s="165"/>
      <c r="Q203" s="165"/>
      <c r="R203" s="165"/>
      <c r="S203" s="165"/>
      <c r="T203" s="165"/>
      <c r="U203" s="165"/>
      <c r="V203" s="165"/>
      <c r="W203" s="165"/>
      <c r="X203" s="165"/>
      <c r="Y203" s="165"/>
      <c r="Z203" s="165"/>
      <c r="AA203" s="165"/>
    </row>
    <row r="204" ht="12.75" customHeight="1">
      <c r="A204" s="158" t="str">
        <f t="shared" si="26"/>
        <v>[User-173]</v>
      </c>
      <c r="B204" s="111" t="s">
        <v>703</v>
      </c>
      <c r="C204" s="111" t="s">
        <v>704</v>
      </c>
      <c r="D204" s="111" t="s">
        <v>702</v>
      </c>
      <c r="E204" s="167" t="str">
        <f>A201</f>
        <v>[User-170]</v>
      </c>
      <c r="F204" s="167"/>
      <c r="G204" s="111" t="s">
        <v>90</v>
      </c>
      <c r="H204" s="160">
        <v>44301.0</v>
      </c>
      <c r="I204" s="111" t="s">
        <v>591</v>
      </c>
      <c r="J204" s="167"/>
      <c r="K204" s="165"/>
      <c r="L204" s="166"/>
      <c r="M204" s="165"/>
      <c r="N204" s="165"/>
      <c r="O204" s="165"/>
      <c r="P204" s="165"/>
      <c r="Q204" s="165"/>
      <c r="R204" s="165"/>
      <c r="S204" s="165"/>
      <c r="T204" s="165"/>
      <c r="U204" s="165"/>
      <c r="V204" s="165"/>
      <c r="W204" s="165"/>
      <c r="X204" s="165"/>
      <c r="Y204" s="165"/>
      <c r="Z204" s="165"/>
      <c r="AA204" s="165"/>
    </row>
    <row r="205" ht="12.75" customHeight="1">
      <c r="A205" s="158" t="str">
        <f t="shared" si="26"/>
        <v>[User-174]</v>
      </c>
      <c r="B205" s="111" t="s">
        <v>705</v>
      </c>
      <c r="C205" s="111" t="s">
        <v>716</v>
      </c>
      <c r="D205" s="111" t="s">
        <v>707</v>
      </c>
      <c r="E205" s="167" t="str">
        <f>A201</f>
        <v>[User-170]</v>
      </c>
      <c r="F205" s="167"/>
      <c r="G205" s="111" t="s">
        <v>90</v>
      </c>
      <c r="H205" s="160">
        <v>44301.0</v>
      </c>
      <c r="I205" s="111" t="s">
        <v>591</v>
      </c>
      <c r="J205" s="167"/>
      <c r="K205" s="165"/>
      <c r="L205" s="166"/>
      <c r="M205" s="165"/>
      <c r="N205" s="165"/>
      <c r="O205" s="165"/>
      <c r="P205" s="165"/>
      <c r="Q205" s="165"/>
      <c r="R205" s="165"/>
      <c r="S205" s="165"/>
      <c r="T205" s="165"/>
      <c r="U205" s="165"/>
      <c r="V205" s="165"/>
      <c r="W205" s="165"/>
      <c r="X205" s="165"/>
      <c r="Y205" s="165"/>
      <c r="Z205" s="165"/>
      <c r="AA205" s="165"/>
    </row>
    <row r="206" ht="12.75" customHeight="1">
      <c r="A206" s="158" t="str">
        <f t="shared" si="26"/>
        <v>[User-175]</v>
      </c>
      <c r="B206" s="111" t="s">
        <v>723</v>
      </c>
      <c r="C206" s="111" t="s">
        <v>724</v>
      </c>
      <c r="D206" s="111" t="s">
        <v>725</v>
      </c>
      <c r="E206" s="167" t="str">
        <f t="shared" ref="E206:E207" si="28">A203</f>
        <v>[User-172]</v>
      </c>
      <c r="F206" s="167"/>
      <c r="G206" s="112" t="s">
        <v>90</v>
      </c>
      <c r="H206" s="160">
        <v>44301.0</v>
      </c>
      <c r="I206" s="111" t="s">
        <v>591</v>
      </c>
      <c r="J206" s="167" t="s">
        <v>714</v>
      </c>
      <c r="K206" s="165"/>
      <c r="L206" s="166"/>
      <c r="M206" s="165"/>
      <c r="N206" s="165"/>
      <c r="O206" s="165"/>
      <c r="P206" s="165"/>
      <c r="Q206" s="165"/>
      <c r="R206" s="165"/>
      <c r="S206" s="165"/>
      <c r="T206" s="165"/>
      <c r="U206" s="165"/>
      <c r="V206" s="165"/>
      <c r="W206" s="165"/>
      <c r="X206" s="165"/>
      <c r="Y206" s="165"/>
      <c r="Z206" s="165"/>
      <c r="AA206" s="165"/>
    </row>
    <row r="207" ht="12.75" customHeight="1">
      <c r="A207" s="158" t="str">
        <f>IF(OR(B190&lt;&gt;"",D190&lt;&gt;""),"["&amp;TEXT($B$2,"##")&amp;"-"&amp;TEXT(ROW()-31,"##")&amp;"]","")</f>
        <v>[User-176]</v>
      </c>
      <c r="B207" s="111" t="s">
        <v>715</v>
      </c>
      <c r="C207" s="111" t="s">
        <v>726</v>
      </c>
      <c r="D207" s="111" t="s">
        <v>717</v>
      </c>
      <c r="E207" s="167" t="str">
        <f t="shared" si="28"/>
        <v>[User-173]</v>
      </c>
      <c r="F207" s="167"/>
      <c r="G207" s="112" t="s">
        <v>90</v>
      </c>
      <c r="H207" s="160">
        <v>44301.0</v>
      </c>
      <c r="I207" s="111" t="s">
        <v>591</v>
      </c>
      <c r="J207" s="167" t="s">
        <v>714</v>
      </c>
      <c r="K207" s="165"/>
      <c r="L207" s="166"/>
      <c r="M207" s="165"/>
      <c r="N207" s="165"/>
      <c r="O207" s="165"/>
      <c r="P207" s="165"/>
      <c r="Q207" s="165"/>
      <c r="R207" s="165"/>
      <c r="S207" s="165"/>
      <c r="T207" s="165"/>
      <c r="U207" s="165"/>
      <c r="V207" s="165"/>
      <c r="W207" s="165"/>
      <c r="X207" s="165"/>
      <c r="Y207" s="165"/>
      <c r="Z207" s="165"/>
      <c r="AA207" s="165"/>
    </row>
    <row r="208" ht="12.75" customHeight="1">
      <c r="A208" s="152"/>
      <c r="B208" s="153" t="s">
        <v>727</v>
      </c>
      <c r="C208" s="155"/>
      <c r="D208" s="155"/>
      <c r="E208" s="155"/>
      <c r="F208" s="155"/>
      <c r="G208" s="155"/>
      <c r="H208" s="156"/>
      <c r="I208" s="155"/>
      <c r="J208" s="155"/>
      <c r="K208" s="165"/>
      <c r="L208" s="166"/>
      <c r="M208" s="165"/>
      <c r="N208" s="165"/>
      <c r="O208" s="165"/>
      <c r="P208" s="165"/>
      <c r="Q208" s="165"/>
      <c r="R208" s="165"/>
      <c r="S208" s="165"/>
      <c r="T208" s="165"/>
      <c r="U208" s="165"/>
      <c r="V208" s="165"/>
      <c r="W208" s="165"/>
      <c r="X208" s="165"/>
      <c r="Y208" s="165"/>
      <c r="Z208" s="165"/>
      <c r="AA208" s="165"/>
    </row>
    <row r="209" ht="12.75" customHeight="1">
      <c r="A209" s="158" t="str">
        <f t="shared" ref="A209:A216" si="29">IF(OR(B197&lt;&gt;"",D197&lt;&gt;""),"["&amp;TEXT($B$2,"##")&amp;"-"&amp;TEXT(ROW()-32,"##")&amp;"]","")</f>
        <v>[User-177]</v>
      </c>
      <c r="B209" s="111" t="s">
        <v>728</v>
      </c>
      <c r="C209" s="111" t="s">
        <v>729</v>
      </c>
      <c r="D209" s="111" t="s">
        <v>730</v>
      </c>
      <c r="E209" s="167"/>
      <c r="F209" s="167"/>
      <c r="G209" s="111" t="s">
        <v>90</v>
      </c>
      <c r="H209" s="160">
        <v>44301.0</v>
      </c>
      <c r="I209" s="111" t="s">
        <v>591</v>
      </c>
      <c r="J209" s="167"/>
      <c r="K209" s="165"/>
      <c r="L209" s="166"/>
      <c r="M209" s="165"/>
      <c r="N209" s="165"/>
      <c r="O209" s="165"/>
      <c r="P209" s="165"/>
      <c r="Q209" s="165"/>
      <c r="R209" s="165"/>
      <c r="S209" s="165"/>
      <c r="T209" s="165"/>
      <c r="U209" s="165"/>
      <c r="V209" s="165"/>
      <c r="W209" s="165"/>
      <c r="X209" s="165"/>
      <c r="Y209" s="165"/>
      <c r="Z209" s="165"/>
      <c r="AA209" s="165"/>
    </row>
    <row r="210" ht="12.75" customHeight="1">
      <c r="A210" s="158" t="str">
        <f t="shared" si="29"/>
        <v>[User-178]</v>
      </c>
      <c r="B210" s="111" t="s">
        <v>731</v>
      </c>
      <c r="C210" s="111" t="s">
        <v>732</v>
      </c>
      <c r="D210" s="111" t="s">
        <v>733</v>
      </c>
      <c r="E210" s="167" t="str">
        <f>A209</f>
        <v>[User-177]</v>
      </c>
      <c r="F210" s="167"/>
      <c r="G210" s="111" t="s">
        <v>90</v>
      </c>
      <c r="H210" s="160">
        <v>44301.0</v>
      </c>
      <c r="I210" s="111" t="s">
        <v>591</v>
      </c>
      <c r="J210" s="167"/>
      <c r="K210" s="165"/>
      <c r="L210" s="166"/>
      <c r="M210" s="165"/>
      <c r="N210" s="165"/>
      <c r="O210" s="165"/>
      <c r="P210" s="165"/>
      <c r="Q210" s="165"/>
      <c r="R210" s="165"/>
      <c r="S210" s="165"/>
      <c r="T210" s="165"/>
      <c r="U210" s="165"/>
      <c r="V210" s="165"/>
      <c r="W210" s="165"/>
      <c r="X210" s="165"/>
      <c r="Y210" s="165"/>
      <c r="Z210" s="165"/>
      <c r="AA210" s="165"/>
    </row>
    <row r="211" ht="12.75" customHeight="1">
      <c r="A211" s="158" t="str">
        <f t="shared" si="29"/>
        <v>[User-179]</v>
      </c>
      <c r="B211" s="111" t="s">
        <v>734</v>
      </c>
      <c r="C211" s="111" t="s">
        <v>735</v>
      </c>
      <c r="D211" s="111" t="s">
        <v>736</v>
      </c>
      <c r="E211" s="167" t="str">
        <f>A209</f>
        <v>[User-177]</v>
      </c>
      <c r="F211" s="167"/>
      <c r="G211" s="111" t="s">
        <v>90</v>
      </c>
      <c r="H211" s="160">
        <v>44301.0</v>
      </c>
      <c r="I211" s="111" t="s">
        <v>591</v>
      </c>
      <c r="J211" s="167"/>
      <c r="K211" s="165"/>
      <c r="L211" s="166"/>
      <c r="M211" s="165"/>
      <c r="N211" s="165"/>
      <c r="O211" s="165"/>
      <c r="P211" s="165"/>
      <c r="Q211" s="165"/>
      <c r="R211" s="165"/>
      <c r="S211" s="165"/>
      <c r="T211" s="165"/>
      <c r="U211" s="165"/>
      <c r="V211" s="165"/>
      <c r="W211" s="165"/>
      <c r="X211" s="165"/>
      <c r="Y211" s="165"/>
      <c r="Z211" s="165"/>
      <c r="AA211" s="165"/>
    </row>
    <row r="212" ht="12.75" customHeight="1">
      <c r="A212" s="158" t="str">
        <f t="shared" si="29"/>
        <v>[User-180]</v>
      </c>
      <c r="B212" s="111" t="s">
        <v>737</v>
      </c>
      <c r="C212" s="111" t="s">
        <v>738</v>
      </c>
      <c r="D212" s="111" t="s">
        <v>739</v>
      </c>
      <c r="E212" s="167" t="str">
        <f>A209</f>
        <v>[User-177]</v>
      </c>
      <c r="F212" s="167"/>
      <c r="G212" s="111" t="s">
        <v>90</v>
      </c>
      <c r="H212" s="160">
        <v>44301.0</v>
      </c>
      <c r="I212" s="111" t="s">
        <v>591</v>
      </c>
      <c r="J212" s="167"/>
      <c r="K212" s="165"/>
      <c r="L212" s="166"/>
      <c r="M212" s="165"/>
      <c r="N212" s="165"/>
      <c r="O212" s="165"/>
      <c r="P212" s="165"/>
      <c r="Q212" s="165"/>
      <c r="R212" s="165"/>
      <c r="S212" s="165"/>
      <c r="T212" s="165"/>
      <c r="U212" s="165"/>
      <c r="V212" s="165"/>
      <c r="W212" s="165"/>
      <c r="X212" s="165"/>
      <c r="Y212" s="165"/>
      <c r="Z212" s="165"/>
      <c r="AA212" s="165"/>
    </row>
    <row r="213" ht="12.75" customHeight="1">
      <c r="A213" s="158" t="str">
        <f t="shared" si="29"/>
        <v>[User-181]</v>
      </c>
      <c r="B213" s="111" t="s">
        <v>740</v>
      </c>
      <c r="C213" s="111" t="s">
        <v>741</v>
      </c>
      <c r="D213" s="111" t="s">
        <v>742</v>
      </c>
      <c r="E213" s="167" t="str">
        <f>A209</f>
        <v>[User-177]</v>
      </c>
      <c r="F213" s="167"/>
      <c r="G213" s="111" t="s">
        <v>90</v>
      </c>
      <c r="H213" s="160">
        <v>44301.0</v>
      </c>
      <c r="I213" s="111" t="s">
        <v>591</v>
      </c>
      <c r="J213" s="167"/>
      <c r="K213" s="165"/>
      <c r="L213" s="166"/>
      <c r="M213" s="165"/>
      <c r="N213" s="165"/>
      <c r="O213" s="165"/>
      <c r="P213" s="165"/>
      <c r="Q213" s="165"/>
      <c r="R213" s="165"/>
      <c r="S213" s="165"/>
      <c r="T213" s="165"/>
      <c r="U213" s="165"/>
      <c r="V213" s="165"/>
      <c r="W213" s="165"/>
      <c r="X213" s="165"/>
      <c r="Y213" s="165"/>
      <c r="Z213" s="165"/>
      <c r="AA213" s="165"/>
    </row>
    <row r="214" ht="12.75" customHeight="1">
      <c r="A214" s="158" t="str">
        <f t="shared" si="29"/>
        <v>[User-182]</v>
      </c>
      <c r="B214" s="111" t="s">
        <v>743</v>
      </c>
      <c r="C214" s="111" t="s">
        <v>744</v>
      </c>
      <c r="D214" s="111" t="s">
        <v>745</v>
      </c>
      <c r="E214" s="167" t="str">
        <f>A209</f>
        <v>[User-177]</v>
      </c>
      <c r="F214" s="167"/>
      <c r="G214" s="112" t="s">
        <v>90</v>
      </c>
      <c r="H214" s="160">
        <v>44301.0</v>
      </c>
      <c r="I214" s="111" t="s">
        <v>591</v>
      </c>
      <c r="J214" s="167" t="s">
        <v>746</v>
      </c>
      <c r="K214" s="165"/>
      <c r="L214" s="166"/>
      <c r="M214" s="165"/>
      <c r="N214" s="165"/>
      <c r="O214" s="165"/>
      <c r="P214" s="165"/>
      <c r="Q214" s="165"/>
      <c r="R214" s="165"/>
      <c r="S214" s="165"/>
      <c r="T214" s="165"/>
      <c r="U214" s="165"/>
      <c r="V214" s="165"/>
      <c r="W214" s="165"/>
      <c r="X214" s="165"/>
      <c r="Y214" s="165"/>
      <c r="Z214" s="165"/>
      <c r="AA214" s="165"/>
    </row>
    <row r="215" ht="12.75" customHeight="1">
      <c r="A215" s="158" t="str">
        <f t="shared" si="29"/>
        <v>[User-183]</v>
      </c>
      <c r="B215" s="111" t="s">
        <v>747</v>
      </c>
      <c r="C215" s="111" t="s">
        <v>748</v>
      </c>
      <c r="D215" s="111" t="s">
        <v>749</v>
      </c>
      <c r="E215" s="167" t="str">
        <f t="shared" ref="E215:E216" si="30">A211</f>
        <v>[User-179]</v>
      </c>
      <c r="F215" s="167"/>
      <c r="G215" s="111" t="s">
        <v>90</v>
      </c>
      <c r="H215" s="160">
        <v>44301.0</v>
      </c>
      <c r="I215" s="111" t="s">
        <v>591</v>
      </c>
      <c r="J215" s="167"/>
      <c r="K215" s="165"/>
      <c r="L215" s="166"/>
      <c r="M215" s="165"/>
      <c r="N215" s="165"/>
      <c r="O215" s="165"/>
      <c r="P215" s="165"/>
      <c r="Q215" s="165"/>
      <c r="R215" s="165"/>
      <c r="S215" s="165"/>
      <c r="T215" s="165"/>
      <c r="U215" s="165"/>
      <c r="V215" s="165"/>
      <c r="W215" s="165"/>
      <c r="X215" s="165"/>
      <c r="Y215" s="165"/>
      <c r="Z215" s="165"/>
      <c r="AA215" s="165"/>
    </row>
    <row r="216" ht="12.75" customHeight="1">
      <c r="A216" s="158" t="str">
        <f t="shared" si="29"/>
        <v>[User-184]</v>
      </c>
      <c r="B216" s="111" t="s">
        <v>750</v>
      </c>
      <c r="C216" s="111" t="s">
        <v>751</v>
      </c>
      <c r="D216" s="111" t="s">
        <v>752</v>
      </c>
      <c r="E216" s="167" t="str">
        <f t="shared" si="30"/>
        <v>[User-180]</v>
      </c>
      <c r="F216" s="167"/>
      <c r="G216" s="111" t="s">
        <v>90</v>
      </c>
      <c r="H216" s="160">
        <v>44301.0</v>
      </c>
      <c r="I216" s="111" t="s">
        <v>591</v>
      </c>
      <c r="J216" s="167"/>
      <c r="K216" s="165"/>
      <c r="L216" s="166"/>
      <c r="M216" s="165"/>
      <c r="N216" s="165"/>
      <c r="O216" s="165"/>
      <c r="P216" s="165"/>
      <c r="Q216" s="165"/>
      <c r="R216" s="165"/>
      <c r="S216" s="165"/>
      <c r="T216" s="165"/>
      <c r="U216" s="165"/>
      <c r="V216" s="165"/>
      <c r="W216" s="165"/>
      <c r="X216" s="165"/>
      <c r="Y216" s="165"/>
      <c r="Z216" s="165"/>
      <c r="AA216" s="165"/>
    </row>
    <row r="217" ht="12.75" customHeight="1">
      <c r="A217" s="152"/>
      <c r="B217" s="153" t="s">
        <v>753</v>
      </c>
      <c r="C217" s="155"/>
      <c r="D217" s="155"/>
      <c r="E217" s="155"/>
      <c r="F217" s="155"/>
      <c r="G217" s="155"/>
      <c r="H217" s="156"/>
      <c r="I217" s="155"/>
      <c r="J217" s="155"/>
      <c r="K217" s="165"/>
      <c r="L217" s="166"/>
      <c r="M217" s="165"/>
      <c r="N217" s="165"/>
      <c r="O217" s="165"/>
      <c r="P217" s="165"/>
      <c r="Q217" s="165"/>
      <c r="R217" s="165"/>
      <c r="S217" s="165"/>
      <c r="T217" s="165"/>
      <c r="U217" s="165"/>
      <c r="V217" s="165"/>
      <c r="W217" s="165"/>
      <c r="X217" s="165"/>
      <c r="Y217" s="165"/>
      <c r="Z217" s="165"/>
      <c r="AA217" s="165"/>
    </row>
    <row r="218" ht="12.75" customHeight="1">
      <c r="A218" s="158" t="str">
        <f t="shared" ref="A218:A225" si="31">IF(OR(B206&lt;&gt;"",D206&lt;&gt;""),"["&amp;TEXT($B$2,"##")&amp;"-"&amp;TEXT(ROW()-33,"##")&amp;"]","")</f>
        <v>[User-185]</v>
      </c>
      <c r="B218" s="111" t="s">
        <v>754</v>
      </c>
      <c r="C218" s="111" t="s">
        <v>755</v>
      </c>
      <c r="D218" s="111" t="s">
        <v>756</v>
      </c>
      <c r="E218" s="167"/>
      <c r="F218" s="168" t="s">
        <v>590</v>
      </c>
      <c r="G218" s="112" t="s">
        <v>90</v>
      </c>
      <c r="H218" s="160">
        <v>44301.0</v>
      </c>
      <c r="I218" s="111" t="s">
        <v>591</v>
      </c>
      <c r="J218" s="167" t="s">
        <v>757</v>
      </c>
      <c r="K218" s="165"/>
      <c r="L218" s="166"/>
      <c r="M218" s="165"/>
      <c r="N218" s="165"/>
      <c r="O218" s="165"/>
      <c r="P218" s="165"/>
      <c r="Q218" s="165"/>
      <c r="R218" s="165"/>
      <c r="S218" s="165"/>
      <c r="T218" s="165"/>
      <c r="U218" s="165"/>
      <c r="V218" s="165"/>
      <c r="W218" s="165"/>
      <c r="X218" s="165"/>
      <c r="Y218" s="165"/>
      <c r="Z218" s="165"/>
      <c r="AA218" s="165"/>
    </row>
    <row r="219" ht="12.75" customHeight="1">
      <c r="A219" s="158" t="str">
        <f t="shared" si="31"/>
        <v>[User-186]</v>
      </c>
      <c r="B219" s="111" t="s">
        <v>758</v>
      </c>
      <c r="C219" s="111" t="s">
        <v>759</v>
      </c>
      <c r="D219" s="111" t="s">
        <v>760</v>
      </c>
      <c r="E219" s="167" t="str">
        <f>A218</f>
        <v>[User-185]</v>
      </c>
      <c r="F219" s="167"/>
      <c r="G219" s="111" t="s">
        <v>90</v>
      </c>
      <c r="H219" s="160">
        <v>44301.0</v>
      </c>
      <c r="I219" s="111" t="s">
        <v>591</v>
      </c>
      <c r="J219" s="167"/>
      <c r="K219" s="165"/>
      <c r="L219" s="166"/>
      <c r="M219" s="165"/>
      <c r="N219" s="165"/>
      <c r="O219" s="165"/>
      <c r="P219" s="165"/>
      <c r="Q219" s="165"/>
      <c r="R219" s="165"/>
      <c r="S219" s="165"/>
      <c r="T219" s="165"/>
      <c r="U219" s="165"/>
      <c r="V219" s="165"/>
      <c r="W219" s="165"/>
      <c r="X219" s="165"/>
      <c r="Y219" s="165"/>
      <c r="Z219" s="165"/>
      <c r="AA219" s="165"/>
    </row>
    <row r="220" ht="12.75" customHeight="1">
      <c r="A220" s="158" t="str">
        <f t="shared" si="31"/>
        <v>[User-187]</v>
      </c>
      <c r="B220" s="111" t="s">
        <v>761</v>
      </c>
      <c r="C220" s="111" t="s">
        <v>762</v>
      </c>
      <c r="D220" s="111" t="s">
        <v>763</v>
      </c>
      <c r="E220" s="167" t="str">
        <f>A218</f>
        <v>[User-185]</v>
      </c>
      <c r="F220" s="167"/>
      <c r="G220" s="111" t="s">
        <v>90</v>
      </c>
      <c r="H220" s="160">
        <v>44301.0</v>
      </c>
      <c r="I220" s="111" t="s">
        <v>591</v>
      </c>
      <c r="J220" s="167"/>
      <c r="K220" s="165"/>
      <c r="L220" s="166"/>
      <c r="M220" s="165"/>
      <c r="N220" s="165"/>
      <c r="O220" s="165"/>
      <c r="P220" s="165"/>
      <c r="Q220" s="165"/>
      <c r="R220" s="165"/>
      <c r="S220" s="165"/>
      <c r="T220" s="165"/>
      <c r="U220" s="165"/>
      <c r="V220" s="165"/>
      <c r="W220" s="165"/>
      <c r="X220" s="165"/>
      <c r="Y220" s="165"/>
      <c r="Z220" s="165"/>
      <c r="AA220" s="165"/>
    </row>
    <row r="221" ht="12.75" customHeight="1">
      <c r="A221" s="158" t="str">
        <f t="shared" si="31"/>
        <v>[User-188]</v>
      </c>
      <c r="B221" s="111" t="s">
        <v>764</v>
      </c>
      <c r="C221" s="111" t="s">
        <v>765</v>
      </c>
      <c r="D221" s="111" t="s">
        <v>766</v>
      </c>
      <c r="E221" s="167" t="str">
        <f>A218</f>
        <v>[User-185]</v>
      </c>
      <c r="F221" s="167"/>
      <c r="G221" s="111" t="s">
        <v>90</v>
      </c>
      <c r="H221" s="160">
        <v>44301.0</v>
      </c>
      <c r="I221" s="111" t="s">
        <v>591</v>
      </c>
      <c r="J221" s="167"/>
      <c r="K221" s="165"/>
      <c r="L221" s="166"/>
      <c r="M221" s="165"/>
      <c r="N221" s="165"/>
      <c r="O221" s="165"/>
      <c r="P221" s="165"/>
      <c r="Q221" s="165"/>
      <c r="R221" s="165"/>
      <c r="S221" s="165"/>
      <c r="T221" s="165"/>
      <c r="U221" s="165"/>
      <c r="V221" s="165"/>
      <c r="W221" s="165"/>
      <c r="X221" s="165"/>
      <c r="Y221" s="165"/>
      <c r="Z221" s="165"/>
      <c r="AA221" s="165"/>
    </row>
    <row r="222" ht="12.75" customHeight="1">
      <c r="A222" s="158" t="str">
        <f t="shared" si="31"/>
        <v>[User-189]</v>
      </c>
      <c r="B222" s="111" t="s">
        <v>767</v>
      </c>
      <c r="C222" s="111" t="s">
        <v>768</v>
      </c>
      <c r="D222" s="111" t="s">
        <v>769</v>
      </c>
      <c r="E222" s="167" t="str">
        <f>A218</f>
        <v>[User-185]</v>
      </c>
      <c r="F222" s="167"/>
      <c r="G222" s="111" t="s">
        <v>90</v>
      </c>
      <c r="H222" s="160">
        <v>44301.0</v>
      </c>
      <c r="I222" s="111" t="s">
        <v>591</v>
      </c>
      <c r="J222" s="167"/>
      <c r="K222" s="165"/>
      <c r="L222" s="166"/>
      <c r="M222" s="165"/>
      <c r="N222" s="165"/>
      <c r="O222" s="165"/>
      <c r="P222" s="165"/>
      <c r="Q222" s="165"/>
      <c r="R222" s="165"/>
      <c r="S222" s="165"/>
      <c r="T222" s="165"/>
      <c r="U222" s="165"/>
      <c r="V222" s="165"/>
      <c r="W222" s="165"/>
      <c r="X222" s="165"/>
      <c r="Y222" s="165"/>
      <c r="Z222" s="165"/>
      <c r="AA222" s="165"/>
    </row>
    <row r="223" ht="12.75" customHeight="1">
      <c r="A223" s="158" t="str">
        <f t="shared" si="31"/>
        <v>[User-190]</v>
      </c>
      <c r="B223" s="111" t="s">
        <v>770</v>
      </c>
      <c r="C223" s="111" t="s">
        <v>771</v>
      </c>
      <c r="D223" s="111" t="s">
        <v>772</v>
      </c>
      <c r="E223" s="167" t="str">
        <f>A218</f>
        <v>[User-185]</v>
      </c>
      <c r="F223" s="167"/>
      <c r="G223" s="111" t="s">
        <v>90</v>
      </c>
      <c r="H223" s="160">
        <v>44301.0</v>
      </c>
      <c r="I223" s="111" t="s">
        <v>591</v>
      </c>
      <c r="J223" s="167" t="s">
        <v>746</v>
      </c>
      <c r="K223" s="165"/>
      <c r="L223" s="166"/>
      <c r="M223" s="165"/>
      <c r="N223" s="165"/>
      <c r="O223" s="165"/>
      <c r="P223" s="165"/>
      <c r="Q223" s="165"/>
      <c r="R223" s="165"/>
      <c r="S223" s="165"/>
      <c r="T223" s="165"/>
      <c r="U223" s="165"/>
      <c r="V223" s="165"/>
      <c r="W223" s="165"/>
      <c r="X223" s="165"/>
      <c r="Y223" s="165"/>
      <c r="Z223" s="165"/>
      <c r="AA223" s="165"/>
    </row>
    <row r="224" ht="12.75" customHeight="1">
      <c r="A224" s="158" t="str">
        <f t="shared" si="31"/>
        <v>[User-191]</v>
      </c>
      <c r="B224" s="111" t="s">
        <v>773</v>
      </c>
      <c r="C224" s="111" t="s">
        <v>774</v>
      </c>
      <c r="D224" s="111" t="s">
        <v>775</v>
      </c>
      <c r="E224" s="167" t="str">
        <f>A218</f>
        <v>[User-185]</v>
      </c>
      <c r="F224" s="167"/>
      <c r="G224" s="111" t="s">
        <v>90</v>
      </c>
      <c r="H224" s="160">
        <v>44301.0</v>
      </c>
      <c r="I224" s="111" t="s">
        <v>591</v>
      </c>
      <c r="J224" s="167"/>
      <c r="K224" s="165"/>
      <c r="L224" s="166"/>
      <c r="M224" s="165"/>
      <c r="N224" s="165"/>
      <c r="O224" s="165"/>
      <c r="P224" s="165"/>
      <c r="Q224" s="165"/>
      <c r="R224" s="165"/>
      <c r="S224" s="165"/>
      <c r="T224" s="165"/>
      <c r="U224" s="165"/>
      <c r="V224" s="165"/>
      <c r="W224" s="165"/>
      <c r="X224" s="165"/>
      <c r="Y224" s="165"/>
      <c r="Z224" s="165"/>
      <c r="AA224" s="165"/>
    </row>
    <row r="225" ht="12.75" customHeight="1">
      <c r="A225" s="158" t="str">
        <f t="shared" si="31"/>
        <v>[User-192]</v>
      </c>
      <c r="B225" s="111" t="s">
        <v>776</v>
      </c>
      <c r="C225" s="111" t="s">
        <v>777</v>
      </c>
      <c r="D225" s="111" t="s">
        <v>707</v>
      </c>
      <c r="E225" s="167" t="str">
        <f>A220</f>
        <v>[User-187]</v>
      </c>
      <c r="F225" s="167"/>
      <c r="G225" s="111" t="s">
        <v>90</v>
      </c>
      <c r="H225" s="160">
        <v>44301.0</v>
      </c>
      <c r="I225" s="111" t="s">
        <v>591</v>
      </c>
      <c r="J225" s="167" t="s">
        <v>746</v>
      </c>
      <c r="K225" s="165"/>
      <c r="L225" s="166"/>
      <c r="M225" s="165"/>
      <c r="N225" s="165"/>
      <c r="O225" s="165"/>
      <c r="P225" s="165"/>
      <c r="Q225" s="165"/>
      <c r="R225" s="165"/>
      <c r="S225" s="165"/>
      <c r="T225" s="165"/>
      <c r="U225" s="165"/>
      <c r="V225" s="165"/>
      <c r="W225" s="165"/>
      <c r="X225" s="165"/>
      <c r="Y225" s="165"/>
      <c r="Z225" s="165"/>
      <c r="AA225" s="165"/>
    </row>
    <row r="226" ht="12.75" customHeight="1">
      <c r="A226" s="152"/>
      <c r="B226" s="153" t="s">
        <v>778</v>
      </c>
      <c r="C226" s="155"/>
      <c r="D226" s="155"/>
      <c r="E226" s="155"/>
      <c r="F226" s="155"/>
      <c r="G226" s="155"/>
      <c r="H226" s="156"/>
      <c r="I226" s="155"/>
      <c r="J226" s="155"/>
      <c r="K226" s="165"/>
      <c r="L226" s="166"/>
      <c r="M226" s="165"/>
      <c r="N226" s="165"/>
      <c r="O226" s="165"/>
      <c r="P226" s="165"/>
      <c r="Q226" s="165"/>
      <c r="R226" s="165"/>
      <c r="S226" s="165"/>
      <c r="T226" s="165"/>
      <c r="U226" s="165"/>
      <c r="V226" s="165"/>
      <c r="W226" s="165"/>
      <c r="X226" s="165"/>
      <c r="Y226" s="165"/>
      <c r="Z226" s="165"/>
      <c r="AA226" s="165"/>
    </row>
    <row r="227" ht="12.75" customHeight="1">
      <c r="A227" s="158" t="str">
        <f t="shared" ref="A227:A228" si="32">IF(OR(B215&lt;&gt;"",D215&lt;&gt;""),"["&amp;TEXT($B$2,"##")&amp;"-"&amp;TEXT(ROW()-34,"##")&amp;"]","")</f>
        <v>[User-193]</v>
      </c>
      <c r="B227" s="111" t="s">
        <v>779</v>
      </c>
      <c r="C227" s="111" t="s">
        <v>780</v>
      </c>
      <c r="D227" s="111" t="s">
        <v>781</v>
      </c>
      <c r="E227" s="167"/>
      <c r="F227" s="168" t="s">
        <v>590</v>
      </c>
      <c r="G227" s="112" t="s">
        <v>90</v>
      </c>
      <c r="H227" s="160">
        <v>44301.0</v>
      </c>
      <c r="I227" s="111" t="s">
        <v>591</v>
      </c>
      <c r="J227" s="167" t="s">
        <v>757</v>
      </c>
      <c r="K227" s="165"/>
      <c r="L227" s="166"/>
      <c r="M227" s="165"/>
      <c r="N227" s="165"/>
      <c r="O227" s="165"/>
      <c r="P227" s="165"/>
      <c r="Q227" s="165"/>
      <c r="R227" s="165"/>
      <c r="S227" s="165"/>
      <c r="T227" s="165"/>
      <c r="U227" s="165"/>
      <c r="V227" s="165"/>
      <c r="W227" s="165"/>
      <c r="X227" s="165"/>
      <c r="Y227" s="165"/>
      <c r="Z227" s="165"/>
      <c r="AA227" s="165"/>
    </row>
    <row r="228" ht="12.75" customHeight="1">
      <c r="A228" s="158" t="str">
        <f t="shared" si="32"/>
        <v>[User-194]</v>
      </c>
      <c r="B228" s="111" t="s">
        <v>782</v>
      </c>
      <c r="C228" s="111" t="s">
        <v>783</v>
      </c>
      <c r="D228" s="111" t="s">
        <v>784</v>
      </c>
      <c r="E228" s="167" t="str">
        <f>A227</f>
        <v>[User-193]</v>
      </c>
      <c r="F228" s="167"/>
      <c r="G228" s="111" t="s">
        <v>90</v>
      </c>
      <c r="H228" s="160">
        <v>44301.0</v>
      </c>
      <c r="I228" s="111" t="s">
        <v>591</v>
      </c>
      <c r="J228" s="167"/>
      <c r="K228" s="165"/>
      <c r="L228" s="166"/>
      <c r="M228" s="165"/>
      <c r="N228" s="165"/>
      <c r="O228" s="165"/>
      <c r="P228" s="165"/>
      <c r="Q228" s="165"/>
      <c r="R228" s="165"/>
      <c r="S228" s="165"/>
      <c r="T228" s="165"/>
      <c r="U228" s="165"/>
      <c r="V228" s="165"/>
      <c r="W228" s="165"/>
      <c r="X228" s="165"/>
      <c r="Y228" s="165"/>
      <c r="Z228" s="165"/>
      <c r="AA228" s="165"/>
    </row>
    <row r="229" ht="12.75" customHeight="1">
      <c r="A229" s="158" t="str">
        <f>IF(OR(B216&lt;&gt;"",D216&lt;&gt;""),"["&amp;TEXT($B$2,"##")&amp;"-"&amp;TEXT(ROW()-34,"##")&amp;"]","")</f>
        <v>[User-195]</v>
      </c>
      <c r="B229" s="111" t="s">
        <v>785</v>
      </c>
      <c r="C229" s="111" t="s">
        <v>786</v>
      </c>
      <c r="D229" s="111" t="s">
        <v>787</v>
      </c>
      <c r="E229" s="167" t="str">
        <f>A227</f>
        <v>[User-193]</v>
      </c>
      <c r="F229" s="167"/>
      <c r="G229" s="111" t="s">
        <v>90</v>
      </c>
      <c r="H229" s="160">
        <v>44301.0</v>
      </c>
      <c r="I229" s="111" t="s">
        <v>591</v>
      </c>
      <c r="J229" s="167"/>
      <c r="K229" s="165"/>
      <c r="L229" s="166"/>
      <c r="M229" s="165"/>
      <c r="N229" s="165"/>
      <c r="O229" s="165"/>
      <c r="P229" s="165"/>
      <c r="Q229" s="165"/>
      <c r="R229" s="165"/>
      <c r="S229" s="165"/>
      <c r="T229" s="165"/>
      <c r="U229" s="165"/>
      <c r="V229" s="165"/>
      <c r="W229" s="165"/>
      <c r="X229" s="165"/>
      <c r="Y229" s="165"/>
      <c r="Z229" s="165"/>
      <c r="AA229" s="165"/>
    </row>
    <row r="230" ht="12.75" customHeight="1">
      <c r="A230" s="158" t="str">
        <f t="shared" ref="A230:A237" si="33">IF(OR(B218&lt;&gt;"",D218&lt;&gt;""),"["&amp;TEXT($B$2,"##")&amp;"-"&amp;TEXT(ROW()-34,"##")&amp;"]","")</f>
        <v>[User-196]</v>
      </c>
      <c r="B230" s="111" t="s">
        <v>788</v>
      </c>
      <c r="C230" s="111" t="s">
        <v>789</v>
      </c>
      <c r="D230" s="111" t="s">
        <v>790</v>
      </c>
      <c r="E230" s="167" t="str">
        <f>A227</f>
        <v>[User-193]</v>
      </c>
      <c r="F230" s="167"/>
      <c r="G230" s="111" t="s">
        <v>90</v>
      </c>
      <c r="H230" s="160">
        <v>44301.0</v>
      </c>
      <c r="I230" s="111" t="s">
        <v>591</v>
      </c>
      <c r="J230" s="167"/>
      <c r="K230" s="165"/>
      <c r="L230" s="166"/>
      <c r="M230" s="165"/>
      <c r="N230" s="165"/>
      <c r="O230" s="165"/>
      <c r="P230" s="165"/>
      <c r="Q230" s="165"/>
      <c r="R230" s="165"/>
      <c r="S230" s="165"/>
      <c r="T230" s="165"/>
      <c r="U230" s="165"/>
      <c r="V230" s="165"/>
      <c r="W230" s="165"/>
      <c r="X230" s="165"/>
      <c r="Y230" s="165"/>
      <c r="Z230" s="165"/>
      <c r="AA230" s="165"/>
    </row>
    <row r="231" ht="12.75" customHeight="1">
      <c r="A231" s="158" t="str">
        <f t="shared" si="33"/>
        <v>[User-197]</v>
      </c>
      <c r="B231" s="111" t="s">
        <v>791</v>
      </c>
      <c r="C231" s="111" t="s">
        <v>792</v>
      </c>
      <c r="D231" s="111" t="s">
        <v>793</v>
      </c>
      <c r="E231" s="167" t="str">
        <f>A227</f>
        <v>[User-193]</v>
      </c>
      <c r="F231" s="167"/>
      <c r="G231" s="111" t="s">
        <v>90</v>
      </c>
      <c r="H231" s="160">
        <v>44301.0</v>
      </c>
      <c r="I231" s="111" t="s">
        <v>591</v>
      </c>
      <c r="J231" s="167"/>
      <c r="K231" s="165"/>
      <c r="L231" s="166"/>
      <c r="M231" s="165"/>
      <c r="N231" s="165"/>
      <c r="O231" s="165"/>
      <c r="P231" s="165"/>
      <c r="Q231" s="165"/>
      <c r="R231" s="165"/>
      <c r="S231" s="165"/>
      <c r="T231" s="165"/>
      <c r="U231" s="165"/>
      <c r="V231" s="165"/>
      <c r="W231" s="165"/>
      <c r="X231" s="165"/>
      <c r="Y231" s="165"/>
      <c r="Z231" s="165"/>
      <c r="AA231" s="165"/>
    </row>
    <row r="232" ht="12.75" customHeight="1">
      <c r="A232" s="158" t="str">
        <f t="shared" si="33"/>
        <v>[User-198]</v>
      </c>
      <c r="B232" s="111" t="s">
        <v>794</v>
      </c>
      <c r="C232" s="111" t="s">
        <v>795</v>
      </c>
      <c r="D232" s="111" t="s">
        <v>796</v>
      </c>
      <c r="E232" s="167" t="str">
        <f>A227</f>
        <v>[User-193]</v>
      </c>
      <c r="F232" s="167"/>
      <c r="G232" s="111" t="s">
        <v>90</v>
      </c>
      <c r="H232" s="160">
        <v>44301.0</v>
      </c>
      <c r="I232" s="111" t="s">
        <v>591</v>
      </c>
      <c r="J232" s="167"/>
      <c r="K232" s="165"/>
      <c r="L232" s="166"/>
      <c r="M232" s="165"/>
      <c r="N232" s="165"/>
      <c r="O232" s="165"/>
      <c r="P232" s="165"/>
      <c r="Q232" s="165"/>
      <c r="R232" s="165"/>
      <c r="S232" s="165"/>
      <c r="T232" s="165"/>
      <c r="U232" s="165"/>
      <c r="V232" s="165"/>
      <c r="W232" s="165"/>
      <c r="X232" s="165"/>
      <c r="Y232" s="165"/>
      <c r="Z232" s="165"/>
      <c r="AA232" s="165"/>
    </row>
    <row r="233" ht="12.75" customHeight="1">
      <c r="A233" s="158" t="str">
        <f t="shared" si="33"/>
        <v>[User-199]</v>
      </c>
      <c r="B233" s="111" t="s">
        <v>797</v>
      </c>
      <c r="C233" s="111" t="s">
        <v>798</v>
      </c>
      <c r="D233" s="111" t="s">
        <v>799</v>
      </c>
      <c r="E233" s="167" t="str">
        <f t="shared" ref="E233:E234" si="34">A227</f>
        <v>[User-193]</v>
      </c>
      <c r="F233" s="167"/>
      <c r="G233" s="111" t="s">
        <v>90</v>
      </c>
      <c r="H233" s="160">
        <v>44301.0</v>
      </c>
      <c r="I233" s="111" t="s">
        <v>591</v>
      </c>
      <c r="J233" s="167"/>
      <c r="K233" s="165"/>
      <c r="L233" s="166"/>
      <c r="M233" s="165"/>
      <c r="N233" s="165"/>
      <c r="O233" s="165"/>
      <c r="P233" s="165"/>
      <c r="Q233" s="165"/>
      <c r="R233" s="165"/>
      <c r="S233" s="165"/>
      <c r="T233" s="165"/>
      <c r="U233" s="165"/>
      <c r="V233" s="165"/>
      <c r="W233" s="165"/>
      <c r="X233" s="165"/>
      <c r="Y233" s="165"/>
      <c r="Z233" s="165"/>
      <c r="AA233" s="165"/>
    </row>
    <row r="234" ht="12.75" customHeight="1">
      <c r="A234" s="158" t="str">
        <f t="shared" si="33"/>
        <v>[User-200]</v>
      </c>
      <c r="B234" s="111" t="s">
        <v>800</v>
      </c>
      <c r="C234" s="111" t="s">
        <v>801</v>
      </c>
      <c r="D234" s="111" t="s">
        <v>802</v>
      </c>
      <c r="E234" s="167" t="str">
        <f t="shared" si="34"/>
        <v>[User-194]</v>
      </c>
      <c r="F234" s="167"/>
      <c r="G234" s="111" t="s">
        <v>90</v>
      </c>
      <c r="H234" s="160">
        <v>44301.0</v>
      </c>
      <c r="I234" s="111" t="s">
        <v>591</v>
      </c>
      <c r="J234" s="167"/>
      <c r="K234" s="165"/>
      <c r="L234" s="166"/>
      <c r="M234" s="165"/>
      <c r="N234" s="165"/>
      <c r="O234" s="165"/>
      <c r="P234" s="165"/>
      <c r="Q234" s="165"/>
      <c r="R234" s="165"/>
      <c r="S234" s="165"/>
      <c r="T234" s="165"/>
      <c r="U234" s="165"/>
      <c r="V234" s="165"/>
      <c r="W234" s="165"/>
      <c r="X234" s="165"/>
      <c r="Y234" s="165"/>
      <c r="Z234" s="165"/>
      <c r="AA234" s="165"/>
    </row>
    <row r="235" ht="12.75" customHeight="1">
      <c r="A235" s="158" t="str">
        <f t="shared" si="33"/>
        <v>[User-201]</v>
      </c>
      <c r="B235" s="111" t="s">
        <v>803</v>
      </c>
      <c r="C235" s="111" t="s">
        <v>804</v>
      </c>
      <c r="D235" s="111" t="s">
        <v>805</v>
      </c>
      <c r="E235" s="167" t="str">
        <f>A228</f>
        <v>[User-194]</v>
      </c>
      <c r="F235" s="167"/>
      <c r="G235" s="111" t="s">
        <v>90</v>
      </c>
      <c r="H235" s="160">
        <v>44301.0</v>
      </c>
      <c r="I235" s="111" t="s">
        <v>591</v>
      </c>
      <c r="J235" s="167"/>
      <c r="K235" s="165"/>
      <c r="L235" s="166"/>
      <c r="M235" s="165"/>
      <c r="N235" s="165"/>
      <c r="O235" s="165"/>
      <c r="P235" s="165"/>
      <c r="Q235" s="165"/>
      <c r="R235" s="165"/>
      <c r="S235" s="165"/>
      <c r="T235" s="165"/>
      <c r="U235" s="165"/>
      <c r="V235" s="165"/>
      <c r="W235" s="165"/>
      <c r="X235" s="165"/>
      <c r="Y235" s="165"/>
      <c r="Z235" s="165"/>
      <c r="AA235" s="165"/>
    </row>
    <row r="236" ht="12.75" customHeight="1">
      <c r="A236" s="158" t="str">
        <f t="shared" si="33"/>
        <v>[User-202]</v>
      </c>
      <c r="B236" s="111" t="s">
        <v>806</v>
      </c>
      <c r="C236" s="111" t="s">
        <v>807</v>
      </c>
      <c r="D236" s="111" t="s">
        <v>808</v>
      </c>
      <c r="E236" s="167" t="str">
        <f>A228</f>
        <v>[User-194]</v>
      </c>
      <c r="F236" s="167"/>
      <c r="G236" s="111" t="s">
        <v>90</v>
      </c>
      <c r="H236" s="160">
        <v>44301.0</v>
      </c>
      <c r="I236" s="111" t="s">
        <v>591</v>
      </c>
      <c r="J236" s="167"/>
      <c r="K236" s="165"/>
      <c r="L236" s="166"/>
      <c r="M236" s="165"/>
      <c r="N236" s="165"/>
      <c r="O236" s="165"/>
      <c r="P236" s="165"/>
      <c r="Q236" s="165"/>
      <c r="R236" s="165"/>
      <c r="S236" s="165"/>
      <c r="T236" s="165"/>
      <c r="U236" s="165"/>
      <c r="V236" s="165"/>
      <c r="W236" s="165"/>
      <c r="X236" s="165"/>
      <c r="Y236" s="165"/>
      <c r="Z236" s="165"/>
      <c r="AA236" s="165"/>
    </row>
    <row r="237" ht="12.75" customHeight="1">
      <c r="A237" s="158" t="str">
        <f t="shared" si="33"/>
        <v>[User-203]</v>
      </c>
      <c r="B237" s="111" t="s">
        <v>809</v>
      </c>
      <c r="C237" s="111" t="s">
        <v>810</v>
      </c>
      <c r="D237" s="111" t="s">
        <v>811</v>
      </c>
      <c r="E237" s="167" t="str">
        <f>A228</f>
        <v>[User-194]</v>
      </c>
      <c r="F237" s="167"/>
      <c r="G237" s="111" t="s">
        <v>90</v>
      </c>
      <c r="H237" s="160">
        <v>44301.0</v>
      </c>
      <c r="I237" s="111" t="s">
        <v>591</v>
      </c>
      <c r="J237" s="167"/>
      <c r="K237" s="165"/>
      <c r="L237" s="166"/>
      <c r="M237" s="165"/>
      <c r="N237" s="165"/>
      <c r="O237" s="165"/>
      <c r="P237" s="165"/>
      <c r="Q237" s="165"/>
      <c r="R237" s="165"/>
      <c r="S237" s="165"/>
      <c r="T237" s="165"/>
      <c r="U237" s="165"/>
      <c r="V237" s="165"/>
      <c r="W237" s="165"/>
      <c r="X237" s="165"/>
      <c r="Y237" s="165"/>
      <c r="Z237" s="165"/>
      <c r="AA237" s="165"/>
    </row>
  </sheetData>
  <mergeCells count="3">
    <mergeCell ref="B2:E2"/>
    <mergeCell ref="B3:E3"/>
    <mergeCell ref="B4:E4"/>
  </mergeCells>
  <dataValidations>
    <dataValidation type="list" allowBlank="1" showErrorMessage="1" sqref="G8:G151 G153:G237">
      <formula1>$M$2:$M$5</formula1>
    </dataValidation>
    <dataValidation type="list" allowBlank="1" showDropDown="1" sqref="I10:I151 I153:I237">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78"/>
      <c r="M1" s="11"/>
      <c r="N1" s="11"/>
      <c r="O1" s="11"/>
      <c r="P1" s="11"/>
      <c r="Q1" s="11"/>
      <c r="R1" s="11"/>
      <c r="S1" s="11"/>
      <c r="T1" s="11"/>
      <c r="U1" s="11"/>
      <c r="V1" s="11"/>
      <c r="W1" s="11"/>
      <c r="X1" s="11"/>
      <c r="Y1" s="11"/>
      <c r="Z1" s="11"/>
      <c r="AA1" s="11"/>
    </row>
    <row r="2" ht="15.0" customHeight="1">
      <c r="A2" s="79" t="s">
        <v>89</v>
      </c>
      <c r="B2" s="80" t="s">
        <v>75</v>
      </c>
      <c r="C2" s="81"/>
      <c r="D2" s="81"/>
      <c r="E2" s="82"/>
      <c r="F2" s="83"/>
      <c r="G2" s="77"/>
      <c r="H2" s="77"/>
      <c r="I2" s="42"/>
      <c r="J2" s="42"/>
      <c r="K2" s="42"/>
      <c r="L2" s="84"/>
      <c r="M2" s="85" t="s">
        <v>90</v>
      </c>
      <c r="N2" s="85"/>
      <c r="O2" s="85"/>
      <c r="P2" s="85"/>
      <c r="Q2" s="85"/>
      <c r="R2" s="85"/>
      <c r="S2" s="85"/>
      <c r="T2" s="85"/>
      <c r="U2" s="85"/>
      <c r="V2" s="85"/>
      <c r="W2" s="85"/>
      <c r="X2" s="85"/>
      <c r="Y2" s="85"/>
      <c r="Z2" s="85"/>
      <c r="AA2" s="85"/>
    </row>
    <row r="3" ht="12.75" customHeight="1">
      <c r="A3" s="86" t="s">
        <v>91</v>
      </c>
      <c r="B3" s="87" t="s">
        <v>92</v>
      </c>
      <c r="C3" s="7"/>
      <c r="D3" s="7"/>
      <c r="E3" s="88"/>
      <c r="F3" s="83"/>
      <c r="G3" s="77"/>
      <c r="H3" s="77"/>
      <c r="I3" s="42"/>
      <c r="J3" s="42"/>
      <c r="K3" s="42"/>
      <c r="L3" s="84"/>
      <c r="M3" s="85" t="s">
        <v>93</v>
      </c>
      <c r="N3" s="85"/>
      <c r="O3" s="85"/>
      <c r="P3" s="85"/>
      <c r="Q3" s="85"/>
      <c r="R3" s="85"/>
      <c r="S3" s="85"/>
      <c r="T3" s="85"/>
      <c r="U3" s="85"/>
      <c r="V3" s="85"/>
      <c r="W3" s="85"/>
      <c r="X3" s="85"/>
      <c r="Y3" s="85"/>
      <c r="Z3" s="85"/>
      <c r="AA3" s="85"/>
    </row>
    <row r="4" ht="18.0" customHeight="1">
      <c r="A4" s="86" t="s">
        <v>94</v>
      </c>
      <c r="B4" s="87"/>
      <c r="C4" s="7"/>
      <c r="D4" s="7"/>
      <c r="E4" s="88"/>
      <c r="F4" s="83"/>
      <c r="G4" s="77"/>
      <c r="H4" s="77"/>
      <c r="I4" s="42"/>
      <c r="J4" s="42"/>
      <c r="K4" s="42"/>
      <c r="L4" s="84"/>
      <c r="M4" s="85" t="s">
        <v>95</v>
      </c>
      <c r="N4" s="85"/>
      <c r="O4" s="85"/>
      <c r="P4" s="85"/>
      <c r="Q4" s="85"/>
      <c r="R4" s="85"/>
      <c r="S4" s="85"/>
      <c r="T4" s="85"/>
      <c r="U4" s="85"/>
      <c r="V4" s="85"/>
      <c r="W4" s="85"/>
      <c r="X4" s="85"/>
      <c r="Y4" s="85"/>
      <c r="Z4" s="85"/>
      <c r="AA4" s="85"/>
    </row>
    <row r="5" ht="19.5" customHeight="1">
      <c r="A5" s="90" t="s">
        <v>90</v>
      </c>
      <c r="B5" s="91" t="s">
        <v>93</v>
      </c>
      <c r="C5" s="91" t="s">
        <v>96</v>
      </c>
      <c r="D5" s="91" t="s">
        <v>97</v>
      </c>
      <c r="E5" s="92" t="s">
        <v>98</v>
      </c>
      <c r="F5" s="93"/>
      <c r="G5" s="89"/>
      <c r="H5" s="89"/>
      <c r="I5" s="95"/>
      <c r="J5" s="95"/>
      <c r="K5" s="95"/>
      <c r="L5" s="96"/>
      <c r="M5" s="85" t="s">
        <v>97</v>
      </c>
      <c r="N5" s="85"/>
      <c r="O5" s="85"/>
      <c r="P5" s="85"/>
      <c r="Q5" s="85"/>
      <c r="R5" s="85"/>
      <c r="S5" s="85"/>
      <c r="T5" s="85"/>
      <c r="U5" s="85"/>
      <c r="V5" s="85"/>
      <c r="W5" s="85"/>
      <c r="X5" s="85"/>
      <c r="Y5" s="85"/>
      <c r="Z5" s="85"/>
      <c r="AA5" s="85"/>
    </row>
    <row r="6" ht="15.0" customHeight="1">
      <c r="A6" s="97">
        <f>COUNTIF(G10:G165,"Pass")</f>
        <v>151</v>
      </c>
      <c r="B6" s="98">
        <f>COUNTIF(G10:G165,"Fail")</f>
        <v>0</v>
      </c>
      <c r="C6" s="98">
        <f>E6-D6-B6-A6</f>
        <v>0</v>
      </c>
      <c r="D6" s="98">
        <f>COUNTIF(H10:H16,"N/A")</f>
        <v>0</v>
      </c>
      <c r="E6" s="99">
        <f>COUNTA(A10:A165)</f>
        <v>151</v>
      </c>
      <c r="F6" s="100"/>
      <c r="G6" s="94"/>
      <c r="H6" s="94"/>
      <c r="I6" s="95"/>
      <c r="J6" s="95"/>
      <c r="K6" s="95"/>
      <c r="L6" s="96"/>
      <c r="M6" s="85"/>
      <c r="N6" s="85"/>
      <c r="O6" s="85"/>
      <c r="P6" s="85"/>
      <c r="Q6" s="85"/>
      <c r="R6" s="85"/>
      <c r="S6" s="85"/>
      <c r="T6" s="85"/>
      <c r="U6" s="85"/>
      <c r="V6" s="85"/>
      <c r="W6" s="85"/>
      <c r="X6" s="85"/>
      <c r="Y6" s="85"/>
      <c r="Z6" s="85"/>
      <c r="AA6" s="85"/>
    </row>
    <row r="7" ht="15.0" customHeight="1">
      <c r="A7" s="95"/>
      <c r="B7" s="95"/>
      <c r="C7" s="95"/>
      <c r="D7" s="95"/>
      <c r="E7" s="95"/>
      <c r="F7" s="170"/>
      <c r="G7" s="170"/>
      <c r="H7" s="170"/>
      <c r="I7" s="95"/>
      <c r="J7" s="95"/>
      <c r="K7" s="95"/>
      <c r="L7" s="96"/>
      <c r="M7" s="85"/>
      <c r="N7" s="85"/>
      <c r="O7" s="85"/>
      <c r="P7" s="85"/>
      <c r="Q7" s="85"/>
      <c r="R7" s="85"/>
      <c r="S7" s="85"/>
      <c r="T7" s="85"/>
      <c r="U7" s="85"/>
      <c r="V7" s="85"/>
      <c r="W7" s="85"/>
      <c r="X7" s="85"/>
      <c r="Y7" s="85"/>
      <c r="Z7" s="85"/>
      <c r="AA7" s="85"/>
    </row>
    <row r="8" ht="25.5" customHeight="1">
      <c r="A8" s="104" t="s">
        <v>99</v>
      </c>
      <c r="B8" s="104" t="s">
        <v>100</v>
      </c>
      <c r="C8" s="104" t="s">
        <v>101</v>
      </c>
      <c r="D8" s="104" t="s">
        <v>102</v>
      </c>
      <c r="E8" s="104" t="s">
        <v>103</v>
      </c>
      <c r="F8" s="105" t="s">
        <v>259</v>
      </c>
      <c r="G8" s="105" t="s">
        <v>93</v>
      </c>
      <c r="H8" s="104" t="s">
        <v>106</v>
      </c>
      <c r="I8" s="104" t="s">
        <v>107</v>
      </c>
      <c r="J8" s="104" t="s">
        <v>108</v>
      </c>
      <c r="K8" s="85"/>
      <c r="L8" s="107"/>
      <c r="M8" s="85"/>
      <c r="N8" s="85"/>
      <c r="O8" s="85"/>
      <c r="P8" s="85"/>
      <c r="Q8" s="85"/>
      <c r="R8" s="85"/>
      <c r="S8" s="85"/>
      <c r="T8" s="85"/>
      <c r="U8" s="85"/>
      <c r="V8" s="85"/>
      <c r="W8" s="85"/>
      <c r="X8" s="85"/>
      <c r="Y8" s="85"/>
      <c r="Z8" s="85"/>
      <c r="AA8" s="85"/>
    </row>
    <row r="9" ht="15.75" customHeight="1">
      <c r="A9" s="171"/>
      <c r="B9" s="171" t="s">
        <v>812</v>
      </c>
      <c r="C9" s="172"/>
      <c r="D9" s="172"/>
      <c r="E9" s="172"/>
      <c r="F9" s="172"/>
      <c r="G9" s="172"/>
      <c r="H9" s="172"/>
      <c r="I9" s="172"/>
      <c r="J9" s="173"/>
      <c r="K9" s="85"/>
      <c r="L9" s="110"/>
      <c r="M9" s="85"/>
      <c r="N9" s="85"/>
      <c r="O9" s="85"/>
      <c r="P9" s="85"/>
      <c r="Q9" s="85"/>
      <c r="R9" s="85"/>
      <c r="S9" s="85"/>
      <c r="T9" s="85"/>
      <c r="U9" s="85"/>
      <c r="V9" s="85"/>
      <c r="W9" s="85"/>
      <c r="X9" s="85"/>
      <c r="Y9" s="85"/>
      <c r="Z9" s="85"/>
      <c r="AA9" s="85"/>
    </row>
    <row r="10" ht="12.75" customHeight="1">
      <c r="A10" s="174" t="str">
        <f t="shared" ref="A10:A70" si="1">IF(OR(B10&lt;&gt;"",D10&lt;&gt;""),"["&amp;TEXT($B$2,"##")&amp;"-"&amp;TEXT(ROW()-9,"##")&amp;"]","")</f>
        <v>[Manager-1]</v>
      </c>
      <c r="B10" s="111" t="s">
        <v>813</v>
      </c>
      <c r="C10" s="111" t="s">
        <v>814</v>
      </c>
      <c r="D10" s="175" t="s">
        <v>815</v>
      </c>
      <c r="E10" s="158"/>
      <c r="F10" s="158"/>
      <c r="G10" s="176" t="s">
        <v>90</v>
      </c>
      <c r="H10" s="177">
        <v>44302.0</v>
      </c>
      <c r="I10" s="178" t="s">
        <v>816</v>
      </c>
      <c r="J10" s="122"/>
      <c r="K10" s="11"/>
      <c r="L10" s="116"/>
      <c r="M10" s="11"/>
      <c r="N10" s="11"/>
      <c r="O10" s="11"/>
      <c r="P10" s="11"/>
      <c r="Q10" s="11"/>
      <c r="R10" s="11"/>
      <c r="S10" s="11"/>
      <c r="T10" s="11"/>
      <c r="U10" s="11"/>
      <c r="V10" s="11"/>
      <c r="W10" s="11"/>
      <c r="X10" s="11"/>
      <c r="Y10" s="11"/>
      <c r="Z10" s="11"/>
      <c r="AA10" s="11"/>
    </row>
    <row r="11" ht="12.75" customHeight="1">
      <c r="A11" s="111" t="str">
        <f t="shared" si="1"/>
        <v>[Manager-2]</v>
      </c>
      <c r="B11" s="111" t="s">
        <v>817</v>
      </c>
      <c r="C11" s="111" t="s">
        <v>818</v>
      </c>
      <c r="D11" s="175" t="s">
        <v>819</v>
      </c>
      <c r="E11" s="111" t="str">
        <f t="shared" ref="E11:E70" si="2">$A$10</f>
        <v>[Manager-1]</v>
      </c>
      <c r="F11" s="158"/>
      <c r="G11" s="176" t="s">
        <v>90</v>
      </c>
      <c r="H11" s="177">
        <v>44302.0</v>
      </c>
      <c r="I11" s="178" t="s">
        <v>816</v>
      </c>
      <c r="J11" s="122"/>
      <c r="K11" s="11"/>
      <c r="L11" s="116"/>
      <c r="M11" s="11"/>
      <c r="N11" s="11"/>
      <c r="O11" s="11"/>
      <c r="P11" s="11"/>
      <c r="Q11" s="11"/>
      <c r="R11" s="11"/>
      <c r="S11" s="11"/>
      <c r="T11" s="11"/>
      <c r="U11" s="11"/>
      <c r="V11" s="11"/>
      <c r="W11" s="11"/>
      <c r="X11" s="11"/>
      <c r="Y11" s="11"/>
      <c r="Z11" s="11"/>
      <c r="AA11" s="11"/>
    </row>
    <row r="12" ht="15.75" customHeight="1">
      <c r="A12" s="111" t="str">
        <f t="shared" si="1"/>
        <v>[Manager-3]</v>
      </c>
      <c r="B12" s="111" t="s">
        <v>817</v>
      </c>
      <c r="C12" s="111" t="s">
        <v>820</v>
      </c>
      <c r="D12" s="175" t="s">
        <v>821</v>
      </c>
      <c r="E12" s="111" t="str">
        <f t="shared" si="2"/>
        <v>[Manager-1]</v>
      </c>
      <c r="F12" s="158"/>
      <c r="G12" s="176" t="s">
        <v>90</v>
      </c>
      <c r="H12" s="177">
        <v>44302.0</v>
      </c>
      <c r="I12" s="178" t="s">
        <v>816</v>
      </c>
      <c r="J12" s="122"/>
      <c r="K12" s="85"/>
      <c r="L12" s="110"/>
      <c r="M12" s="85"/>
      <c r="N12" s="85"/>
      <c r="O12" s="85"/>
      <c r="P12" s="85"/>
      <c r="Q12" s="85"/>
      <c r="R12" s="85"/>
      <c r="S12" s="85"/>
      <c r="T12" s="85"/>
      <c r="U12" s="85"/>
      <c r="V12" s="85"/>
      <c r="W12" s="85"/>
      <c r="X12" s="85"/>
      <c r="Y12" s="85"/>
      <c r="Z12" s="85"/>
      <c r="AA12" s="85"/>
    </row>
    <row r="13" ht="12.75" customHeight="1">
      <c r="A13" s="111" t="str">
        <f t="shared" si="1"/>
        <v>[Manager-4]</v>
      </c>
      <c r="B13" s="111" t="s">
        <v>817</v>
      </c>
      <c r="C13" s="111" t="s">
        <v>822</v>
      </c>
      <c r="D13" s="175" t="s">
        <v>823</v>
      </c>
      <c r="E13" s="111" t="str">
        <f t="shared" si="2"/>
        <v>[Manager-1]</v>
      </c>
      <c r="F13" s="158"/>
      <c r="G13" s="176" t="s">
        <v>90</v>
      </c>
      <c r="H13" s="177">
        <v>44302.0</v>
      </c>
      <c r="I13" s="179" t="s">
        <v>816</v>
      </c>
      <c r="J13" s="122"/>
      <c r="K13" s="11"/>
      <c r="L13" s="116"/>
      <c r="M13" s="11"/>
      <c r="N13" s="11"/>
      <c r="O13" s="11"/>
      <c r="P13" s="11"/>
      <c r="Q13" s="11"/>
      <c r="R13" s="11"/>
      <c r="S13" s="11"/>
      <c r="T13" s="11"/>
      <c r="U13" s="11"/>
      <c r="V13" s="11"/>
      <c r="W13" s="11"/>
      <c r="X13" s="11"/>
      <c r="Y13" s="11"/>
      <c r="Z13" s="11"/>
      <c r="AA13" s="11"/>
    </row>
    <row r="14" ht="12.75" customHeight="1">
      <c r="A14" s="111" t="str">
        <f t="shared" si="1"/>
        <v>[Manager-5]</v>
      </c>
      <c r="B14" s="111" t="s">
        <v>817</v>
      </c>
      <c r="C14" s="111" t="s">
        <v>824</v>
      </c>
      <c r="D14" s="175" t="s">
        <v>823</v>
      </c>
      <c r="E14" s="111" t="str">
        <f t="shared" si="2"/>
        <v>[Manager-1]</v>
      </c>
      <c r="F14" s="158"/>
      <c r="G14" s="176" t="s">
        <v>90</v>
      </c>
      <c r="H14" s="177">
        <v>44302.0</v>
      </c>
      <c r="I14" s="179" t="s">
        <v>816</v>
      </c>
      <c r="J14" s="122"/>
      <c r="K14" s="11"/>
      <c r="L14" s="78"/>
      <c r="M14" s="11"/>
      <c r="N14" s="11"/>
      <c r="O14" s="11"/>
      <c r="P14" s="11"/>
      <c r="Q14" s="11"/>
      <c r="R14" s="11"/>
      <c r="S14" s="11"/>
      <c r="T14" s="11"/>
      <c r="U14" s="11"/>
      <c r="V14" s="11"/>
      <c r="W14" s="11"/>
      <c r="X14" s="11"/>
      <c r="Y14" s="11"/>
      <c r="Z14" s="11"/>
      <c r="AA14" s="11"/>
    </row>
    <row r="15" ht="15.75" customHeight="1">
      <c r="A15" s="111" t="str">
        <f t="shared" si="1"/>
        <v>[Manager-6]</v>
      </c>
      <c r="B15" s="111" t="s">
        <v>817</v>
      </c>
      <c r="C15" s="111" t="s">
        <v>825</v>
      </c>
      <c r="D15" s="175" t="s">
        <v>826</v>
      </c>
      <c r="E15" s="111" t="str">
        <f t="shared" si="2"/>
        <v>[Manager-1]</v>
      </c>
      <c r="F15" s="158"/>
      <c r="G15" s="176" t="s">
        <v>90</v>
      </c>
      <c r="H15" s="177">
        <v>44302.0</v>
      </c>
      <c r="I15" s="179" t="s">
        <v>816</v>
      </c>
      <c r="J15" s="122"/>
      <c r="K15" s="85"/>
      <c r="L15" s="110"/>
      <c r="M15" s="85"/>
      <c r="N15" s="85"/>
      <c r="O15" s="85"/>
      <c r="P15" s="85"/>
      <c r="Q15" s="85"/>
      <c r="R15" s="85"/>
      <c r="S15" s="85"/>
      <c r="T15" s="85"/>
      <c r="U15" s="85"/>
      <c r="V15" s="85"/>
      <c r="W15" s="85"/>
      <c r="X15" s="85"/>
      <c r="Y15" s="85"/>
      <c r="Z15" s="85"/>
      <c r="AA15" s="85"/>
    </row>
    <row r="16" ht="12.75" customHeight="1">
      <c r="A16" s="111" t="str">
        <f t="shared" si="1"/>
        <v>[Manager-7]</v>
      </c>
      <c r="B16" s="111" t="s">
        <v>827</v>
      </c>
      <c r="C16" s="180" t="s">
        <v>828</v>
      </c>
      <c r="D16" s="180" t="s">
        <v>829</v>
      </c>
      <c r="E16" s="111" t="str">
        <f t="shared" si="2"/>
        <v>[Manager-1]</v>
      </c>
      <c r="F16" s="158"/>
      <c r="G16" s="176" t="s">
        <v>90</v>
      </c>
      <c r="H16" s="177">
        <v>44302.0</v>
      </c>
      <c r="I16" s="179" t="s">
        <v>816</v>
      </c>
      <c r="J16" s="122"/>
      <c r="K16" s="11"/>
      <c r="L16" s="116"/>
      <c r="M16" s="11"/>
      <c r="N16" s="11"/>
      <c r="O16" s="11"/>
      <c r="P16" s="11"/>
      <c r="Q16" s="11"/>
      <c r="R16" s="11"/>
      <c r="S16" s="11"/>
      <c r="T16" s="11"/>
      <c r="U16" s="11"/>
      <c r="V16" s="11"/>
      <c r="W16" s="11"/>
      <c r="X16" s="11"/>
      <c r="Y16" s="11"/>
      <c r="Z16" s="11"/>
      <c r="AA16" s="11"/>
    </row>
    <row r="17" ht="12.75" customHeight="1">
      <c r="A17" s="111" t="str">
        <f t="shared" si="1"/>
        <v>[Manager-8]</v>
      </c>
      <c r="B17" s="111" t="s">
        <v>830</v>
      </c>
      <c r="C17" s="180" t="s">
        <v>831</v>
      </c>
      <c r="D17" s="180" t="s">
        <v>832</v>
      </c>
      <c r="E17" s="111" t="str">
        <f t="shared" si="2"/>
        <v>[Manager-1]</v>
      </c>
      <c r="F17" s="158"/>
      <c r="G17" s="176" t="s">
        <v>90</v>
      </c>
      <c r="H17" s="177">
        <v>44302.0</v>
      </c>
      <c r="I17" s="179" t="s">
        <v>816</v>
      </c>
      <c r="J17" s="122"/>
      <c r="K17" s="165"/>
      <c r="L17" s="166"/>
      <c r="M17" s="165"/>
      <c r="N17" s="165"/>
      <c r="O17" s="165"/>
      <c r="P17" s="165"/>
      <c r="Q17" s="165"/>
      <c r="R17" s="165"/>
      <c r="S17" s="165"/>
      <c r="T17" s="165"/>
      <c r="U17" s="165"/>
      <c r="V17" s="165"/>
      <c r="W17" s="165"/>
      <c r="X17" s="165"/>
      <c r="Y17" s="165"/>
      <c r="Z17" s="165"/>
      <c r="AA17" s="165"/>
    </row>
    <row r="18" ht="12.75" customHeight="1">
      <c r="A18" s="111" t="str">
        <f t="shared" si="1"/>
        <v>[Manager-9]</v>
      </c>
      <c r="B18" s="111" t="s">
        <v>833</v>
      </c>
      <c r="C18" s="180" t="s">
        <v>834</v>
      </c>
      <c r="D18" s="180" t="s">
        <v>835</v>
      </c>
      <c r="E18" s="111" t="str">
        <f t="shared" si="2"/>
        <v>[Manager-1]</v>
      </c>
      <c r="F18" s="158"/>
      <c r="G18" s="176" t="s">
        <v>90</v>
      </c>
      <c r="H18" s="177">
        <v>44302.0</v>
      </c>
      <c r="I18" s="179" t="s">
        <v>816</v>
      </c>
      <c r="J18" s="122"/>
      <c r="K18" s="165"/>
      <c r="L18" s="166"/>
      <c r="M18" s="165"/>
      <c r="N18" s="165"/>
      <c r="O18" s="165"/>
      <c r="P18" s="165"/>
      <c r="Q18" s="165"/>
      <c r="R18" s="165"/>
      <c r="S18" s="165"/>
      <c r="T18" s="165"/>
      <c r="U18" s="165"/>
      <c r="V18" s="165"/>
      <c r="W18" s="165"/>
      <c r="X18" s="165"/>
      <c r="Y18" s="165"/>
      <c r="Z18" s="165"/>
      <c r="AA18" s="165"/>
    </row>
    <row r="19" ht="12.75" customHeight="1">
      <c r="A19" s="111" t="str">
        <f t="shared" si="1"/>
        <v>[Manager-10]</v>
      </c>
      <c r="B19" s="111" t="s">
        <v>836</v>
      </c>
      <c r="C19" s="180" t="s">
        <v>837</v>
      </c>
      <c r="D19" s="180" t="s">
        <v>838</v>
      </c>
      <c r="E19" s="111" t="str">
        <f t="shared" si="2"/>
        <v>[Manager-1]</v>
      </c>
      <c r="F19" s="175" t="s">
        <v>839</v>
      </c>
      <c r="G19" s="176" t="s">
        <v>90</v>
      </c>
      <c r="H19" s="177">
        <v>44302.0</v>
      </c>
      <c r="I19" s="179" t="s">
        <v>816</v>
      </c>
      <c r="J19" s="122"/>
      <c r="K19" s="165"/>
      <c r="L19" s="166"/>
      <c r="M19" s="165"/>
      <c r="N19" s="165"/>
      <c r="O19" s="165"/>
      <c r="P19" s="165"/>
      <c r="Q19" s="165"/>
      <c r="R19" s="165"/>
      <c r="S19" s="165"/>
      <c r="T19" s="165"/>
      <c r="U19" s="165"/>
      <c r="V19" s="165"/>
      <c r="W19" s="165"/>
      <c r="X19" s="165"/>
      <c r="Y19" s="165"/>
      <c r="Z19" s="165"/>
      <c r="AA19" s="165"/>
    </row>
    <row r="20" ht="12.75" customHeight="1">
      <c r="A20" s="111" t="str">
        <f t="shared" si="1"/>
        <v>[Manager-11]</v>
      </c>
      <c r="B20" s="111" t="s">
        <v>836</v>
      </c>
      <c r="C20" s="180" t="s">
        <v>840</v>
      </c>
      <c r="D20" s="180" t="s">
        <v>841</v>
      </c>
      <c r="E20" s="111" t="str">
        <f t="shared" si="2"/>
        <v>[Manager-1]</v>
      </c>
      <c r="F20" s="175" t="s">
        <v>842</v>
      </c>
      <c r="G20" s="176" t="s">
        <v>90</v>
      </c>
      <c r="H20" s="177">
        <v>44302.0</v>
      </c>
      <c r="I20" s="179" t="s">
        <v>816</v>
      </c>
      <c r="J20" s="122"/>
      <c r="K20" s="165"/>
      <c r="L20" s="166"/>
      <c r="M20" s="165"/>
      <c r="N20" s="165"/>
      <c r="O20" s="165"/>
      <c r="P20" s="165"/>
      <c r="Q20" s="165"/>
      <c r="R20" s="165"/>
      <c r="S20" s="165"/>
      <c r="T20" s="165"/>
      <c r="U20" s="165"/>
      <c r="V20" s="165"/>
      <c r="W20" s="165"/>
      <c r="X20" s="165"/>
      <c r="Y20" s="165"/>
      <c r="Z20" s="165"/>
      <c r="AA20" s="165"/>
    </row>
    <row r="21" ht="12.75" customHeight="1">
      <c r="A21" s="111" t="str">
        <f t="shared" si="1"/>
        <v>[Manager-12]</v>
      </c>
      <c r="B21" s="111" t="s">
        <v>836</v>
      </c>
      <c r="C21" s="180" t="s">
        <v>843</v>
      </c>
      <c r="D21" s="180" t="s">
        <v>844</v>
      </c>
      <c r="E21" s="111" t="str">
        <f t="shared" si="2"/>
        <v>[Manager-1]</v>
      </c>
      <c r="F21" s="175" t="s">
        <v>842</v>
      </c>
      <c r="G21" s="176" t="s">
        <v>90</v>
      </c>
      <c r="H21" s="177">
        <v>44302.0</v>
      </c>
      <c r="I21" s="179" t="s">
        <v>816</v>
      </c>
      <c r="J21" s="122"/>
      <c r="K21" s="165"/>
      <c r="L21" s="166"/>
      <c r="M21" s="165"/>
      <c r="N21" s="165"/>
      <c r="O21" s="165"/>
      <c r="P21" s="165"/>
      <c r="Q21" s="165"/>
      <c r="R21" s="165"/>
      <c r="S21" s="165"/>
      <c r="T21" s="165"/>
      <c r="U21" s="165"/>
      <c r="V21" s="165"/>
      <c r="W21" s="165"/>
      <c r="X21" s="165"/>
      <c r="Y21" s="165"/>
      <c r="Z21" s="165"/>
      <c r="AA21" s="165"/>
    </row>
    <row r="22" ht="12.75" customHeight="1">
      <c r="A22" s="111" t="str">
        <f t="shared" si="1"/>
        <v>[Manager-13]</v>
      </c>
      <c r="B22" s="111" t="s">
        <v>836</v>
      </c>
      <c r="C22" s="180" t="s">
        <v>845</v>
      </c>
      <c r="D22" s="180" t="s">
        <v>846</v>
      </c>
      <c r="E22" s="111" t="str">
        <f t="shared" si="2"/>
        <v>[Manager-1]</v>
      </c>
      <c r="F22" s="175" t="s">
        <v>839</v>
      </c>
      <c r="G22" s="176" t="s">
        <v>90</v>
      </c>
      <c r="H22" s="177">
        <v>44302.0</v>
      </c>
      <c r="I22" s="179" t="s">
        <v>816</v>
      </c>
      <c r="J22" s="122"/>
      <c r="K22" s="165"/>
      <c r="L22" s="166"/>
      <c r="M22" s="165"/>
      <c r="N22" s="165"/>
      <c r="O22" s="165"/>
      <c r="P22" s="165"/>
      <c r="Q22" s="165"/>
      <c r="R22" s="165"/>
      <c r="S22" s="165"/>
      <c r="T22" s="165"/>
      <c r="U22" s="165"/>
      <c r="V22" s="165"/>
      <c r="W22" s="165"/>
      <c r="X22" s="165"/>
      <c r="Y22" s="165"/>
      <c r="Z22" s="165"/>
      <c r="AA22" s="165"/>
    </row>
    <row r="23" ht="12.75" customHeight="1">
      <c r="A23" s="111" t="str">
        <f t="shared" si="1"/>
        <v>[Manager-14]</v>
      </c>
      <c r="B23" s="111" t="s">
        <v>836</v>
      </c>
      <c r="C23" s="180" t="s">
        <v>847</v>
      </c>
      <c r="D23" s="180" t="s">
        <v>848</v>
      </c>
      <c r="E23" s="111" t="str">
        <f t="shared" si="2"/>
        <v>[Manager-1]</v>
      </c>
      <c r="F23" s="175" t="s">
        <v>842</v>
      </c>
      <c r="G23" s="176" t="s">
        <v>90</v>
      </c>
      <c r="H23" s="177">
        <v>44302.0</v>
      </c>
      <c r="I23" s="179" t="s">
        <v>816</v>
      </c>
      <c r="J23" s="122"/>
      <c r="K23" s="165"/>
      <c r="L23" s="166"/>
      <c r="M23" s="165"/>
      <c r="N23" s="165"/>
      <c r="O23" s="165"/>
      <c r="P23" s="165"/>
      <c r="Q23" s="165"/>
      <c r="R23" s="165"/>
      <c r="S23" s="165"/>
      <c r="T23" s="165"/>
      <c r="U23" s="165"/>
      <c r="V23" s="165"/>
      <c r="W23" s="165"/>
      <c r="X23" s="165"/>
      <c r="Y23" s="165"/>
      <c r="Z23" s="165"/>
      <c r="AA23" s="165"/>
    </row>
    <row r="24" ht="12.75" customHeight="1">
      <c r="A24" s="111" t="str">
        <f t="shared" si="1"/>
        <v>[Manager-15]</v>
      </c>
      <c r="B24" s="111" t="s">
        <v>836</v>
      </c>
      <c r="C24" s="180" t="s">
        <v>849</v>
      </c>
      <c r="D24" s="180" t="s">
        <v>850</v>
      </c>
      <c r="E24" s="111" t="str">
        <f t="shared" si="2"/>
        <v>[Manager-1]</v>
      </c>
      <c r="F24" s="175" t="s">
        <v>842</v>
      </c>
      <c r="G24" s="176" t="s">
        <v>90</v>
      </c>
      <c r="H24" s="177">
        <v>44302.0</v>
      </c>
      <c r="I24" s="179" t="s">
        <v>816</v>
      </c>
      <c r="J24" s="122"/>
      <c r="K24" s="165"/>
      <c r="L24" s="166"/>
      <c r="M24" s="165"/>
      <c r="N24" s="165"/>
      <c r="O24" s="165"/>
      <c r="P24" s="165"/>
      <c r="Q24" s="165"/>
      <c r="R24" s="165"/>
      <c r="S24" s="165"/>
      <c r="T24" s="165"/>
      <c r="U24" s="165"/>
      <c r="V24" s="165"/>
      <c r="W24" s="165"/>
      <c r="X24" s="165"/>
      <c r="Y24" s="165"/>
      <c r="Z24" s="165"/>
      <c r="AA24" s="165"/>
    </row>
    <row r="25" ht="12.75" customHeight="1">
      <c r="A25" s="111" t="str">
        <f t="shared" si="1"/>
        <v>[Manager-16]</v>
      </c>
      <c r="B25" s="111" t="s">
        <v>836</v>
      </c>
      <c r="C25" s="180" t="s">
        <v>851</v>
      </c>
      <c r="D25" s="180" t="s">
        <v>852</v>
      </c>
      <c r="E25" s="111" t="str">
        <f t="shared" si="2"/>
        <v>[Manager-1]</v>
      </c>
      <c r="F25" s="175" t="s">
        <v>839</v>
      </c>
      <c r="G25" s="176" t="s">
        <v>90</v>
      </c>
      <c r="H25" s="177">
        <v>44302.0</v>
      </c>
      <c r="I25" s="179" t="s">
        <v>816</v>
      </c>
      <c r="J25" s="122"/>
      <c r="K25" s="165"/>
      <c r="L25" s="166"/>
      <c r="M25" s="165"/>
      <c r="N25" s="165"/>
      <c r="O25" s="165"/>
      <c r="P25" s="165"/>
      <c r="Q25" s="165"/>
      <c r="R25" s="165"/>
      <c r="S25" s="165"/>
      <c r="T25" s="165"/>
      <c r="U25" s="165"/>
      <c r="V25" s="165"/>
      <c r="W25" s="165"/>
      <c r="X25" s="165"/>
      <c r="Y25" s="165"/>
      <c r="Z25" s="165"/>
      <c r="AA25" s="165"/>
    </row>
    <row r="26" ht="12.75" customHeight="1">
      <c r="A26" s="111" t="str">
        <f t="shared" si="1"/>
        <v>[Manager-17]</v>
      </c>
      <c r="B26" s="111" t="s">
        <v>836</v>
      </c>
      <c r="C26" s="180" t="s">
        <v>853</v>
      </c>
      <c r="D26" s="180" t="s">
        <v>854</v>
      </c>
      <c r="E26" s="111" t="str">
        <f t="shared" si="2"/>
        <v>[Manager-1]</v>
      </c>
      <c r="F26" s="175" t="s">
        <v>842</v>
      </c>
      <c r="G26" s="176" t="s">
        <v>90</v>
      </c>
      <c r="H26" s="177">
        <v>44302.0</v>
      </c>
      <c r="I26" s="179" t="s">
        <v>816</v>
      </c>
      <c r="J26" s="122"/>
      <c r="K26" s="165"/>
      <c r="L26" s="166"/>
      <c r="M26" s="165"/>
      <c r="N26" s="165"/>
      <c r="O26" s="165"/>
      <c r="P26" s="165"/>
      <c r="Q26" s="165"/>
      <c r="R26" s="165"/>
      <c r="S26" s="165"/>
      <c r="T26" s="165"/>
      <c r="U26" s="165"/>
      <c r="V26" s="165"/>
      <c r="W26" s="165"/>
      <c r="X26" s="165"/>
      <c r="Y26" s="165"/>
      <c r="Z26" s="165"/>
      <c r="AA26" s="165"/>
    </row>
    <row r="27" ht="12.75" customHeight="1">
      <c r="A27" s="111" t="str">
        <f t="shared" si="1"/>
        <v>[Manager-18]</v>
      </c>
      <c r="B27" s="111" t="s">
        <v>836</v>
      </c>
      <c r="C27" s="180" t="s">
        <v>855</v>
      </c>
      <c r="D27" s="180" t="s">
        <v>856</v>
      </c>
      <c r="E27" s="111" t="str">
        <f t="shared" si="2"/>
        <v>[Manager-1]</v>
      </c>
      <c r="F27" s="175" t="s">
        <v>842</v>
      </c>
      <c r="G27" s="176" t="s">
        <v>90</v>
      </c>
      <c r="H27" s="177">
        <v>44302.0</v>
      </c>
      <c r="I27" s="179" t="s">
        <v>816</v>
      </c>
      <c r="J27" s="122"/>
      <c r="K27" s="165"/>
      <c r="L27" s="166"/>
      <c r="M27" s="165"/>
      <c r="N27" s="165"/>
      <c r="O27" s="165"/>
      <c r="P27" s="165"/>
      <c r="Q27" s="165"/>
      <c r="R27" s="165"/>
      <c r="S27" s="165"/>
      <c r="T27" s="165"/>
      <c r="U27" s="165"/>
      <c r="V27" s="165"/>
      <c r="W27" s="165"/>
      <c r="X27" s="165"/>
      <c r="Y27" s="165"/>
      <c r="Z27" s="165"/>
      <c r="AA27" s="165"/>
    </row>
    <row r="28" ht="12.75" customHeight="1">
      <c r="A28" s="111" t="str">
        <f t="shared" si="1"/>
        <v>[Manager-19]</v>
      </c>
      <c r="B28" s="111" t="s">
        <v>836</v>
      </c>
      <c r="C28" s="180" t="s">
        <v>857</v>
      </c>
      <c r="D28" s="180" t="s">
        <v>858</v>
      </c>
      <c r="E28" s="111" t="str">
        <f t="shared" si="2"/>
        <v>[Manager-1]</v>
      </c>
      <c r="F28" s="175" t="s">
        <v>839</v>
      </c>
      <c r="G28" s="176" t="s">
        <v>90</v>
      </c>
      <c r="H28" s="177">
        <v>44302.0</v>
      </c>
      <c r="I28" s="179" t="s">
        <v>816</v>
      </c>
      <c r="J28" s="122"/>
      <c r="K28" s="165"/>
      <c r="L28" s="166"/>
      <c r="M28" s="165"/>
      <c r="N28" s="165"/>
      <c r="O28" s="165"/>
      <c r="P28" s="165"/>
      <c r="Q28" s="165"/>
      <c r="R28" s="165"/>
      <c r="S28" s="165"/>
      <c r="T28" s="165"/>
      <c r="U28" s="165"/>
      <c r="V28" s="165"/>
      <c r="W28" s="165"/>
      <c r="X28" s="165"/>
      <c r="Y28" s="165"/>
      <c r="Z28" s="165"/>
      <c r="AA28" s="165"/>
    </row>
    <row r="29" ht="12.75" customHeight="1">
      <c r="A29" s="111" t="str">
        <f t="shared" si="1"/>
        <v>[Manager-20]</v>
      </c>
      <c r="B29" s="111" t="s">
        <v>836</v>
      </c>
      <c r="C29" s="180" t="s">
        <v>859</v>
      </c>
      <c r="D29" s="180" t="s">
        <v>860</v>
      </c>
      <c r="E29" s="111" t="str">
        <f t="shared" si="2"/>
        <v>[Manager-1]</v>
      </c>
      <c r="F29" s="175" t="s">
        <v>842</v>
      </c>
      <c r="G29" s="176" t="s">
        <v>90</v>
      </c>
      <c r="H29" s="177">
        <v>44302.0</v>
      </c>
      <c r="I29" s="179" t="s">
        <v>816</v>
      </c>
      <c r="J29" s="122"/>
      <c r="K29" s="165"/>
      <c r="L29" s="166"/>
      <c r="M29" s="165"/>
      <c r="N29" s="165"/>
      <c r="O29" s="165"/>
      <c r="P29" s="165"/>
      <c r="Q29" s="165"/>
      <c r="R29" s="165"/>
      <c r="S29" s="165"/>
      <c r="T29" s="165"/>
      <c r="U29" s="165"/>
      <c r="V29" s="165"/>
      <c r="W29" s="165"/>
      <c r="X29" s="165"/>
      <c r="Y29" s="165"/>
      <c r="Z29" s="165"/>
      <c r="AA29" s="165"/>
    </row>
    <row r="30" ht="12.75" customHeight="1">
      <c r="A30" s="111" t="str">
        <f t="shared" si="1"/>
        <v>[Manager-21]</v>
      </c>
      <c r="B30" s="111" t="s">
        <v>836</v>
      </c>
      <c r="C30" s="180" t="s">
        <v>861</v>
      </c>
      <c r="D30" s="180" t="s">
        <v>862</v>
      </c>
      <c r="E30" s="111" t="str">
        <f t="shared" si="2"/>
        <v>[Manager-1]</v>
      </c>
      <c r="F30" s="175" t="s">
        <v>842</v>
      </c>
      <c r="G30" s="176" t="s">
        <v>90</v>
      </c>
      <c r="H30" s="177">
        <v>44302.0</v>
      </c>
      <c r="I30" s="179" t="s">
        <v>816</v>
      </c>
      <c r="J30" s="122"/>
      <c r="K30" s="165"/>
      <c r="L30" s="166"/>
      <c r="M30" s="165"/>
      <c r="N30" s="165"/>
      <c r="O30" s="165"/>
      <c r="P30" s="165"/>
      <c r="Q30" s="165"/>
      <c r="R30" s="165"/>
      <c r="S30" s="165"/>
      <c r="T30" s="165"/>
      <c r="U30" s="165"/>
      <c r="V30" s="165"/>
      <c r="W30" s="165"/>
      <c r="X30" s="165"/>
      <c r="Y30" s="165"/>
      <c r="Z30" s="165"/>
      <c r="AA30" s="165"/>
    </row>
    <row r="31" ht="12.75" customHeight="1">
      <c r="A31" s="111" t="str">
        <f t="shared" si="1"/>
        <v>[Manager-22]</v>
      </c>
      <c r="B31" s="111" t="s">
        <v>836</v>
      </c>
      <c r="C31" s="180" t="s">
        <v>863</v>
      </c>
      <c r="D31" s="180" t="s">
        <v>838</v>
      </c>
      <c r="E31" s="111" t="str">
        <f t="shared" si="2"/>
        <v>[Manager-1]</v>
      </c>
      <c r="F31" s="175" t="s">
        <v>839</v>
      </c>
      <c r="G31" s="176" t="s">
        <v>90</v>
      </c>
      <c r="H31" s="177">
        <v>44302.0</v>
      </c>
      <c r="I31" s="179" t="s">
        <v>816</v>
      </c>
      <c r="J31" s="122"/>
      <c r="K31" s="165"/>
      <c r="L31" s="166"/>
      <c r="M31" s="165"/>
      <c r="N31" s="165"/>
      <c r="O31" s="165"/>
      <c r="P31" s="165"/>
      <c r="Q31" s="165"/>
      <c r="R31" s="165"/>
      <c r="S31" s="165"/>
      <c r="T31" s="165"/>
      <c r="U31" s="165"/>
      <c r="V31" s="165"/>
      <c r="W31" s="165"/>
      <c r="X31" s="165"/>
      <c r="Y31" s="165"/>
      <c r="Z31" s="165"/>
      <c r="AA31" s="165"/>
    </row>
    <row r="32" ht="12.75" customHeight="1">
      <c r="A32" s="111" t="str">
        <f t="shared" si="1"/>
        <v>[Manager-23]</v>
      </c>
      <c r="B32" s="111" t="s">
        <v>836</v>
      </c>
      <c r="C32" s="180" t="s">
        <v>864</v>
      </c>
      <c r="D32" s="180" t="s">
        <v>846</v>
      </c>
      <c r="E32" s="111" t="str">
        <f t="shared" si="2"/>
        <v>[Manager-1]</v>
      </c>
      <c r="F32" s="175" t="s">
        <v>839</v>
      </c>
      <c r="G32" s="176" t="s">
        <v>90</v>
      </c>
      <c r="H32" s="177">
        <v>44302.0</v>
      </c>
      <c r="I32" s="179" t="s">
        <v>816</v>
      </c>
      <c r="J32" s="122"/>
      <c r="K32" s="165"/>
      <c r="L32" s="166"/>
      <c r="M32" s="165"/>
      <c r="N32" s="165"/>
      <c r="O32" s="165"/>
      <c r="P32" s="165"/>
      <c r="Q32" s="165"/>
      <c r="R32" s="165"/>
      <c r="S32" s="165"/>
      <c r="T32" s="165"/>
      <c r="U32" s="165"/>
      <c r="V32" s="165"/>
      <c r="W32" s="165"/>
      <c r="X32" s="165"/>
      <c r="Y32" s="165"/>
      <c r="Z32" s="165"/>
      <c r="AA32" s="165"/>
    </row>
    <row r="33" ht="12.75" customHeight="1">
      <c r="A33" s="111" t="str">
        <f t="shared" si="1"/>
        <v>[Manager-24]</v>
      </c>
      <c r="B33" s="111" t="s">
        <v>836</v>
      </c>
      <c r="C33" s="180" t="s">
        <v>865</v>
      </c>
      <c r="D33" s="180" t="s">
        <v>852</v>
      </c>
      <c r="E33" s="111" t="str">
        <f t="shared" si="2"/>
        <v>[Manager-1]</v>
      </c>
      <c r="F33" s="175" t="s">
        <v>839</v>
      </c>
      <c r="G33" s="176" t="s">
        <v>90</v>
      </c>
      <c r="H33" s="177">
        <v>44302.0</v>
      </c>
      <c r="I33" s="179" t="s">
        <v>816</v>
      </c>
      <c r="J33" s="122"/>
      <c r="K33" s="165"/>
      <c r="L33" s="166"/>
      <c r="M33" s="165"/>
      <c r="N33" s="165"/>
      <c r="O33" s="165"/>
      <c r="P33" s="165"/>
      <c r="Q33" s="165"/>
      <c r="R33" s="165"/>
      <c r="S33" s="165"/>
      <c r="T33" s="165"/>
      <c r="U33" s="165"/>
      <c r="V33" s="165"/>
      <c r="W33" s="165"/>
      <c r="X33" s="165"/>
      <c r="Y33" s="165"/>
      <c r="Z33" s="165"/>
      <c r="AA33" s="165"/>
    </row>
    <row r="34" ht="12.75" customHeight="1">
      <c r="A34" s="111" t="str">
        <f t="shared" si="1"/>
        <v>[Manager-25]</v>
      </c>
      <c r="B34" s="111" t="s">
        <v>866</v>
      </c>
      <c r="C34" s="180" t="s">
        <v>867</v>
      </c>
      <c r="D34" s="180" t="s">
        <v>868</v>
      </c>
      <c r="E34" s="111" t="str">
        <f t="shared" si="2"/>
        <v>[Manager-1]</v>
      </c>
      <c r="F34" s="175"/>
      <c r="G34" s="181" t="s">
        <v>90</v>
      </c>
      <c r="H34" s="177">
        <v>44302.0</v>
      </c>
      <c r="I34" s="179" t="s">
        <v>816</v>
      </c>
      <c r="J34" s="176" t="s">
        <v>869</v>
      </c>
      <c r="K34" s="165"/>
      <c r="L34" s="166"/>
      <c r="M34" s="165"/>
      <c r="N34" s="165"/>
      <c r="O34" s="165"/>
      <c r="P34" s="165"/>
      <c r="Q34" s="165"/>
      <c r="R34" s="165"/>
      <c r="S34" s="165"/>
      <c r="T34" s="165"/>
      <c r="U34" s="165"/>
      <c r="V34" s="165"/>
      <c r="W34" s="165"/>
      <c r="X34" s="165"/>
      <c r="Y34" s="165"/>
      <c r="Z34" s="165"/>
      <c r="AA34" s="165"/>
    </row>
    <row r="35" ht="12.75" customHeight="1">
      <c r="A35" s="111" t="str">
        <f t="shared" si="1"/>
        <v>[Manager-26]</v>
      </c>
      <c r="B35" s="111" t="s">
        <v>870</v>
      </c>
      <c r="C35" s="180" t="s">
        <v>867</v>
      </c>
      <c r="D35" s="180" t="s">
        <v>871</v>
      </c>
      <c r="E35" s="111" t="str">
        <f t="shared" si="2"/>
        <v>[Manager-1]</v>
      </c>
      <c r="F35" s="175"/>
      <c r="G35" s="176" t="s">
        <v>90</v>
      </c>
      <c r="H35" s="177">
        <v>44302.0</v>
      </c>
      <c r="I35" s="179" t="s">
        <v>816</v>
      </c>
      <c r="J35" s="122"/>
      <c r="K35" s="165"/>
      <c r="L35" s="166"/>
      <c r="M35" s="165"/>
      <c r="N35" s="165"/>
      <c r="O35" s="165"/>
      <c r="P35" s="165"/>
      <c r="Q35" s="165"/>
      <c r="R35" s="165"/>
      <c r="S35" s="165"/>
      <c r="T35" s="165"/>
      <c r="U35" s="165"/>
      <c r="V35" s="165"/>
      <c r="W35" s="165"/>
      <c r="X35" s="165"/>
      <c r="Y35" s="165"/>
      <c r="Z35" s="165"/>
      <c r="AA35" s="165"/>
    </row>
    <row r="36" ht="12.75" customHeight="1">
      <c r="A36" s="111" t="str">
        <f t="shared" si="1"/>
        <v>[Manager-27]</v>
      </c>
      <c r="B36" s="111" t="s">
        <v>872</v>
      </c>
      <c r="C36" s="180" t="s">
        <v>873</v>
      </c>
      <c r="D36" s="180" t="s">
        <v>874</v>
      </c>
      <c r="E36" s="111" t="str">
        <f t="shared" si="2"/>
        <v>[Manager-1]</v>
      </c>
      <c r="F36" s="175" t="s">
        <v>875</v>
      </c>
      <c r="G36" s="176" t="s">
        <v>90</v>
      </c>
      <c r="H36" s="177">
        <v>44302.0</v>
      </c>
      <c r="I36" s="179" t="s">
        <v>816</v>
      </c>
      <c r="J36" s="122"/>
      <c r="K36" s="165"/>
      <c r="L36" s="166"/>
      <c r="M36" s="165"/>
      <c r="N36" s="165"/>
      <c r="O36" s="165"/>
      <c r="P36" s="165"/>
      <c r="Q36" s="165"/>
      <c r="R36" s="165"/>
      <c r="S36" s="165"/>
      <c r="T36" s="165"/>
      <c r="U36" s="165"/>
      <c r="V36" s="165"/>
      <c r="W36" s="165"/>
      <c r="X36" s="165"/>
      <c r="Y36" s="165"/>
      <c r="Z36" s="165"/>
      <c r="AA36" s="165"/>
    </row>
    <row r="37" ht="12.75" customHeight="1">
      <c r="A37" s="111" t="str">
        <f t="shared" si="1"/>
        <v>[Manager-28]</v>
      </c>
      <c r="B37" s="111" t="s">
        <v>876</v>
      </c>
      <c r="C37" s="180" t="s">
        <v>873</v>
      </c>
      <c r="D37" s="180" t="s">
        <v>877</v>
      </c>
      <c r="E37" s="111" t="str">
        <f t="shared" si="2"/>
        <v>[Manager-1]</v>
      </c>
      <c r="F37" s="175" t="s">
        <v>875</v>
      </c>
      <c r="G37" s="176" t="s">
        <v>90</v>
      </c>
      <c r="H37" s="177">
        <v>44302.0</v>
      </c>
      <c r="I37" s="179" t="s">
        <v>816</v>
      </c>
      <c r="J37" s="122"/>
      <c r="K37" s="78"/>
      <c r="L37" s="11"/>
      <c r="M37" s="11"/>
      <c r="N37" s="11"/>
      <c r="O37" s="11"/>
      <c r="P37" s="11"/>
      <c r="Q37" s="11"/>
      <c r="R37" s="11"/>
      <c r="S37" s="11"/>
      <c r="T37" s="11"/>
      <c r="U37" s="11"/>
      <c r="V37" s="11"/>
      <c r="W37" s="11"/>
      <c r="X37" s="11"/>
      <c r="Y37" s="11"/>
      <c r="Z37" s="11"/>
      <c r="AA37" s="165"/>
    </row>
    <row r="38" ht="12.75" customHeight="1">
      <c r="A38" s="111" t="str">
        <f t="shared" si="1"/>
        <v>[Manager-29]</v>
      </c>
      <c r="B38" s="111" t="s">
        <v>878</v>
      </c>
      <c r="C38" s="180" t="s">
        <v>879</v>
      </c>
      <c r="D38" s="180" t="s">
        <v>880</v>
      </c>
      <c r="E38" s="111" t="str">
        <f t="shared" si="2"/>
        <v>[Manager-1]</v>
      </c>
      <c r="F38" s="175" t="s">
        <v>881</v>
      </c>
      <c r="G38" s="176" t="s">
        <v>90</v>
      </c>
      <c r="H38" s="177">
        <v>44302.0</v>
      </c>
      <c r="I38" s="179" t="s">
        <v>816</v>
      </c>
      <c r="J38" s="122"/>
      <c r="K38" s="78"/>
      <c r="L38" s="11"/>
      <c r="M38" s="11"/>
      <c r="N38" s="11"/>
      <c r="O38" s="11"/>
      <c r="P38" s="11"/>
      <c r="Q38" s="11"/>
      <c r="R38" s="11"/>
      <c r="S38" s="11"/>
      <c r="T38" s="11"/>
      <c r="U38" s="11"/>
      <c r="V38" s="11"/>
      <c r="W38" s="11"/>
      <c r="X38" s="11"/>
      <c r="Y38" s="11"/>
      <c r="Z38" s="11"/>
      <c r="AA38" s="165"/>
    </row>
    <row r="39" ht="12.75" customHeight="1">
      <c r="A39" s="111" t="str">
        <f t="shared" si="1"/>
        <v>[Manager-30]</v>
      </c>
      <c r="B39" s="111" t="s">
        <v>882</v>
      </c>
      <c r="C39" s="180" t="s">
        <v>879</v>
      </c>
      <c r="D39" s="180" t="s">
        <v>883</v>
      </c>
      <c r="E39" s="111" t="str">
        <f t="shared" si="2"/>
        <v>[Manager-1]</v>
      </c>
      <c r="F39" s="175" t="s">
        <v>881</v>
      </c>
      <c r="G39" s="176" t="s">
        <v>90</v>
      </c>
      <c r="H39" s="177">
        <v>44302.0</v>
      </c>
      <c r="I39" s="179" t="s">
        <v>816</v>
      </c>
      <c r="J39" s="122"/>
      <c r="K39" s="78"/>
      <c r="L39" s="11"/>
      <c r="M39" s="11"/>
      <c r="N39" s="11"/>
      <c r="O39" s="11"/>
      <c r="P39" s="11"/>
      <c r="Q39" s="11"/>
      <c r="R39" s="11"/>
      <c r="S39" s="11"/>
      <c r="T39" s="11"/>
      <c r="U39" s="11"/>
      <c r="V39" s="11"/>
      <c r="W39" s="11"/>
      <c r="X39" s="11"/>
      <c r="Y39" s="11"/>
      <c r="Z39" s="11"/>
      <c r="AA39" s="165"/>
    </row>
    <row r="40" ht="12.75" customHeight="1">
      <c r="A40" s="111" t="str">
        <f t="shared" si="1"/>
        <v>[Manager-31]</v>
      </c>
      <c r="B40" s="111" t="s">
        <v>884</v>
      </c>
      <c r="C40" s="180" t="s">
        <v>885</v>
      </c>
      <c r="D40" s="180" t="s">
        <v>886</v>
      </c>
      <c r="E40" s="111" t="str">
        <f t="shared" si="2"/>
        <v>[Manager-1]</v>
      </c>
      <c r="F40" s="175" t="s">
        <v>881</v>
      </c>
      <c r="G40" s="176" t="s">
        <v>90</v>
      </c>
      <c r="H40" s="177">
        <v>44302.0</v>
      </c>
      <c r="I40" s="179" t="s">
        <v>816</v>
      </c>
      <c r="J40" s="122"/>
      <c r="K40" s="78"/>
      <c r="L40" s="11"/>
      <c r="M40" s="11"/>
      <c r="N40" s="11"/>
      <c r="O40" s="11"/>
      <c r="P40" s="11"/>
      <c r="Q40" s="11"/>
      <c r="R40" s="11"/>
      <c r="S40" s="11"/>
      <c r="T40" s="11"/>
      <c r="U40" s="11"/>
      <c r="V40" s="11"/>
      <c r="W40" s="11"/>
      <c r="X40" s="11"/>
      <c r="Y40" s="11"/>
      <c r="Z40" s="11"/>
      <c r="AA40" s="165"/>
    </row>
    <row r="41" ht="12.75" customHeight="1">
      <c r="A41" s="111" t="str">
        <f t="shared" si="1"/>
        <v>[Manager-32]</v>
      </c>
      <c r="B41" s="111" t="s">
        <v>884</v>
      </c>
      <c r="C41" s="180" t="s">
        <v>887</v>
      </c>
      <c r="D41" s="180" t="s">
        <v>888</v>
      </c>
      <c r="E41" s="111" t="str">
        <f t="shared" si="2"/>
        <v>[Manager-1]</v>
      </c>
      <c r="F41" s="175" t="s">
        <v>881</v>
      </c>
      <c r="G41" s="176" t="s">
        <v>90</v>
      </c>
      <c r="H41" s="177">
        <v>44302.0</v>
      </c>
      <c r="I41" s="179" t="s">
        <v>816</v>
      </c>
      <c r="J41" s="122"/>
      <c r="K41" s="78"/>
      <c r="L41" s="11"/>
      <c r="M41" s="11"/>
      <c r="N41" s="11"/>
      <c r="O41" s="11"/>
      <c r="P41" s="11"/>
      <c r="Q41" s="11"/>
      <c r="R41" s="11"/>
      <c r="S41" s="11"/>
      <c r="T41" s="11"/>
      <c r="U41" s="11"/>
      <c r="V41" s="11"/>
      <c r="W41" s="11"/>
      <c r="X41" s="11"/>
      <c r="Y41" s="11"/>
      <c r="Z41" s="11"/>
      <c r="AA41" s="165"/>
    </row>
    <row r="42" ht="12.75" customHeight="1">
      <c r="A42" s="111" t="str">
        <f t="shared" si="1"/>
        <v>[Manager-33]</v>
      </c>
      <c r="B42" s="111" t="s">
        <v>884</v>
      </c>
      <c r="C42" s="180" t="s">
        <v>889</v>
      </c>
      <c r="D42" s="180" t="s">
        <v>890</v>
      </c>
      <c r="E42" s="111" t="str">
        <f t="shared" si="2"/>
        <v>[Manager-1]</v>
      </c>
      <c r="F42" s="175" t="s">
        <v>881</v>
      </c>
      <c r="G42" s="176" t="s">
        <v>90</v>
      </c>
      <c r="H42" s="177">
        <v>44302.0</v>
      </c>
      <c r="I42" s="179" t="s">
        <v>816</v>
      </c>
      <c r="J42" s="122"/>
      <c r="K42" s="78"/>
      <c r="L42" s="11"/>
      <c r="M42" s="11"/>
      <c r="N42" s="11"/>
      <c r="O42" s="11"/>
      <c r="P42" s="11"/>
      <c r="Q42" s="11"/>
      <c r="R42" s="11"/>
      <c r="S42" s="11"/>
      <c r="T42" s="11"/>
      <c r="U42" s="11"/>
      <c r="V42" s="11"/>
      <c r="W42" s="11"/>
      <c r="X42" s="11"/>
      <c r="Y42" s="11"/>
      <c r="Z42" s="11"/>
      <c r="AA42" s="165"/>
    </row>
    <row r="43" ht="12.75" customHeight="1">
      <c r="A43" s="111" t="str">
        <f t="shared" si="1"/>
        <v>[Manager-34]</v>
      </c>
      <c r="B43" s="111" t="s">
        <v>891</v>
      </c>
      <c r="C43" s="180" t="s">
        <v>892</v>
      </c>
      <c r="D43" s="180" t="s">
        <v>893</v>
      </c>
      <c r="E43" s="111" t="str">
        <f t="shared" si="2"/>
        <v>[Manager-1]</v>
      </c>
      <c r="F43" s="175" t="s">
        <v>881</v>
      </c>
      <c r="G43" s="176" t="s">
        <v>90</v>
      </c>
      <c r="H43" s="177">
        <v>44302.0</v>
      </c>
      <c r="I43" s="179" t="s">
        <v>816</v>
      </c>
      <c r="J43" s="122"/>
      <c r="K43" s="78"/>
      <c r="L43" s="11"/>
      <c r="M43" s="11"/>
      <c r="N43" s="11"/>
      <c r="O43" s="11"/>
      <c r="P43" s="11"/>
      <c r="Q43" s="11"/>
      <c r="R43" s="11"/>
      <c r="S43" s="11"/>
      <c r="T43" s="11"/>
      <c r="U43" s="11"/>
      <c r="V43" s="11"/>
      <c r="W43" s="11"/>
      <c r="X43" s="11"/>
      <c r="Y43" s="11"/>
      <c r="Z43" s="11"/>
      <c r="AA43" s="165"/>
    </row>
    <row r="44" ht="12.75" customHeight="1">
      <c r="A44" s="111" t="str">
        <f t="shared" si="1"/>
        <v>[Manager-35]</v>
      </c>
      <c r="B44" s="111" t="s">
        <v>891</v>
      </c>
      <c r="C44" s="180" t="s">
        <v>894</v>
      </c>
      <c r="D44" s="180" t="s">
        <v>895</v>
      </c>
      <c r="E44" s="111" t="str">
        <f t="shared" si="2"/>
        <v>[Manager-1]</v>
      </c>
      <c r="F44" s="175" t="s">
        <v>881</v>
      </c>
      <c r="G44" s="176" t="s">
        <v>90</v>
      </c>
      <c r="H44" s="177">
        <v>44302.0</v>
      </c>
      <c r="I44" s="179" t="s">
        <v>816</v>
      </c>
      <c r="J44" s="122"/>
      <c r="K44" s="78"/>
      <c r="L44" s="11"/>
      <c r="M44" s="11"/>
      <c r="N44" s="11"/>
      <c r="O44" s="11"/>
      <c r="P44" s="11"/>
      <c r="Q44" s="11"/>
      <c r="R44" s="11"/>
      <c r="S44" s="11"/>
      <c r="T44" s="11"/>
      <c r="U44" s="11"/>
      <c r="V44" s="11"/>
      <c r="W44" s="11"/>
      <c r="X44" s="11"/>
      <c r="Y44" s="11"/>
      <c r="Z44" s="11"/>
      <c r="AA44" s="165"/>
    </row>
    <row r="45" ht="12.75" customHeight="1">
      <c r="A45" s="111" t="str">
        <f t="shared" si="1"/>
        <v>[Manager-36]</v>
      </c>
      <c r="B45" s="111" t="s">
        <v>896</v>
      </c>
      <c r="C45" s="180" t="s">
        <v>897</v>
      </c>
      <c r="D45" s="180" t="s">
        <v>898</v>
      </c>
      <c r="E45" s="111" t="str">
        <f t="shared" si="2"/>
        <v>[Manager-1]</v>
      </c>
      <c r="F45" s="175" t="s">
        <v>881</v>
      </c>
      <c r="G45" s="176" t="s">
        <v>90</v>
      </c>
      <c r="H45" s="177">
        <v>44302.0</v>
      </c>
      <c r="I45" s="179" t="s">
        <v>816</v>
      </c>
      <c r="J45" s="122"/>
      <c r="K45" s="78"/>
      <c r="L45" s="11"/>
      <c r="M45" s="11"/>
      <c r="N45" s="11"/>
      <c r="O45" s="11"/>
      <c r="P45" s="11"/>
      <c r="Q45" s="11"/>
      <c r="R45" s="11"/>
      <c r="S45" s="11"/>
      <c r="T45" s="11"/>
      <c r="U45" s="11"/>
      <c r="V45" s="11"/>
      <c r="W45" s="11"/>
      <c r="X45" s="11"/>
      <c r="Y45" s="11"/>
      <c r="Z45" s="11"/>
      <c r="AA45" s="165"/>
    </row>
    <row r="46" ht="12.75" customHeight="1">
      <c r="A46" s="111" t="str">
        <f t="shared" si="1"/>
        <v>[Manager-37]</v>
      </c>
      <c r="B46" s="111" t="s">
        <v>896</v>
      </c>
      <c r="C46" s="180" t="s">
        <v>899</v>
      </c>
      <c r="D46" s="180" t="s">
        <v>900</v>
      </c>
      <c r="E46" s="111" t="str">
        <f t="shared" si="2"/>
        <v>[Manager-1]</v>
      </c>
      <c r="F46" s="175" t="s">
        <v>881</v>
      </c>
      <c r="G46" s="176" t="s">
        <v>90</v>
      </c>
      <c r="H46" s="177">
        <v>44302.0</v>
      </c>
      <c r="I46" s="179" t="s">
        <v>816</v>
      </c>
      <c r="J46" s="122"/>
      <c r="K46" s="78"/>
      <c r="L46" s="11"/>
      <c r="M46" s="11"/>
      <c r="N46" s="11"/>
      <c r="O46" s="11"/>
      <c r="P46" s="11"/>
      <c r="Q46" s="11"/>
      <c r="R46" s="11"/>
      <c r="S46" s="11"/>
      <c r="T46" s="11"/>
      <c r="U46" s="11"/>
      <c r="V46" s="11"/>
      <c r="W46" s="11"/>
      <c r="X46" s="11"/>
      <c r="Y46" s="11"/>
      <c r="Z46" s="11"/>
      <c r="AA46" s="165"/>
    </row>
    <row r="47" ht="12.75" customHeight="1">
      <c r="A47" s="111" t="str">
        <f t="shared" si="1"/>
        <v>[Manager-38]</v>
      </c>
      <c r="B47" s="111" t="s">
        <v>901</v>
      </c>
      <c r="C47" s="180" t="s">
        <v>902</v>
      </c>
      <c r="D47" s="180" t="s">
        <v>898</v>
      </c>
      <c r="E47" s="111" t="str">
        <f t="shared" si="2"/>
        <v>[Manager-1]</v>
      </c>
      <c r="F47" s="175" t="s">
        <v>881</v>
      </c>
      <c r="G47" s="176" t="s">
        <v>90</v>
      </c>
      <c r="H47" s="177">
        <v>44302.0</v>
      </c>
      <c r="I47" s="179" t="s">
        <v>816</v>
      </c>
      <c r="J47" s="122"/>
      <c r="K47" s="78"/>
      <c r="L47" s="11"/>
      <c r="M47" s="11"/>
      <c r="N47" s="11"/>
      <c r="O47" s="11"/>
      <c r="P47" s="11"/>
      <c r="Q47" s="11"/>
      <c r="R47" s="11"/>
      <c r="S47" s="11"/>
      <c r="T47" s="11"/>
      <c r="U47" s="11"/>
      <c r="V47" s="11"/>
      <c r="W47" s="11"/>
      <c r="X47" s="11"/>
      <c r="Y47" s="11"/>
      <c r="Z47" s="11"/>
      <c r="AA47" s="165"/>
    </row>
    <row r="48" ht="12.75" customHeight="1">
      <c r="A48" s="111" t="str">
        <f t="shared" si="1"/>
        <v>[Manager-39]</v>
      </c>
      <c r="B48" s="111" t="s">
        <v>901</v>
      </c>
      <c r="C48" s="180" t="s">
        <v>903</v>
      </c>
      <c r="D48" s="180" t="s">
        <v>904</v>
      </c>
      <c r="E48" s="111" t="str">
        <f t="shared" si="2"/>
        <v>[Manager-1]</v>
      </c>
      <c r="F48" s="175" t="s">
        <v>905</v>
      </c>
      <c r="G48" s="176" t="s">
        <v>90</v>
      </c>
      <c r="H48" s="177">
        <v>44302.0</v>
      </c>
      <c r="I48" s="179" t="s">
        <v>816</v>
      </c>
      <c r="J48" s="122"/>
      <c r="K48" s="78"/>
      <c r="L48" s="11"/>
      <c r="M48" s="11"/>
      <c r="N48" s="11"/>
      <c r="O48" s="11"/>
      <c r="P48" s="11"/>
      <c r="Q48" s="11"/>
      <c r="R48" s="11"/>
      <c r="S48" s="11"/>
      <c r="T48" s="11"/>
      <c r="U48" s="11"/>
      <c r="V48" s="11"/>
      <c r="W48" s="11"/>
      <c r="X48" s="11"/>
      <c r="Y48" s="11"/>
      <c r="Z48" s="11"/>
      <c r="AA48" s="165"/>
    </row>
    <row r="49" ht="12.75" customHeight="1">
      <c r="A49" s="111" t="str">
        <f t="shared" si="1"/>
        <v>[Manager-40]</v>
      </c>
      <c r="B49" s="111" t="s">
        <v>901</v>
      </c>
      <c r="C49" s="180" t="s">
        <v>906</v>
      </c>
      <c r="D49" s="180" t="s">
        <v>907</v>
      </c>
      <c r="E49" s="111" t="str">
        <f t="shared" si="2"/>
        <v>[Manager-1]</v>
      </c>
      <c r="F49" s="175" t="s">
        <v>908</v>
      </c>
      <c r="G49" s="176" t="s">
        <v>90</v>
      </c>
      <c r="H49" s="177">
        <v>44302.0</v>
      </c>
      <c r="I49" s="179" t="s">
        <v>816</v>
      </c>
      <c r="J49" s="122"/>
      <c r="K49" s="78"/>
      <c r="L49" s="11"/>
      <c r="M49" s="11"/>
      <c r="N49" s="11"/>
      <c r="O49" s="11"/>
      <c r="P49" s="11"/>
      <c r="Q49" s="11"/>
      <c r="R49" s="11"/>
      <c r="S49" s="11"/>
      <c r="T49" s="11"/>
      <c r="U49" s="11"/>
      <c r="V49" s="11"/>
      <c r="W49" s="11"/>
      <c r="X49" s="11"/>
      <c r="Y49" s="11"/>
      <c r="Z49" s="11"/>
      <c r="AA49" s="165"/>
    </row>
    <row r="50" ht="12.75" customHeight="1">
      <c r="A50" s="111" t="str">
        <f t="shared" si="1"/>
        <v>[Manager-41]</v>
      </c>
      <c r="B50" s="111" t="s">
        <v>901</v>
      </c>
      <c r="C50" s="180" t="s">
        <v>909</v>
      </c>
      <c r="D50" s="180" t="s">
        <v>910</v>
      </c>
      <c r="E50" s="111" t="str">
        <f t="shared" si="2"/>
        <v>[Manager-1]</v>
      </c>
      <c r="F50" s="175" t="s">
        <v>911</v>
      </c>
      <c r="G50" s="176" t="s">
        <v>90</v>
      </c>
      <c r="H50" s="177">
        <v>44302.0</v>
      </c>
      <c r="I50" s="179" t="s">
        <v>816</v>
      </c>
      <c r="J50" s="122"/>
      <c r="K50" s="78"/>
      <c r="L50" s="11"/>
      <c r="M50" s="11"/>
      <c r="N50" s="11"/>
      <c r="O50" s="11"/>
      <c r="P50" s="11"/>
      <c r="Q50" s="11"/>
      <c r="R50" s="11"/>
      <c r="S50" s="11"/>
      <c r="T50" s="11"/>
      <c r="U50" s="11"/>
      <c r="V50" s="11"/>
      <c r="W50" s="11"/>
      <c r="X50" s="11"/>
      <c r="Y50" s="11"/>
      <c r="Z50" s="11"/>
      <c r="AA50" s="165"/>
    </row>
    <row r="51" ht="12.75" customHeight="1">
      <c r="A51" s="111" t="str">
        <f t="shared" si="1"/>
        <v>[Manager-42]</v>
      </c>
      <c r="B51" s="111" t="s">
        <v>901</v>
      </c>
      <c r="C51" s="180" t="s">
        <v>912</v>
      </c>
      <c r="D51" s="180" t="s">
        <v>910</v>
      </c>
      <c r="E51" s="111" t="str">
        <f t="shared" si="2"/>
        <v>[Manager-1]</v>
      </c>
      <c r="F51" s="175" t="s">
        <v>913</v>
      </c>
      <c r="G51" s="176" t="s">
        <v>90</v>
      </c>
      <c r="H51" s="177">
        <v>44302.0</v>
      </c>
      <c r="I51" s="179" t="s">
        <v>816</v>
      </c>
      <c r="J51" s="122"/>
      <c r="K51" s="78"/>
      <c r="L51" s="11"/>
      <c r="M51" s="11"/>
      <c r="N51" s="11"/>
      <c r="O51" s="11"/>
      <c r="P51" s="11"/>
      <c r="Q51" s="11"/>
      <c r="R51" s="11"/>
      <c r="S51" s="11"/>
      <c r="T51" s="11"/>
      <c r="U51" s="11"/>
      <c r="V51" s="11"/>
      <c r="W51" s="11"/>
      <c r="X51" s="11"/>
      <c r="Y51" s="11"/>
      <c r="Z51" s="11"/>
      <c r="AA51" s="165"/>
    </row>
    <row r="52" ht="12.75" customHeight="1">
      <c r="A52" s="111" t="str">
        <f t="shared" si="1"/>
        <v>[Manager-43]</v>
      </c>
      <c r="B52" s="111" t="s">
        <v>901</v>
      </c>
      <c r="C52" s="180" t="s">
        <v>914</v>
      </c>
      <c r="D52" s="180" t="s">
        <v>915</v>
      </c>
      <c r="E52" s="111" t="str">
        <f t="shared" si="2"/>
        <v>[Manager-1]</v>
      </c>
      <c r="F52" s="175" t="s">
        <v>916</v>
      </c>
      <c r="G52" s="176" t="s">
        <v>90</v>
      </c>
      <c r="H52" s="177">
        <v>44302.0</v>
      </c>
      <c r="I52" s="179" t="s">
        <v>816</v>
      </c>
      <c r="J52" s="122"/>
      <c r="K52" s="78"/>
      <c r="L52" s="11"/>
      <c r="M52" s="11"/>
      <c r="N52" s="11"/>
      <c r="O52" s="11"/>
      <c r="P52" s="11"/>
      <c r="Q52" s="11"/>
      <c r="R52" s="11"/>
      <c r="S52" s="11"/>
      <c r="T52" s="11"/>
      <c r="U52" s="11"/>
      <c r="V52" s="11"/>
      <c r="W52" s="11"/>
      <c r="X52" s="11"/>
      <c r="Y52" s="11"/>
      <c r="Z52" s="11"/>
      <c r="AA52" s="165"/>
    </row>
    <row r="53" ht="12.75" customHeight="1">
      <c r="A53" s="111" t="str">
        <f t="shared" si="1"/>
        <v>[Manager-44]</v>
      </c>
      <c r="B53" s="111" t="s">
        <v>901</v>
      </c>
      <c r="C53" s="180" t="s">
        <v>917</v>
      </c>
      <c r="D53" s="180" t="s">
        <v>918</v>
      </c>
      <c r="E53" s="111" t="str">
        <f t="shared" si="2"/>
        <v>[Manager-1]</v>
      </c>
      <c r="F53" s="175" t="s">
        <v>916</v>
      </c>
      <c r="G53" s="176" t="s">
        <v>90</v>
      </c>
      <c r="H53" s="177">
        <v>44302.0</v>
      </c>
      <c r="I53" s="179" t="s">
        <v>816</v>
      </c>
      <c r="J53" s="122"/>
      <c r="K53" s="78"/>
      <c r="L53" s="11"/>
      <c r="M53" s="11"/>
      <c r="N53" s="11"/>
      <c r="O53" s="11"/>
      <c r="P53" s="11"/>
      <c r="Q53" s="11"/>
      <c r="R53" s="11"/>
      <c r="S53" s="11"/>
      <c r="T53" s="11"/>
      <c r="U53" s="11"/>
      <c r="V53" s="11"/>
      <c r="W53" s="11"/>
      <c r="X53" s="11"/>
      <c r="Y53" s="11"/>
      <c r="Z53" s="11"/>
      <c r="AA53" s="165"/>
    </row>
    <row r="54" ht="12.75" customHeight="1">
      <c r="A54" s="111" t="str">
        <f t="shared" si="1"/>
        <v>[Manager-45]</v>
      </c>
      <c r="B54" s="111" t="s">
        <v>901</v>
      </c>
      <c r="C54" s="180" t="s">
        <v>919</v>
      </c>
      <c r="D54" s="180" t="s">
        <v>920</v>
      </c>
      <c r="E54" s="111" t="str">
        <f t="shared" si="2"/>
        <v>[Manager-1]</v>
      </c>
      <c r="F54" s="175" t="s">
        <v>916</v>
      </c>
      <c r="G54" s="176" t="s">
        <v>90</v>
      </c>
      <c r="H54" s="177">
        <v>44302.0</v>
      </c>
      <c r="I54" s="179" t="s">
        <v>816</v>
      </c>
      <c r="J54" s="122"/>
      <c r="K54" s="78"/>
      <c r="L54" s="11"/>
      <c r="M54" s="11"/>
      <c r="N54" s="11"/>
      <c r="O54" s="11"/>
      <c r="P54" s="11"/>
      <c r="Q54" s="11"/>
      <c r="R54" s="11"/>
      <c r="S54" s="11"/>
      <c r="T54" s="11"/>
      <c r="U54" s="11"/>
      <c r="V54" s="11"/>
      <c r="W54" s="11"/>
      <c r="X54" s="11"/>
      <c r="Y54" s="11"/>
      <c r="Z54" s="11"/>
      <c r="AA54" s="165"/>
    </row>
    <row r="55" ht="12.75" customHeight="1">
      <c r="A55" s="111" t="str">
        <f t="shared" si="1"/>
        <v>[Manager-46]</v>
      </c>
      <c r="B55" s="111" t="s">
        <v>921</v>
      </c>
      <c r="C55" s="180" t="s">
        <v>879</v>
      </c>
      <c r="D55" s="180" t="s">
        <v>922</v>
      </c>
      <c r="E55" s="111" t="str">
        <f t="shared" si="2"/>
        <v>[Manager-1]</v>
      </c>
      <c r="F55" s="175" t="s">
        <v>923</v>
      </c>
      <c r="G55" s="176" t="s">
        <v>90</v>
      </c>
      <c r="H55" s="177">
        <v>44302.0</v>
      </c>
      <c r="I55" s="179" t="s">
        <v>816</v>
      </c>
      <c r="J55" s="122"/>
      <c r="K55" s="78"/>
      <c r="L55" s="11"/>
      <c r="M55" s="11"/>
      <c r="N55" s="11"/>
      <c r="O55" s="11"/>
      <c r="P55" s="11"/>
      <c r="Q55" s="11"/>
      <c r="R55" s="11"/>
      <c r="S55" s="11"/>
      <c r="T55" s="11"/>
      <c r="U55" s="11"/>
      <c r="V55" s="11"/>
      <c r="W55" s="11"/>
      <c r="X55" s="11"/>
      <c r="Y55" s="11"/>
      <c r="Z55" s="11"/>
      <c r="AA55" s="165"/>
    </row>
    <row r="56" ht="12.75" customHeight="1">
      <c r="A56" s="111" t="str">
        <f t="shared" si="1"/>
        <v>[Manager-47]</v>
      </c>
      <c r="B56" s="111" t="s">
        <v>921</v>
      </c>
      <c r="C56" s="180" t="s">
        <v>924</v>
      </c>
      <c r="D56" s="180" t="s">
        <v>925</v>
      </c>
      <c r="E56" s="111" t="str">
        <f t="shared" si="2"/>
        <v>[Manager-1]</v>
      </c>
      <c r="F56" s="175" t="s">
        <v>923</v>
      </c>
      <c r="G56" s="176" t="s">
        <v>90</v>
      </c>
      <c r="H56" s="177">
        <v>44302.0</v>
      </c>
      <c r="I56" s="179" t="s">
        <v>816</v>
      </c>
      <c r="J56" s="122"/>
      <c r="K56" s="78"/>
      <c r="L56" s="11"/>
      <c r="M56" s="11"/>
      <c r="N56" s="11"/>
      <c r="O56" s="11"/>
      <c r="P56" s="11"/>
      <c r="Q56" s="11"/>
      <c r="R56" s="11"/>
      <c r="S56" s="11"/>
      <c r="T56" s="11"/>
      <c r="U56" s="11"/>
      <c r="V56" s="11"/>
      <c r="W56" s="11"/>
      <c r="X56" s="11"/>
      <c r="Y56" s="11"/>
      <c r="Z56" s="11"/>
      <c r="AA56" s="165"/>
    </row>
    <row r="57" ht="12.75" customHeight="1">
      <c r="A57" s="111" t="str">
        <f t="shared" si="1"/>
        <v>[Manager-48]</v>
      </c>
      <c r="B57" s="111" t="s">
        <v>926</v>
      </c>
      <c r="C57" s="180" t="s">
        <v>879</v>
      </c>
      <c r="D57" s="180" t="s">
        <v>927</v>
      </c>
      <c r="E57" s="111" t="str">
        <f t="shared" si="2"/>
        <v>[Manager-1]</v>
      </c>
      <c r="F57" s="175" t="s">
        <v>923</v>
      </c>
      <c r="G57" s="176" t="s">
        <v>90</v>
      </c>
      <c r="H57" s="177">
        <v>44302.0</v>
      </c>
      <c r="I57" s="179" t="s">
        <v>816</v>
      </c>
      <c r="J57" s="122"/>
      <c r="K57" s="78"/>
      <c r="L57" s="11"/>
      <c r="M57" s="11"/>
      <c r="N57" s="11"/>
      <c r="O57" s="11"/>
      <c r="P57" s="11"/>
      <c r="Q57" s="11"/>
      <c r="R57" s="11"/>
      <c r="S57" s="11"/>
      <c r="T57" s="11"/>
      <c r="U57" s="11"/>
      <c r="V57" s="11"/>
      <c r="W57" s="11"/>
      <c r="X57" s="11"/>
      <c r="Y57" s="11"/>
      <c r="Z57" s="11"/>
      <c r="AA57" s="165"/>
    </row>
    <row r="58" ht="12.75" customHeight="1">
      <c r="A58" s="111" t="str">
        <f t="shared" si="1"/>
        <v>[Manager-49]</v>
      </c>
      <c r="B58" s="111" t="s">
        <v>926</v>
      </c>
      <c r="C58" s="180" t="s">
        <v>924</v>
      </c>
      <c r="D58" s="180" t="s">
        <v>928</v>
      </c>
      <c r="E58" s="111" t="str">
        <f t="shared" si="2"/>
        <v>[Manager-1]</v>
      </c>
      <c r="F58" s="175" t="s">
        <v>923</v>
      </c>
      <c r="G58" s="176" t="s">
        <v>90</v>
      </c>
      <c r="H58" s="177">
        <v>44302.0</v>
      </c>
      <c r="I58" s="179" t="s">
        <v>816</v>
      </c>
      <c r="J58" s="122"/>
      <c r="K58" s="78"/>
      <c r="L58" s="11"/>
      <c r="M58" s="11"/>
      <c r="N58" s="11"/>
      <c r="O58" s="11"/>
      <c r="P58" s="11"/>
      <c r="Q58" s="11"/>
      <c r="R58" s="11"/>
      <c r="S58" s="11"/>
      <c r="T58" s="11"/>
      <c r="U58" s="11"/>
      <c r="V58" s="11"/>
      <c r="W58" s="11"/>
      <c r="X58" s="11"/>
      <c r="Y58" s="11"/>
      <c r="Z58" s="11"/>
      <c r="AA58" s="165"/>
    </row>
    <row r="59" ht="12.75" customHeight="1">
      <c r="A59" s="111" t="str">
        <f t="shared" si="1"/>
        <v>[Manager-50]</v>
      </c>
      <c r="B59" s="111" t="s">
        <v>929</v>
      </c>
      <c r="C59" s="180" t="s">
        <v>924</v>
      </c>
      <c r="D59" s="180" t="s">
        <v>930</v>
      </c>
      <c r="E59" s="111" t="str">
        <f t="shared" si="2"/>
        <v>[Manager-1]</v>
      </c>
      <c r="F59" s="175" t="s">
        <v>923</v>
      </c>
      <c r="G59" s="176" t="s">
        <v>90</v>
      </c>
      <c r="H59" s="177">
        <v>44302.0</v>
      </c>
      <c r="I59" s="179" t="s">
        <v>816</v>
      </c>
      <c r="J59" s="176" t="s">
        <v>931</v>
      </c>
      <c r="K59" s="78"/>
      <c r="L59" s="11"/>
      <c r="M59" s="11"/>
      <c r="N59" s="11"/>
      <c r="O59" s="11"/>
      <c r="P59" s="11"/>
      <c r="Q59" s="11"/>
      <c r="R59" s="11"/>
      <c r="S59" s="11"/>
      <c r="T59" s="11"/>
      <c r="U59" s="11"/>
      <c r="V59" s="11"/>
      <c r="W59" s="11"/>
      <c r="X59" s="11"/>
      <c r="Y59" s="11"/>
      <c r="Z59" s="11"/>
      <c r="AA59" s="165"/>
    </row>
    <row r="60" ht="12.75" customHeight="1">
      <c r="A60" s="111" t="str">
        <f t="shared" si="1"/>
        <v>[Manager-51]</v>
      </c>
      <c r="B60" s="111" t="s">
        <v>932</v>
      </c>
      <c r="C60" s="180" t="s">
        <v>933</v>
      </c>
      <c r="D60" s="180" t="s">
        <v>934</v>
      </c>
      <c r="E60" s="111" t="str">
        <f t="shared" si="2"/>
        <v>[Manager-1]</v>
      </c>
      <c r="F60" s="175" t="s">
        <v>935</v>
      </c>
      <c r="G60" s="176" t="s">
        <v>90</v>
      </c>
      <c r="H60" s="177">
        <v>44302.0</v>
      </c>
      <c r="I60" s="179" t="s">
        <v>816</v>
      </c>
      <c r="J60" s="122"/>
      <c r="K60" s="78"/>
      <c r="L60" s="11"/>
      <c r="M60" s="11"/>
      <c r="N60" s="11"/>
      <c r="O60" s="11"/>
      <c r="P60" s="11"/>
      <c r="Q60" s="11"/>
      <c r="R60" s="11"/>
      <c r="S60" s="11"/>
      <c r="T60" s="11"/>
      <c r="U60" s="11"/>
      <c r="V60" s="11"/>
      <c r="W60" s="11"/>
      <c r="X60" s="11"/>
      <c r="Y60" s="11"/>
      <c r="Z60" s="11"/>
      <c r="AA60" s="165"/>
    </row>
    <row r="61" ht="12.75" customHeight="1">
      <c r="A61" s="111" t="str">
        <f t="shared" si="1"/>
        <v>[Manager-52]</v>
      </c>
      <c r="B61" s="111" t="s">
        <v>936</v>
      </c>
      <c r="C61" s="180" t="s">
        <v>924</v>
      </c>
      <c r="D61" s="175" t="s">
        <v>937</v>
      </c>
      <c r="E61" s="111" t="str">
        <f t="shared" si="2"/>
        <v>[Manager-1]</v>
      </c>
      <c r="F61" s="175" t="s">
        <v>923</v>
      </c>
      <c r="G61" s="176" t="s">
        <v>90</v>
      </c>
      <c r="H61" s="177">
        <v>44302.0</v>
      </c>
      <c r="I61" s="179" t="s">
        <v>816</v>
      </c>
      <c r="J61" s="122"/>
      <c r="K61" s="78"/>
      <c r="L61" s="11"/>
      <c r="M61" s="11"/>
      <c r="N61" s="11"/>
      <c r="O61" s="11"/>
      <c r="P61" s="11"/>
      <c r="Q61" s="11"/>
      <c r="R61" s="11"/>
      <c r="S61" s="11"/>
      <c r="T61" s="11"/>
      <c r="U61" s="11"/>
      <c r="V61" s="11"/>
      <c r="W61" s="11"/>
      <c r="X61" s="11"/>
      <c r="Y61" s="11"/>
      <c r="Z61" s="11"/>
      <c r="AA61" s="165"/>
    </row>
    <row r="62" ht="12.75" customHeight="1">
      <c r="A62" s="111" t="str">
        <f t="shared" si="1"/>
        <v>[Manager-53]</v>
      </c>
      <c r="B62" s="111" t="s">
        <v>936</v>
      </c>
      <c r="C62" s="180" t="s">
        <v>938</v>
      </c>
      <c r="D62" s="175" t="s">
        <v>939</v>
      </c>
      <c r="E62" s="111" t="str">
        <f t="shared" si="2"/>
        <v>[Manager-1]</v>
      </c>
      <c r="F62" s="175" t="s">
        <v>923</v>
      </c>
      <c r="G62" s="176" t="s">
        <v>90</v>
      </c>
      <c r="H62" s="177">
        <v>44302.0</v>
      </c>
      <c r="I62" s="179" t="s">
        <v>816</v>
      </c>
      <c r="J62" s="122"/>
      <c r="K62" s="78"/>
      <c r="L62" s="11"/>
      <c r="M62" s="11"/>
      <c r="N62" s="11"/>
      <c r="O62" s="11"/>
      <c r="P62" s="11"/>
      <c r="Q62" s="11"/>
      <c r="R62" s="11"/>
      <c r="S62" s="11"/>
      <c r="T62" s="11"/>
      <c r="U62" s="11"/>
      <c r="V62" s="11"/>
      <c r="W62" s="11"/>
      <c r="X62" s="11"/>
      <c r="Y62" s="11"/>
      <c r="Z62" s="11"/>
      <c r="AA62" s="165"/>
    </row>
    <row r="63" ht="12.75" customHeight="1">
      <c r="A63" s="111" t="str">
        <f t="shared" si="1"/>
        <v>[Manager-54]</v>
      </c>
      <c r="B63" s="111" t="s">
        <v>936</v>
      </c>
      <c r="C63" s="180" t="s">
        <v>940</v>
      </c>
      <c r="D63" s="175" t="s">
        <v>941</v>
      </c>
      <c r="E63" s="111" t="str">
        <f t="shared" si="2"/>
        <v>[Manager-1]</v>
      </c>
      <c r="F63" s="175" t="s">
        <v>935</v>
      </c>
      <c r="G63" s="176" t="s">
        <v>90</v>
      </c>
      <c r="H63" s="177">
        <v>44302.0</v>
      </c>
      <c r="I63" s="179" t="s">
        <v>816</v>
      </c>
      <c r="J63" s="122"/>
      <c r="K63" s="78"/>
      <c r="L63" s="11"/>
      <c r="M63" s="11"/>
      <c r="N63" s="11"/>
      <c r="O63" s="11"/>
      <c r="P63" s="11"/>
      <c r="Q63" s="11"/>
      <c r="R63" s="11"/>
      <c r="S63" s="11"/>
      <c r="T63" s="11"/>
      <c r="U63" s="11"/>
      <c r="V63" s="11"/>
      <c r="W63" s="11"/>
      <c r="X63" s="11"/>
      <c r="Y63" s="11"/>
      <c r="Z63" s="11"/>
      <c r="AA63" s="165"/>
    </row>
    <row r="64" ht="12.75" customHeight="1">
      <c r="A64" s="111" t="str">
        <f t="shared" si="1"/>
        <v>[Manager-55]</v>
      </c>
      <c r="B64" s="111" t="s">
        <v>936</v>
      </c>
      <c r="C64" s="180" t="s">
        <v>942</v>
      </c>
      <c r="D64" s="175" t="s">
        <v>941</v>
      </c>
      <c r="E64" s="111" t="str">
        <f t="shared" si="2"/>
        <v>[Manager-1]</v>
      </c>
      <c r="F64" s="175" t="s">
        <v>923</v>
      </c>
      <c r="G64" s="176" t="s">
        <v>90</v>
      </c>
      <c r="H64" s="177">
        <v>44302.0</v>
      </c>
      <c r="I64" s="179" t="s">
        <v>816</v>
      </c>
      <c r="J64" s="122"/>
      <c r="K64" s="78"/>
      <c r="L64" s="11"/>
      <c r="M64" s="11"/>
      <c r="N64" s="11"/>
      <c r="O64" s="11"/>
      <c r="P64" s="11"/>
      <c r="Q64" s="11"/>
      <c r="R64" s="11"/>
      <c r="S64" s="11"/>
      <c r="T64" s="11"/>
      <c r="U64" s="11"/>
      <c r="V64" s="11"/>
      <c r="W64" s="11"/>
      <c r="X64" s="11"/>
      <c r="Y64" s="11"/>
      <c r="Z64" s="11"/>
      <c r="AA64" s="165"/>
    </row>
    <row r="65" ht="12.75" customHeight="1">
      <c r="A65" s="111" t="str">
        <f t="shared" si="1"/>
        <v>[Manager-56]</v>
      </c>
      <c r="B65" s="111" t="s">
        <v>936</v>
      </c>
      <c r="C65" s="180" t="s">
        <v>943</v>
      </c>
      <c r="D65" s="175" t="s">
        <v>944</v>
      </c>
      <c r="E65" s="111" t="str">
        <f t="shared" si="2"/>
        <v>[Manager-1]</v>
      </c>
      <c r="F65" s="175" t="s">
        <v>923</v>
      </c>
      <c r="G65" s="176" t="s">
        <v>90</v>
      </c>
      <c r="H65" s="177">
        <v>44302.0</v>
      </c>
      <c r="I65" s="179" t="s">
        <v>816</v>
      </c>
      <c r="J65" s="122"/>
      <c r="K65" s="78"/>
      <c r="L65" s="11"/>
      <c r="M65" s="11"/>
      <c r="N65" s="11"/>
      <c r="O65" s="11"/>
      <c r="P65" s="11"/>
      <c r="Q65" s="11"/>
      <c r="R65" s="11"/>
      <c r="S65" s="11"/>
      <c r="T65" s="11"/>
      <c r="U65" s="11"/>
      <c r="V65" s="11"/>
      <c r="W65" s="11"/>
      <c r="X65" s="11"/>
      <c r="Y65" s="11"/>
      <c r="Z65" s="11"/>
      <c r="AA65" s="165"/>
    </row>
    <row r="66" ht="12.75" customHeight="1">
      <c r="A66" s="111" t="str">
        <f t="shared" si="1"/>
        <v>[Manager-57]</v>
      </c>
      <c r="B66" s="111" t="s">
        <v>945</v>
      </c>
      <c r="C66" s="180" t="s">
        <v>924</v>
      </c>
      <c r="D66" s="175" t="s">
        <v>946</v>
      </c>
      <c r="E66" s="111" t="str">
        <f t="shared" si="2"/>
        <v>[Manager-1]</v>
      </c>
      <c r="F66" s="175" t="s">
        <v>923</v>
      </c>
      <c r="G66" s="176" t="s">
        <v>90</v>
      </c>
      <c r="H66" s="177">
        <v>44302.0</v>
      </c>
      <c r="I66" s="179" t="s">
        <v>816</v>
      </c>
      <c r="J66" s="122"/>
      <c r="K66" s="78"/>
      <c r="L66" s="11"/>
      <c r="M66" s="11"/>
      <c r="N66" s="11"/>
      <c r="O66" s="11"/>
      <c r="P66" s="11"/>
      <c r="Q66" s="11"/>
      <c r="R66" s="11"/>
      <c r="S66" s="11"/>
      <c r="T66" s="11"/>
      <c r="U66" s="11"/>
      <c r="V66" s="11"/>
      <c r="W66" s="11"/>
      <c r="X66" s="11"/>
      <c r="Y66" s="11"/>
      <c r="Z66" s="11"/>
      <c r="AA66" s="165"/>
    </row>
    <row r="67" ht="12.75" customHeight="1">
      <c r="A67" s="111" t="str">
        <f t="shared" si="1"/>
        <v>[Manager-58]</v>
      </c>
      <c r="B67" s="111" t="s">
        <v>945</v>
      </c>
      <c r="C67" s="180" t="s">
        <v>938</v>
      </c>
      <c r="D67" s="175" t="s">
        <v>947</v>
      </c>
      <c r="E67" s="111" t="str">
        <f t="shared" si="2"/>
        <v>[Manager-1]</v>
      </c>
      <c r="F67" s="175" t="s">
        <v>923</v>
      </c>
      <c r="G67" s="176" t="s">
        <v>90</v>
      </c>
      <c r="H67" s="177">
        <v>44302.0</v>
      </c>
      <c r="I67" s="179" t="s">
        <v>816</v>
      </c>
      <c r="J67" s="122"/>
      <c r="K67" s="78"/>
      <c r="L67" s="11"/>
      <c r="M67" s="11"/>
      <c r="N67" s="11"/>
      <c r="O67" s="11"/>
      <c r="P67" s="11"/>
      <c r="Q67" s="11"/>
      <c r="R67" s="11"/>
      <c r="S67" s="11"/>
      <c r="T67" s="11"/>
      <c r="U67" s="11"/>
      <c r="V67" s="11"/>
      <c r="W67" s="11"/>
      <c r="X67" s="11"/>
      <c r="Y67" s="11"/>
      <c r="Z67" s="11"/>
      <c r="AA67" s="165"/>
    </row>
    <row r="68" ht="12.75" customHeight="1">
      <c r="A68" s="111" t="str">
        <f t="shared" si="1"/>
        <v>[Manager-59]</v>
      </c>
      <c r="B68" s="111" t="s">
        <v>945</v>
      </c>
      <c r="C68" s="180" t="s">
        <v>940</v>
      </c>
      <c r="D68" s="175" t="s">
        <v>948</v>
      </c>
      <c r="E68" s="111" t="str">
        <f t="shared" si="2"/>
        <v>[Manager-1]</v>
      </c>
      <c r="F68" s="175" t="s">
        <v>935</v>
      </c>
      <c r="G68" s="176" t="s">
        <v>90</v>
      </c>
      <c r="H68" s="177">
        <v>44302.0</v>
      </c>
      <c r="I68" s="179" t="s">
        <v>816</v>
      </c>
      <c r="J68" s="122"/>
      <c r="K68" s="78"/>
      <c r="L68" s="11"/>
      <c r="M68" s="11"/>
      <c r="N68" s="11"/>
      <c r="O68" s="11"/>
      <c r="P68" s="11"/>
      <c r="Q68" s="11"/>
      <c r="R68" s="11"/>
      <c r="S68" s="11"/>
      <c r="T68" s="11"/>
      <c r="U68" s="11"/>
      <c r="V68" s="11"/>
      <c r="W68" s="11"/>
      <c r="X68" s="11"/>
      <c r="Y68" s="11"/>
      <c r="Z68" s="11"/>
      <c r="AA68" s="165"/>
    </row>
    <row r="69" ht="12.75" customHeight="1">
      <c r="A69" s="111" t="str">
        <f t="shared" si="1"/>
        <v>[Manager-60]</v>
      </c>
      <c r="B69" s="111" t="s">
        <v>945</v>
      </c>
      <c r="C69" s="180" t="s">
        <v>942</v>
      </c>
      <c r="D69" s="175" t="s">
        <v>948</v>
      </c>
      <c r="E69" s="111" t="str">
        <f t="shared" si="2"/>
        <v>[Manager-1]</v>
      </c>
      <c r="F69" s="175" t="s">
        <v>923</v>
      </c>
      <c r="G69" s="176" t="s">
        <v>90</v>
      </c>
      <c r="H69" s="177">
        <v>44302.0</v>
      </c>
      <c r="I69" s="179" t="s">
        <v>816</v>
      </c>
      <c r="J69" s="122"/>
      <c r="K69" s="78"/>
      <c r="L69" s="11"/>
      <c r="M69" s="11"/>
      <c r="N69" s="11"/>
      <c r="O69" s="11"/>
      <c r="P69" s="11"/>
      <c r="Q69" s="11"/>
      <c r="R69" s="11"/>
      <c r="S69" s="11"/>
      <c r="T69" s="11"/>
      <c r="U69" s="11"/>
      <c r="V69" s="11"/>
      <c r="W69" s="11"/>
      <c r="X69" s="11"/>
      <c r="Y69" s="11"/>
      <c r="Z69" s="11"/>
      <c r="AA69" s="165"/>
    </row>
    <row r="70" ht="12.75" customHeight="1">
      <c r="A70" s="111" t="str">
        <f t="shared" si="1"/>
        <v>[Manager-61]</v>
      </c>
      <c r="B70" s="111" t="s">
        <v>945</v>
      </c>
      <c r="C70" s="180" t="s">
        <v>943</v>
      </c>
      <c r="D70" s="175" t="s">
        <v>949</v>
      </c>
      <c r="E70" s="111" t="str">
        <f t="shared" si="2"/>
        <v>[Manager-1]</v>
      </c>
      <c r="F70" s="175" t="s">
        <v>923</v>
      </c>
      <c r="G70" s="176" t="s">
        <v>90</v>
      </c>
      <c r="H70" s="177">
        <v>44302.0</v>
      </c>
      <c r="I70" s="179" t="s">
        <v>816</v>
      </c>
      <c r="J70" s="122"/>
      <c r="K70" s="78"/>
      <c r="L70" s="11"/>
      <c r="M70" s="11"/>
      <c r="N70" s="11"/>
      <c r="O70" s="11"/>
      <c r="P70" s="11"/>
      <c r="Q70" s="11"/>
      <c r="R70" s="11"/>
      <c r="S70" s="11"/>
      <c r="T70" s="11"/>
      <c r="U70" s="11"/>
      <c r="V70" s="11"/>
      <c r="W70" s="11"/>
      <c r="X70" s="11"/>
      <c r="Y70" s="11"/>
      <c r="Z70" s="11"/>
      <c r="AA70" s="165"/>
    </row>
    <row r="71" ht="12.75" customHeight="1">
      <c r="A71" s="182"/>
      <c r="B71" s="153" t="s">
        <v>950</v>
      </c>
      <c r="C71" s="155"/>
      <c r="D71" s="155"/>
      <c r="E71" s="155"/>
      <c r="F71" s="155"/>
      <c r="G71" s="155"/>
      <c r="H71" s="156"/>
      <c r="I71" s="155"/>
      <c r="J71" s="155"/>
      <c r="K71" s="78"/>
      <c r="L71" s="11"/>
      <c r="M71" s="11"/>
      <c r="N71" s="11"/>
      <c r="O71" s="11"/>
      <c r="P71" s="11"/>
      <c r="Q71" s="11"/>
      <c r="R71" s="11"/>
      <c r="S71" s="11"/>
      <c r="T71" s="11"/>
      <c r="U71" s="11"/>
      <c r="V71" s="11"/>
      <c r="W71" s="11"/>
      <c r="X71" s="11"/>
      <c r="Y71" s="11"/>
      <c r="Z71" s="11"/>
      <c r="AA71" s="165"/>
    </row>
    <row r="72" ht="12.75" customHeight="1">
      <c r="A72" s="111" t="str">
        <f t="shared" ref="A72:A100" si="3">IF(OR(B72&lt;&gt;"",D72&lt;&gt;""),"["&amp;TEXT($B$2,"##")&amp;"-"&amp;TEXT(ROW()-10,"##")&amp;"]","")</f>
        <v>[Manager-62]</v>
      </c>
      <c r="B72" s="175" t="s">
        <v>827</v>
      </c>
      <c r="C72" s="183" t="s">
        <v>951</v>
      </c>
      <c r="D72" s="183" t="s">
        <v>952</v>
      </c>
      <c r="E72" s="175" t="s">
        <v>953</v>
      </c>
      <c r="F72" s="158"/>
      <c r="G72" s="184" t="s">
        <v>90</v>
      </c>
      <c r="H72" s="185">
        <v>44303.0</v>
      </c>
      <c r="I72" s="186" t="s">
        <v>816</v>
      </c>
      <c r="J72" s="184" t="s">
        <v>931</v>
      </c>
      <c r="K72" s="78"/>
      <c r="L72" s="11"/>
      <c r="M72" s="11"/>
      <c r="N72" s="11"/>
      <c r="O72" s="11"/>
      <c r="P72" s="11"/>
      <c r="Q72" s="11"/>
      <c r="R72" s="11"/>
      <c r="S72" s="11"/>
      <c r="T72" s="11"/>
      <c r="U72" s="11"/>
      <c r="V72" s="11"/>
      <c r="W72" s="11"/>
      <c r="X72" s="11"/>
      <c r="Y72" s="11"/>
      <c r="Z72" s="11"/>
      <c r="AA72" s="165"/>
    </row>
    <row r="73" ht="12.75" customHeight="1">
      <c r="A73" s="111" t="str">
        <f t="shared" si="3"/>
        <v>[Manager-63]</v>
      </c>
      <c r="B73" s="175" t="s">
        <v>830</v>
      </c>
      <c r="C73" s="183" t="s">
        <v>954</v>
      </c>
      <c r="D73" s="183" t="s">
        <v>955</v>
      </c>
      <c r="E73" s="175" t="s">
        <v>953</v>
      </c>
      <c r="F73" s="158"/>
      <c r="G73" s="184" t="s">
        <v>90</v>
      </c>
      <c r="H73" s="185">
        <v>44303.0</v>
      </c>
      <c r="I73" s="186" t="s">
        <v>816</v>
      </c>
      <c r="J73" s="187"/>
      <c r="K73" s="78"/>
      <c r="L73" s="11"/>
      <c r="M73" s="11"/>
      <c r="N73" s="11"/>
      <c r="O73" s="11"/>
      <c r="P73" s="11"/>
      <c r="Q73" s="11"/>
      <c r="R73" s="11"/>
      <c r="S73" s="11"/>
      <c r="T73" s="11"/>
      <c r="U73" s="11"/>
      <c r="V73" s="11"/>
      <c r="W73" s="11"/>
      <c r="X73" s="11"/>
      <c r="Y73" s="11"/>
      <c r="Z73" s="11"/>
      <c r="AA73" s="165"/>
    </row>
    <row r="74" ht="12.75" customHeight="1">
      <c r="A74" s="111" t="str">
        <f t="shared" si="3"/>
        <v>[Manager-64]</v>
      </c>
      <c r="B74" s="175" t="s">
        <v>833</v>
      </c>
      <c r="C74" s="183" t="s">
        <v>956</v>
      </c>
      <c r="D74" s="188" t="s">
        <v>957</v>
      </c>
      <c r="E74" s="175" t="s">
        <v>953</v>
      </c>
      <c r="F74" s="158"/>
      <c r="G74" s="184" t="s">
        <v>90</v>
      </c>
      <c r="H74" s="185">
        <v>44303.0</v>
      </c>
      <c r="I74" s="186" t="s">
        <v>816</v>
      </c>
      <c r="J74" s="187"/>
      <c r="K74" s="78"/>
      <c r="L74" s="11"/>
      <c r="M74" s="11"/>
      <c r="N74" s="11"/>
      <c r="O74" s="11"/>
      <c r="P74" s="11"/>
      <c r="Q74" s="11"/>
      <c r="R74" s="11"/>
      <c r="S74" s="11"/>
      <c r="T74" s="11"/>
      <c r="U74" s="11"/>
      <c r="V74" s="11"/>
      <c r="W74" s="11"/>
      <c r="X74" s="11"/>
      <c r="Y74" s="11"/>
      <c r="Z74" s="11"/>
      <c r="AA74" s="165"/>
    </row>
    <row r="75" ht="12.75" customHeight="1">
      <c r="A75" s="111" t="str">
        <f t="shared" si="3"/>
        <v>[Manager-65]</v>
      </c>
      <c r="B75" s="175" t="s">
        <v>836</v>
      </c>
      <c r="C75" s="183" t="s">
        <v>958</v>
      </c>
      <c r="D75" s="183" t="s">
        <v>959</v>
      </c>
      <c r="E75" s="175" t="s">
        <v>953</v>
      </c>
      <c r="F75" s="175" t="s">
        <v>839</v>
      </c>
      <c r="G75" s="184" t="s">
        <v>90</v>
      </c>
      <c r="H75" s="185">
        <v>44303.0</v>
      </c>
      <c r="I75" s="186" t="s">
        <v>816</v>
      </c>
      <c r="J75" s="187"/>
      <c r="K75" s="78"/>
      <c r="L75" s="11"/>
      <c r="M75" s="11"/>
      <c r="N75" s="11"/>
      <c r="O75" s="11"/>
      <c r="P75" s="11"/>
      <c r="Q75" s="11"/>
      <c r="R75" s="11"/>
      <c r="S75" s="11"/>
      <c r="T75" s="11"/>
      <c r="U75" s="11"/>
      <c r="V75" s="11"/>
      <c r="W75" s="11"/>
      <c r="X75" s="11"/>
      <c r="Y75" s="11"/>
      <c r="Z75" s="11"/>
      <c r="AA75" s="165"/>
    </row>
    <row r="76" ht="12.75" customHeight="1">
      <c r="A76" s="111" t="str">
        <f t="shared" si="3"/>
        <v>[Manager-66]</v>
      </c>
      <c r="B76" s="175" t="s">
        <v>836</v>
      </c>
      <c r="C76" s="183" t="s">
        <v>960</v>
      </c>
      <c r="D76" s="183" t="s">
        <v>961</v>
      </c>
      <c r="E76" s="175" t="s">
        <v>953</v>
      </c>
      <c r="F76" s="175" t="s">
        <v>842</v>
      </c>
      <c r="G76" s="184" t="s">
        <v>90</v>
      </c>
      <c r="H76" s="185">
        <v>44303.0</v>
      </c>
      <c r="I76" s="186" t="s">
        <v>816</v>
      </c>
      <c r="J76" s="187"/>
      <c r="K76" s="78"/>
      <c r="L76" s="11"/>
      <c r="M76" s="11"/>
      <c r="N76" s="11"/>
      <c r="O76" s="11"/>
      <c r="P76" s="11"/>
      <c r="Q76" s="11"/>
      <c r="R76" s="11"/>
      <c r="S76" s="11"/>
      <c r="T76" s="11"/>
      <c r="U76" s="11"/>
      <c r="V76" s="11"/>
      <c r="W76" s="11"/>
      <c r="X76" s="11"/>
      <c r="Y76" s="11"/>
      <c r="Z76" s="11"/>
      <c r="AA76" s="165"/>
    </row>
    <row r="77" ht="12.75" customHeight="1">
      <c r="A77" s="111" t="str">
        <f t="shared" si="3"/>
        <v>[Manager-67]</v>
      </c>
      <c r="B77" s="175" t="s">
        <v>836</v>
      </c>
      <c r="C77" s="183" t="s">
        <v>962</v>
      </c>
      <c r="D77" s="183" t="s">
        <v>959</v>
      </c>
      <c r="E77" s="175" t="s">
        <v>953</v>
      </c>
      <c r="F77" s="175" t="s">
        <v>839</v>
      </c>
      <c r="G77" s="184" t="s">
        <v>90</v>
      </c>
      <c r="H77" s="185">
        <v>44303.0</v>
      </c>
      <c r="I77" s="186" t="s">
        <v>816</v>
      </c>
      <c r="J77" s="187"/>
      <c r="K77" s="78"/>
      <c r="L77" s="11"/>
      <c r="M77" s="11"/>
      <c r="N77" s="11"/>
      <c r="O77" s="11"/>
      <c r="P77" s="11"/>
      <c r="Q77" s="11"/>
      <c r="R77" s="11"/>
      <c r="S77" s="11"/>
      <c r="T77" s="11"/>
      <c r="U77" s="11"/>
      <c r="V77" s="11"/>
      <c r="W77" s="11"/>
      <c r="X77" s="11"/>
      <c r="Y77" s="11"/>
      <c r="Z77" s="11"/>
      <c r="AA77" s="165"/>
    </row>
    <row r="78" ht="12.75" customHeight="1">
      <c r="A78" s="111" t="str">
        <f t="shared" si="3"/>
        <v>[Manager-68]</v>
      </c>
      <c r="B78" s="175" t="s">
        <v>836</v>
      </c>
      <c r="C78" s="183" t="s">
        <v>963</v>
      </c>
      <c r="D78" s="183" t="s">
        <v>964</v>
      </c>
      <c r="E78" s="175" t="s">
        <v>953</v>
      </c>
      <c r="F78" s="175" t="s">
        <v>839</v>
      </c>
      <c r="G78" s="184" t="s">
        <v>90</v>
      </c>
      <c r="H78" s="185">
        <v>44303.0</v>
      </c>
      <c r="I78" s="186" t="s">
        <v>816</v>
      </c>
      <c r="J78" s="187"/>
      <c r="K78" s="78"/>
      <c r="L78" s="11"/>
      <c r="M78" s="11"/>
      <c r="N78" s="11"/>
      <c r="O78" s="11"/>
      <c r="P78" s="11"/>
      <c r="Q78" s="11"/>
      <c r="R78" s="11"/>
      <c r="S78" s="11"/>
      <c r="T78" s="11"/>
      <c r="U78" s="11"/>
      <c r="V78" s="11"/>
      <c r="W78" s="11"/>
      <c r="X78" s="11"/>
      <c r="Y78" s="11"/>
      <c r="Z78" s="11"/>
      <c r="AA78" s="165"/>
    </row>
    <row r="79" ht="12.75" customHeight="1">
      <c r="A79" s="111" t="str">
        <f t="shared" si="3"/>
        <v>[Manager-69]</v>
      </c>
      <c r="B79" s="175" t="s">
        <v>836</v>
      </c>
      <c r="C79" s="183" t="s">
        <v>965</v>
      </c>
      <c r="D79" s="183" t="s">
        <v>966</v>
      </c>
      <c r="E79" s="175" t="s">
        <v>953</v>
      </c>
      <c r="F79" s="175" t="s">
        <v>842</v>
      </c>
      <c r="G79" s="184" t="s">
        <v>90</v>
      </c>
      <c r="H79" s="185">
        <v>44303.0</v>
      </c>
      <c r="I79" s="186" t="s">
        <v>816</v>
      </c>
      <c r="J79" s="187"/>
      <c r="K79" s="78"/>
      <c r="L79" s="11"/>
      <c r="M79" s="11"/>
      <c r="N79" s="11"/>
      <c r="O79" s="11"/>
      <c r="P79" s="11"/>
      <c r="Q79" s="11"/>
      <c r="R79" s="11"/>
      <c r="S79" s="11"/>
      <c r="T79" s="11"/>
      <c r="U79" s="11"/>
      <c r="V79" s="11"/>
      <c r="W79" s="11"/>
      <c r="X79" s="11"/>
      <c r="Y79" s="11"/>
      <c r="Z79" s="11"/>
      <c r="AA79" s="165"/>
    </row>
    <row r="80" ht="12.75" customHeight="1">
      <c r="A80" s="111" t="str">
        <f t="shared" si="3"/>
        <v>[Manager-70]</v>
      </c>
      <c r="B80" s="175" t="s">
        <v>836</v>
      </c>
      <c r="C80" s="183" t="s">
        <v>967</v>
      </c>
      <c r="D80" s="183" t="s">
        <v>964</v>
      </c>
      <c r="E80" s="175" t="s">
        <v>953</v>
      </c>
      <c r="F80" s="175" t="s">
        <v>839</v>
      </c>
      <c r="G80" s="184" t="s">
        <v>90</v>
      </c>
      <c r="H80" s="185">
        <v>44303.0</v>
      </c>
      <c r="I80" s="186" t="s">
        <v>816</v>
      </c>
      <c r="J80" s="187"/>
      <c r="K80" s="78"/>
      <c r="L80" s="11"/>
      <c r="M80" s="11"/>
      <c r="N80" s="11"/>
      <c r="O80" s="11"/>
      <c r="P80" s="11"/>
      <c r="Q80" s="11"/>
      <c r="R80" s="11"/>
      <c r="S80" s="11"/>
      <c r="T80" s="11"/>
      <c r="U80" s="11"/>
      <c r="V80" s="11"/>
      <c r="W80" s="11"/>
      <c r="X80" s="11"/>
      <c r="Y80" s="11"/>
      <c r="Z80" s="11"/>
      <c r="AA80" s="165"/>
    </row>
    <row r="81" ht="12.75" customHeight="1">
      <c r="A81" s="111" t="str">
        <f t="shared" si="3"/>
        <v>[Manager-71]</v>
      </c>
      <c r="B81" s="175" t="s">
        <v>836</v>
      </c>
      <c r="C81" s="183" t="s">
        <v>968</v>
      </c>
      <c r="D81" s="183" t="s">
        <v>959</v>
      </c>
      <c r="E81" s="175" t="s">
        <v>953</v>
      </c>
      <c r="F81" s="175" t="s">
        <v>839</v>
      </c>
      <c r="G81" s="184" t="s">
        <v>90</v>
      </c>
      <c r="H81" s="185">
        <v>44303.0</v>
      </c>
      <c r="I81" s="186" t="s">
        <v>816</v>
      </c>
      <c r="J81" s="187"/>
      <c r="K81" s="78"/>
      <c r="L81" s="11"/>
      <c r="M81" s="11"/>
      <c r="N81" s="11"/>
      <c r="O81" s="11"/>
      <c r="P81" s="11"/>
      <c r="Q81" s="11"/>
      <c r="R81" s="11"/>
      <c r="S81" s="11"/>
      <c r="T81" s="11"/>
      <c r="U81" s="11"/>
      <c r="V81" s="11"/>
      <c r="W81" s="11"/>
      <c r="X81" s="11"/>
      <c r="Y81" s="11"/>
      <c r="Z81" s="11"/>
      <c r="AA81" s="165"/>
    </row>
    <row r="82" ht="12.75" customHeight="1">
      <c r="A82" s="111" t="str">
        <f t="shared" si="3"/>
        <v>[Manager-72]</v>
      </c>
      <c r="B82" s="175" t="s">
        <v>969</v>
      </c>
      <c r="C82" s="180" t="s">
        <v>951</v>
      </c>
      <c r="D82" s="180" t="s">
        <v>970</v>
      </c>
      <c r="E82" s="175" t="s">
        <v>953</v>
      </c>
      <c r="F82" s="158"/>
      <c r="G82" s="184" t="s">
        <v>90</v>
      </c>
      <c r="H82" s="185">
        <v>44303.0</v>
      </c>
      <c r="I82" s="186" t="s">
        <v>816</v>
      </c>
      <c r="J82" s="187"/>
      <c r="K82" s="78"/>
      <c r="L82" s="11"/>
      <c r="M82" s="11"/>
      <c r="N82" s="11"/>
      <c r="O82" s="11"/>
      <c r="P82" s="11"/>
      <c r="Q82" s="11"/>
      <c r="R82" s="11"/>
      <c r="S82" s="11"/>
      <c r="T82" s="11"/>
      <c r="U82" s="11"/>
      <c r="V82" s="11"/>
      <c r="W82" s="11"/>
      <c r="X82" s="11"/>
      <c r="Y82" s="11"/>
      <c r="Z82" s="11"/>
      <c r="AA82" s="165"/>
    </row>
    <row r="83" ht="12.75" customHeight="1">
      <c r="A83" s="111" t="str">
        <f t="shared" si="3"/>
        <v>[Manager-73]</v>
      </c>
      <c r="B83" s="175" t="s">
        <v>929</v>
      </c>
      <c r="C83" s="180" t="s">
        <v>971</v>
      </c>
      <c r="D83" s="180" t="s">
        <v>972</v>
      </c>
      <c r="E83" s="175" t="s">
        <v>953</v>
      </c>
      <c r="F83" s="175"/>
      <c r="G83" s="184" t="s">
        <v>90</v>
      </c>
      <c r="H83" s="185">
        <v>44303.0</v>
      </c>
      <c r="I83" s="186" t="s">
        <v>816</v>
      </c>
      <c r="J83" s="187"/>
      <c r="K83" s="78"/>
      <c r="L83" s="11"/>
      <c r="M83" s="11"/>
      <c r="N83" s="11"/>
      <c r="O83" s="11"/>
      <c r="P83" s="11"/>
      <c r="Q83" s="11"/>
      <c r="R83" s="11"/>
      <c r="S83" s="11"/>
      <c r="T83" s="11"/>
      <c r="U83" s="11"/>
      <c r="V83" s="11"/>
      <c r="W83" s="11"/>
      <c r="X83" s="11"/>
      <c r="Y83" s="11"/>
      <c r="Z83" s="11"/>
      <c r="AA83" s="165"/>
    </row>
    <row r="84" ht="12.75" customHeight="1">
      <c r="A84" s="111" t="str">
        <f t="shared" si="3"/>
        <v>[Manager-74]</v>
      </c>
      <c r="B84" s="175" t="s">
        <v>932</v>
      </c>
      <c r="C84" s="180" t="s">
        <v>973</v>
      </c>
      <c r="D84" s="180" t="s">
        <v>974</v>
      </c>
      <c r="E84" s="175" t="s">
        <v>953</v>
      </c>
      <c r="F84" s="175" t="s">
        <v>975</v>
      </c>
      <c r="G84" s="184" t="s">
        <v>90</v>
      </c>
      <c r="H84" s="185">
        <v>44303.0</v>
      </c>
      <c r="I84" s="186" t="s">
        <v>816</v>
      </c>
      <c r="J84" s="187"/>
      <c r="K84" s="78"/>
      <c r="L84" s="11"/>
      <c r="M84" s="11"/>
      <c r="N84" s="11"/>
      <c r="O84" s="11"/>
      <c r="P84" s="11"/>
      <c r="Q84" s="11"/>
      <c r="R84" s="11"/>
      <c r="S84" s="11"/>
      <c r="T84" s="11"/>
      <c r="U84" s="11"/>
      <c r="V84" s="11"/>
      <c r="W84" s="11"/>
      <c r="X84" s="11"/>
      <c r="Y84" s="11"/>
      <c r="Z84" s="11"/>
      <c r="AA84" s="165"/>
    </row>
    <row r="85" ht="12.75" customHeight="1">
      <c r="A85" s="111" t="str">
        <f t="shared" si="3"/>
        <v>[Manager-75]</v>
      </c>
      <c r="B85" s="111" t="s">
        <v>976</v>
      </c>
      <c r="C85" s="180" t="s">
        <v>977</v>
      </c>
      <c r="D85" s="175" t="s">
        <v>946</v>
      </c>
      <c r="E85" s="111" t="str">
        <f t="shared" ref="E85:E89" si="4">$A$10</f>
        <v>[Manager-1]</v>
      </c>
      <c r="F85" s="175"/>
      <c r="G85" s="184" t="s">
        <v>90</v>
      </c>
      <c r="H85" s="185">
        <v>44303.0</v>
      </c>
      <c r="I85" s="186" t="s">
        <v>816</v>
      </c>
      <c r="J85" s="187"/>
      <c r="K85" s="78"/>
      <c r="L85" s="11"/>
      <c r="M85" s="11"/>
      <c r="N85" s="11"/>
      <c r="O85" s="11"/>
      <c r="P85" s="11"/>
      <c r="Q85" s="11"/>
      <c r="R85" s="11"/>
      <c r="S85" s="11"/>
      <c r="T85" s="11"/>
      <c r="U85" s="11"/>
      <c r="V85" s="11"/>
      <c r="W85" s="11"/>
      <c r="X85" s="11"/>
      <c r="Y85" s="11"/>
      <c r="Z85" s="11"/>
      <c r="AA85" s="165"/>
    </row>
    <row r="86" ht="12.75" customHeight="1">
      <c r="A86" s="111" t="str">
        <f t="shared" si="3"/>
        <v>[Manager-76]</v>
      </c>
      <c r="B86" s="111" t="s">
        <v>976</v>
      </c>
      <c r="C86" s="180" t="s">
        <v>978</v>
      </c>
      <c r="D86" s="175" t="s">
        <v>947</v>
      </c>
      <c r="E86" s="111" t="str">
        <f t="shared" si="4"/>
        <v>[Manager-1]</v>
      </c>
      <c r="F86" s="175"/>
      <c r="G86" s="184" t="s">
        <v>90</v>
      </c>
      <c r="H86" s="185">
        <v>44303.0</v>
      </c>
      <c r="I86" s="186" t="s">
        <v>816</v>
      </c>
      <c r="J86" s="187"/>
      <c r="K86" s="78"/>
      <c r="L86" s="11"/>
      <c r="M86" s="11"/>
      <c r="N86" s="11"/>
      <c r="O86" s="11"/>
      <c r="P86" s="11"/>
      <c r="Q86" s="11"/>
      <c r="R86" s="11"/>
      <c r="S86" s="11"/>
      <c r="T86" s="11"/>
      <c r="U86" s="11"/>
      <c r="V86" s="11"/>
      <c r="W86" s="11"/>
      <c r="X86" s="11"/>
      <c r="Y86" s="11"/>
      <c r="Z86" s="11"/>
      <c r="AA86" s="165"/>
    </row>
    <row r="87" ht="12.75" customHeight="1">
      <c r="A87" s="111" t="str">
        <f t="shared" si="3"/>
        <v>[Manager-77]</v>
      </c>
      <c r="B87" s="111" t="s">
        <v>976</v>
      </c>
      <c r="C87" s="180" t="s">
        <v>979</v>
      </c>
      <c r="D87" s="175" t="s">
        <v>948</v>
      </c>
      <c r="E87" s="111" t="str">
        <f t="shared" si="4"/>
        <v>[Manager-1]</v>
      </c>
      <c r="F87" s="175"/>
      <c r="G87" s="184" t="s">
        <v>90</v>
      </c>
      <c r="H87" s="185">
        <v>44303.0</v>
      </c>
      <c r="I87" s="186" t="s">
        <v>816</v>
      </c>
      <c r="J87" s="187"/>
      <c r="K87" s="78"/>
      <c r="L87" s="11"/>
      <c r="M87" s="11"/>
      <c r="N87" s="11"/>
      <c r="O87" s="11"/>
      <c r="P87" s="11"/>
      <c r="Q87" s="11"/>
      <c r="R87" s="11"/>
      <c r="S87" s="11"/>
      <c r="T87" s="11"/>
      <c r="U87" s="11"/>
      <c r="V87" s="11"/>
      <c r="W87" s="11"/>
      <c r="X87" s="11"/>
      <c r="Y87" s="11"/>
      <c r="Z87" s="11"/>
      <c r="AA87" s="165"/>
    </row>
    <row r="88" ht="12.75" customHeight="1">
      <c r="A88" s="111" t="str">
        <f t="shared" si="3"/>
        <v>[Manager-78]</v>
      </c>
      <c r="B88" s="111" t="s">
        <v>976</v>
      </c>
      <c r="C88" s="180" t="s">
        <v>980</v>
      </c>
      <c r="D88" s="175" t="s">
        <v>948</v>
      </c>
      <c r="E88" s="111" t="str">
        <f t="shared" si="4"/>
        <v>[Manager-1]</v>
      </c>
      <c r="F88" s="175"/>
      <c r="G88" s="184" t="s">
        <v>90</v>
      </c>
      <c r="H88" s="185">
        <v>44303.0</v>
      </c>
      <c r="I88" s="186" t="s">
        <v>816</v>
      </c>
      <c r="J88" s="187"/>
      <c r="K88" s="78"/>
      <c r="L88" s="11"/>
      <c r="M88" s="11"/>
      <c r="N88" s="11"/>
      <c r="O88" s="11"/>
      <c r="P88" s="11"/>
      <c r="Q88" s="11"/>
      <c r="R88" s="11"/>
      <c r="S88" s="11"/>
      <c r="T88" s="11"/>
      <c r="U88" s="11"/>
      <c r="V88" s="11"/>
      <c r="W88" s="11"/>
      <c r="X88" s="11"/>
      <c r="Y88" s="11"/>
      <c r="Z88" s="11"/>
      <c r="AA88" s="165"/>
    </row>
    <row r="89" ht="12.75" customHeight="1">
      <c r="A89" s="111" t="str">
        <f t="shared" si="3"/>
        <v>[Manager-79]</v>
      </c>
      <c r="B89" s="111" t="s">
        <v>976</v>
      </c>
      <c r="C89" s="180" t="s">
        <v>981</v>
      </c>
      <c r="D89" s="175" t="s">
        <v>949</v>
      </c>
      <c r="E89" s="111" t="str">
        <f t="shared" si="4"/>
        <v>[Manager-1]</v>
      </c>
      <c r="F89" s="175"/>
      <c r="G89" s="184" t="s">
        <v>90</v>
      </c>
      <c r="H89" s="185">
        <v>44303.0</v>
      </c>
      <c r="I89" s="186" t="s">
        <v>816</v>
      </c>
      <c r="J89" s="187"/>
      <c r="K89" s="78"/>
      <c r="L89" s="11"/>
      <c r="M89" s="11"/>
      <c r="N89" s="11"/>
      <c r="O89" s="11"/>
      <c r="P89" s="11"/>
      <c r="Q89" s="11"/>
      <c r="R89" s="11"/>
      <c r="S89" s="11"/>
      <c r="T89" s="11"/>
      <c r="U89" s="11"/>
      <c r="V89" s="11"/>
      <c r="W89" s="11"/>
      <c r="X89" s="11"/>
      <c r="Y89" s="11"/>
      <c r="Z89" s="11"/>
      <c r="AA89" s="165"/>
    </row>
    <row r="90" ht="12.75" customHeight="1">
      <c r="A90" s="111" t="str">
        <f t="shared" si="3"/>
        <v>[Manager-80]</v>
      </c>
      <c r="B90" s="189" t="s">
        <v>982</v>
      </c>
      <c r="C90" s="190" t="s">
        <v>983</v>
      </c>
      <c r="D90" s="191" t="s">
        <v>984</v>
      </c>
      <c r="E90" s="189" t="s">
        <v>953</v>
      </c>
      <c r="F90" s="189" t="s">
        <v>975</v>
      </c>
      <c r="G90" s="192" t="s">
        <v>90</v>
      </c>
      <c r="H90" s="185">
        <v>44303.0</v>
      </c>
      <c r="I90" s="193" t="s">
        <v>816</v>
      </c>
      <c r="J90" s="194"/>
      <c r="K90" s="78"/>
      <c r="L90" s="11"/>
      <c r="M90" s="11"/>
      <c r="N90" s="11"/>
      <c r="O90" s="11"/>
      <c r="P90" s="11"/>
      <c r="Q90" s="11"/>
      <c r="R90" s="11"/>
      <c r="S90" s="11"/>
      <c r="T90" s="11"/>
      <c r="U90" s="11"/>
      <c r="V90" s="11"/>
      <c r="W90" s="11"/>
      <c r="X90" s="11"/>
      <c r="Y90" s="11"/>
      <c r="Z90" s="11"/>
      <c r="AA90" s="165"/>
    </row>
    <row r="91" ht="12.75" customHeight="1">
      <c r="A91" s="111" t="str">
        <f t="shared" si="3"/>
        <v>[Manager-81]</v>
      </c>
      <c r="B91" s="189" t="s">
        <v>985</v>
      </c>
      <c r="C91" s="190" t="s">
        <v>983</v>
      </c>
      <c r="D91" s="190" t="s">
        <v>986</v>
      </c>
      <c r="E91" s="189" t="s">
        <v>953</v>
      </c>
      <c r="F91" s="164"/>
      <c r="G91" s="192" t="s">
        <v>90</v>
      </c>
      <c r="H91" s="185">
        <v>44303.0</v>
      </c>
      <c r="I91" s="193" t="s">
        <v>816</v>
      </c>
      <c r="J91" s="194"/>
      <c r="K91" s="78"/>
      <c r="L91" s="11"/>
      <c r="M91" s="11"/>
      <c r="N91" s="11"/>
      <c r="O91" s="11"/>
      <c r="P91" s="11"/>
      <c r="Q91" s="11"/>
      <c r="R91" s="11"/>
      <c r="S91" s="11"/>
      <c r="T91" s="11"/>
      <c r="U91" s="11"/>
      <c r="V91" s="11"/>
      <c r="W91" s="11"/>
      <c r="X91" s="11"/>
      <c r="Y91" s="11"/>
      <c r="Z91" s="11"/>
      <c r="AA91" s="165"/>
    </row>
    <row r="92" ht="12.75" customHeight="1">
      <c r="A92" s="111" t="str">
        <f t="shared" si="3"/>
        <v>[Manager-82]</v>
      </c>
      <c r="B92" s="189" t="s">
        <v>987</v>
      </c>
      <c r="C92" s="190" t="s">
        <v>983</v>
      </c>
      <c r="D92" s="190" t="s">
        <v>988</v>
      </c>
      <c r="E92" s="189" t="s">
        <v>953</v>
      </c>
      <c r="F92" s="189" t="s">
        <v>989</v>
      </c>
      <c r="G92" s="192" t="s">
        <v>90</v>
      </c>
      <c r="H92" s="185">
        <v>44303.0</v>
      </c>
      <c r="I92" s="193" t="s">
        <v>816</v>
      </c>
      <c r="J92" s="194"/>
      <c r="K92" s="78"/>
      <c r="L92" s="11"/>
      <c r="M92" s="11"/>
      <c r="N92" s="11"/>
      <c r="O92" s="11"/>
      <c r="P92" s="11"/>
      <c r="Q92" s="11"/>
      <c r="R92" s="11"/>
      <c r="S92" s="11"/>
      <c r="T92" s="11"/>
      <c r="U92" s="11"/>
      <c r="V92" s="11"/>
      <c r="W92" s="11"/>
      <c r="X92" s="11"/>
      <c r="Y92" s="11"/>
      <c r="Z92" s="11"/>
      <c r="AA92" s="165"/>
    </row>
    <row r="93" ht="12.75" customHeight="1">
      <c r="A93" s="111" t="str">
        <f t="shared" si="3"/>
        <v>[Manager-83]</v>
      </c>
      <c r="B93" s="163" t="s">
        <v>990</v>
      </c>
      <c r="C93" s="190" t="s">
        <v>977</v>
      </c>
      <c r="D93" s="189" t="s">
        <v>946</v>
      </c>
      <c r="E93" s="163" t="str">
        <f t="shared" ref="E93:E100" si="5">$A$10</f>
        <v>[Manager-1]</v>
      </c>
      <c r="F93" s="189"/>
      <c r="G93" s="192" t="s">
        <v>90</v>
      </c>
      <c r="H93" s="185">
        <v>44303.0</v>
      </c>
      <c r="I93" s="193" t="s">
        <v>816</v>
      </c>
      <c r="J93" s="194"/>
      <c r="K93" s="78"/>
      <c r="L93" s="11"/>
      <c r="M93" s="11"/>
      <c r="N93" s="11"/>
      <c r="O93" s="11"/>
      <c r="P93" s="11"/>
      <c r="Q93" s="11"/>
      <c r="R93" s="11"/>
      <c r="S93" s="11"/>
      <c r="T93" s="11"/>
      <c r="U93" s="11"/>
      <c r="V93" s="11"/>
      <c r="W93" s="11"/>
      <c r="X93" s="11"/>
      <c r="Y93" s="11"/>
      <c r="Z93" s="11"/>
      <c r="AA93" s="165"/>
    </row>
    <row r="94" ht="12.75" customHeight="1">
      <c r="A94" s="111" t="str">
        <f t="shared" si="3"/>
        <v>[Manager-84]</v>
      </c>
      <c r="B94" s="163" t="s">
        <v>990</v>
      </c>
      <c r="C94" s="190" t="s">
        <v>991</v>
      </c>
      <c r="D94" s="189" t="s">
        <v>947</v>
      </c>
      <c r="E94" s="163" t="str">
        <f t="shared" si="5"/>
        <v>[Manager-1]</v>
      </c>
      <c r="F94" s="189"/>
      <c r="G94" s="192" t="s">
        <v>90</v>
      </c>
      <c r="H94" s="185">
        <v>44303.0</v>
      </c>
      <c r="I94" s="193" t="s">
        <v>816</v>
      </c>
      <c r="J94" s="194"/>
      <c r="K94" s="78"/>
      <c r="L94" s="11"/>
      <c r="M94" s="11"/>
      <c r="N94" s="11"/>
      <c r="O94" s="11"/>
      <c r="P94" s="11"/>
      <c r="Q94" s="11"/>
      <c r="R94" s="11"/>
      <c r="S94" s="11"/>
      <c r="T94" s="11"/>
      <c r="U94" s="11"/>
      <c r="V94" s="11"/>
      <c r="W94" s="11"/>
      <c r="X94" s="11"/>
      <c r="Y94" s="11"/>
      <c r="Z94" s="11"/>
      <c r="AA94" s="165"/>
    </row>
    <row r="95" ht="12.75" customHeight="1">
      <c r="A95" s="111" t="str">
        <f t="shared" si="3"/>
        <v>[Manager-85]</v>
      </c>
      <c r="B95" s="163" t="s">
        <v>990</v>
      </c>
      <c r="C95" s="190" t="s">
        <v>992</v>
      </c>
      <c r="D95" s="189" t="s">
        <v>948</v>
      </c>
      <c r="E95" s="163" t="str">
        <f t="shared" si="5"/>
        <v>[Manager-1]</v>
      </c>
      <c r="F95" s="189"/>
      <c r="G95" s="192" t="s">
        <v>90</v>
      </c>
      <c r="H95" s="185">
        <v>44303.0</v>
      </c>
      <c r="I95" s="193" t="s">
        <v>816</v>
      </c>
      <c r="J95" s="194"/>
      <c r="K95" s="78"/>
      <c r="L95" s="11"/>
      <c r="M95" s="11"/>
      <c r="N95" s="11"/>
      <c r="O95" s="11"/>
      <c r="P95" s="11"/>
      <c r="Q95" s="11"/>
      <c r="R95" s="11"/>
      <c r="S95" s="11"/>
      <c r="T95" s="11"/>
      <c r="U95" s="11"/>
      <c r="V95" s="11"/>
      <c r="W95" s="11"/>
      <c r="X95" s="11"/>
      <c r="Y95" s="11"/>
      <c r="Z95" s="11"/>
      <c r="AA95" s="165"/>
    </row>
    <row r="96" ht="12.75" customHeight="1">
      <c r="A96" s="111" t="str">
        <f t="shared" si="3"/>
        <v>[Manager-86]</v>
      </c>
      <c r="B96" s="163" t="s">
        <v>990</v>
      </c>
      <c r="C96" s="190" t="s">
        <v>993</v>
      </c>
      <c r="D96" s="189" t="s">
        <v>948</v>
      </c>
      <c r="E96" s="163" t="str">
        <f t="shared" si="5"/>
        <v>[Manager-1]</v>
      </c>
      <c r="F96" s="189"/>
      <c r="G96" s="192" t="s">
        <v>90</v>
      </c>
      <c r="H96" s="185">
        <v>44303.0</v>
      </c>
      <c r="I96" s="193" t="s">
        <v>816</v>
      </c>
      <c r="J96" s="194"/>
      <c r="K96" s="78"/>
      <c r="L96" s="11"/>
      <c r="M96" s="11"/>
      <c r="N96" s="11"/>
      <c r="O96" s="11"/>
      <c r="P96" s="11"/>
      <c r="Q96" s="11"/>
      <c r="R96" s="11"/>
      <c r="S96" s="11"/>
      <c r="T96" s="11"/>
      <c r="U96" s="11"/>
      <c r="V96" s="11"/>
      <c r="W96" s="11"/>
      <c r="X96" s="11"/>
      <c r="Y96" s="11"/>
      <c r="Z96" s="11"/>
      <c r="AA96" s="165"/>
    </row>
    <row r="97" ht="12.75" customHeight="1">
      <c r="A97" s="111" t="str">
        <f t="shared" si="3"/>
        <v>[Manager-87]</v>
      </c>
      <c r="B97" s="111" t="s">
        <v>990</v>
      </c>
      <c r="C97" s="180" t="s">
        <v>994</v>
      </c>
      <c r="D97" s="175" t="s">
        <v>949</v>
      </c>
      <c r="E97" s="111" t="str">
        <f t="shared" si="5"/>
        <v>[Manager-1]</v>
      </c>
      <c r="F97" s="175"/>
      <c r="G97" s="184" t="s">
        <v>90</v>
      </c>
      <c r="H97" s="185">
        <v>44303.0</v>
      </c>
      <c r="I97" s="186" t="s">
        <v>816</v>
      </c>
      <c r="J97" s="187"/>
      <c r="K97" s="78"/>
      <c r="L97" s="11"/>
      <c r="M97" s="11"/>
      <c r="N97" s="11"/>
      <c r="O97" s="11"/>
      <c r="P97" s="11"/>
      <c r="Q97" s="11"/>
      <c r="R97" s="11"/>
      <c r="S97" s="11"/>
      <c r="T97" s="11"/>
      <c r="U97" s="11"/>
      <c r="V97" s="11"/>
      <c r="W97" s="11"/>
      <c r="X97" s="11"/>
      <c r="Y97" s="11"/>
      <c r="Z97" s="11"/>
      <c r="AA97" s="165"/>
    </row>
    <row r="98" ht="12.75" customHeight="1">
      <c r="A98" s="111" t="str">
        <f t="shared" si="3"/>
        <v>[Manager-88]</v>
      </c>
      <c r="B98" s="111" t="s">
        <v>995</v>
      </c>
      <c r="C98" s="180" t="s">
        <v>996</v>
      </c>
      <c r="D98" s="175" t="s">
        <v>997</v>
      </c>
      <c r="E98" s="111" t="str">
        <f t="shared" si="5"/>
        <v>[Manager-1]</v>
      </c>
      <c r="F98" s="175"/>
      <c r="G98" s="184" t="s">
        <v>90</v>
      </c>
      <c r="H98" s="185">
        <v>44303.0</v>
      </c>
      <c r="I98" s="186" t="s">
        <v>816</v>
      </c>
      <c r="J98" s="187"/>
      <c r="K98" s="78"/>
      <c r="L98" s="11"/>
      <c r="M98" s="11"/>
      <c r="N98" s="11"/>
      <c r="O98" s="11"/>
      <c r="P98" s="11"/>
      <c r="Q98" s="11"/>
      <c r="R98" s="11"/>
      <c r="S98" s="11"/>
      <c r="T98" s="11"/>
      <c r="U98" s="11"/>
      <c r="V98" s="11"/>
      <c r="W98" s="11"/>
      <c r="X98" s="11"/>
      <c r="Y98" s="11"/>
      <c r="Z98" s="11"/>
      <c r="AA98" s="165"/>
    </row>
    <row r="99" ht="12.75" customHeight="1">
      <c r="A99" s="111" t="str">
        <f t="shared" si="3"/>
        <v>[Manager-89]</v>
      </c>
      <c r="B99" s="111" t="s">
        <v>995</v>
      </c>
      <c r="C99" s="180" t="s">
        <v>998</v>
      </c>
      <c r="D99" s="175" t="s">
        <v>898</v>
      </c>
      <c r="E99" s="111" t="str">
        <f t="shared" si="5"/>
        <v>[Manager-1]</v>
      </c>
      <c r="F99" s="175"/>
      <c r="G99" s="184" t="s">
        <v>90</v>
      </c>
      <c r="H99" s="185">
        <v>44303.0</v>
      </c>
      <c r="I99" s="186" t="s">
        <v>816</v>
      </c>
      <c r="J99" s="187"/>
      <c r="K99" s="78"/>
      <c r="L99" s="11"/>
      <c r="M99" s="11"/>
      <c r="N99" s="11"/>
      <c r="O99" s="11"/>
      <c r="P99" s="11"/>
      <c r="Q99" s="11"/>
      <c r="R99" s="11"/>
      <c r="S99" s="11"/>
      <c r="T99" s="11"/>
      <c r="U99" s="11"/>
      <c r="V99" s="11"/>
      <c r="W99" s="11"/>
      <c r="X99" s="11"/>
      <c r="Y99" s="11"/>
      <c r="Z99" s="11"/>
      <c r="AA99" s="165"/>
    </row>
    <row r="100" ht="12.75" customHeight="1">
      <c r="A100" s="111" t="str">
        <f t="shared" si="3"/>
        <v>[Manager-90]</v>
      </c>
      <c r="B100" s="111" t="s">
        <v>995</v>
      </c>
      <c r="C100" s="180" t="s">
        <v>999</v>
      </c>
      <c r="D100" s="175" t="s">
        <v>1000</v>
      </c>
      <c r="E100" s="111" t="str">
        <f t="shared" si="5"/>
        <v>[Manager-1]</v>
      </c>
      <c r="F100" s="175"/>
      <c r="G100" s="184" t="s">
        <v>90</v>
      </c>
      <c r="H100" s="185">
        <v>44303.0</v>
      </c>
      <c r="I100" s="186" t="s">
        <v>816</v>
      </c>
      <c r="J100" s="187"/>
      <c r="K100" s="78"/>
      <c r="L100" s="11"/>
      <c r="M100" s="11"/>
      <c r="N100" s="11"/>
      <c r="O100" s="11"/>
      <c r="P100" s="11"/>
      <c r="Q100" s="11"/>
      <c r="R100" s="11"/>
      <c r="S100" s="11"/>
      <c r="T100" s="11"/>
      <c r="U100" s="11"/>
      <c r="V100" s="11"/>
      <c r="W100" s="11"/>
      <c r="X100" s="11"/>
      <c r="Y100" s="11"/>
      <c r="Z100" s="11"/>
      <c r="AA100" s="165"/>
    </row>
    <row r="101" ht="12.75" customHeight="1">
      <c r="A101" s="182"/>
      <c r="B101" s="153" t="s">
        <v>1001</v>
      </c>
      <c r="C101" s="155"/>
      <c r="D101" s="155"/>
      <c r="E101" s="155"/>
      <c r="F101" s="155"/>
      <c r="G101" s="155"/>
      <c r="H101" s="156"/>
      <c r="I101" s="155"/>
      <c r="J101" s="155"/>
      <c r="K101" s="78"/>
      <c r="L101" s="11"/>
      <c r="M101" s="11"/>
      <c r="N101" s="11"/>
      <c r="O101" s="11"/>
      <c r="P101" s="11"/>
      <c r="Q101" s="11"/>
      <c r="R101" s="11"/>
      <c r="S101" s="11"/>
      <c r="T101" s="11"/>
      <c r="U101" s="11"/>
      <c r="V101" s="11"/>
      <c r="W101" s="11"/>
      <c r="X101" s="11"/>
      <c r="Y101" s="11"/>
      <c r="Z101" s="11"/>
      <c r="AA101" s="165"/>
    </row>
    <row r="102" ht="12.75" customHeight="1">
      <c r="A102" s="111" t="str">
        <f t="shared" ref="A102:A117" si="6">IF(OR(B102&lt;&gt;"",D102&lt;&gt;""),"["&amp;TEXT($B$2,"##")&amp;"-"&amp;TEXT(ROW()-11,"##")&amp;"]","")</f>
        <v>[Manager-91]</v>
      </c>
      <c r="B102" s="175" t="s">
        <v>1002</v>
      </c>
      <c r="C102" s="180" t="s">
        <v>1003</v>
      </c>
      <c r="D102" s="180" t="s">
        <v>1004</v>
      </c>
      <c r="E102" s="111" t="str">
        <f t="shared" ref="E102:E117" si="7">$A$10</f>
        <v>[Manager-1]</v>
      </c>
      <c r="F102" s="175"/>
      <c r="G102" s="184" t="s">
        <v>90</v>
      </c>
      <c r="H102" s="185">
        <v>44304.0</v>
      </c>
      <c r="I102" s="186" t="s">
        <v>816</v>
      </c>
      <c r="J102" s="187"/>
      <c r="K102" s="78"/>
      <c r="L102" s="11"/>
      <c r="M102" s="11"/>
      <c r="N102" s="11"/>
      <c r="O102" s="11"/>
      <c r="P102" s="11"/>
      <c r="Q102" s="11"/>
      <c r="R102" s="11"/>
      <c r="S102" s="11"/>
      <c r="T102" s="11"/>
      <c r="U102" s="11"/>
      <c r="V102" s="11"/>
      <c r="W102" s="11"/>
      <c r="X102" s="11"/>
      <c r="Y102" s="11"/>
      <c r="Z102" s="11"/>
      <c r="AA102" s="165"/>
    </row>
    <row r="103" ht="12.75" customHeight="1">
      <c r="A103" s="111" t="str">
        <f t="shared" si="6"/>
        <v>[Manager-92]</v>
      </c>
      <c r="B103" s="189" t="s">
        <v>1005</v>
      </c>
      <c r="C103" s="190" t="s">
        <v>1006</v>
      </c>
      <c r="D103" s="190" t="s">
        <v>1007</v>
      </c>
      <c r="E103" s="163" t="str">
        <f t="shared" si="7"/>
        <v>[Manager-1]</v>
      </c>
      <c r="F103" s="189"/>
      <c r="G103" s="184" t="s">
        <v>90</v>
      </c>
      <c r="H103" s="185">
        <v>44304.0</v>
      </c>
      <c r="I103" s="193" t="s">
        <v>816</v>
      </c>
      <c r="J103" s="194"/>
      <c r="K103" s="78"/>
      <c r="L103" s="11"/>
      <c r="M103" s="11"/>
      <c r="N103" s="11"/>
      <c r="O103" s="11"/>
      <c r="P103" s="11"/>
      <c r="Q103" s="11"/>
      <c r="R103" s="11"/>
      <c r="S103" s="11"/>
      <c r="T103" s="11"/>
      <c r="U103" s="11"/>
      <c r="V103" s="11"/>
      <c r="W103" s="11"/>
      <c r="X103" s="11"/>
      <c r="Y103" s="11"/>
      <c r="Z103" s="11"/>
      <c r="AA103" s="165"/>
    </row>
    <row r="104" ht="12.75" customHeight="1">
      <c r="A104" s="111" t="str">
        <f t="shared" si="6"/>
        <v>[Manager-93]</v>
      </c>
      <c r="B104" s="163" t="s">
        <v>1008</v>
      </c>
      <c r="C104" s="190" t="s">
        <v>1009</v>
      </c>
      <c r="D104" s="190" t="s">
        <v>1010</v>
      </c>
      <c r="E104" s="163" t="str">
        <f t="shared" si="7"/>
        <v>[Manager-1]</v>
      </c>
      <c r="F104" s="189" t="s">
        <v>1011</v>
      </c>
      <c r="G104" s="184" t="s">
        <v>90</v>
      </c>
      <c r="H104" s="185">
        <v>44304.0</v>
      </c>
      <c r="I104" s="193" t="s">
        <v>816</v>
      </c>
      <c r="J104" s="194"/>
      <c r="K104" s="78"/>
      <c r="L104" s="11"/>
      <c r="M104" s="11"/>
      <c r="N104" s="11"/>
      <c r="O104" s="11"/>
      <c r="P104" s="11"/>
      <c r="Q104" s="11"/>
      <c r="R104" s="11"/>
      <c r="S104" s="11"/>
      <c r="T104" s="11"/>
      <c r="U104" s="11"/>
      <c r="V104" s="11"/>
      <c r="W104" s="11"/>
      <c r="X104" s="11"/>
      <c r="Y104" s="11"/>
      <c r="Z104" s="11"/>
      <c r="AA104" s="165"/>
    </row>
    <row r="105" ht="12.75" customHeight="1">
      <c r="A105" s="111" t="str">
        <f t="shared" si="6"/>
        <v>[Manager-94]</v>
      </c>
      <c r="B105" s="111" t="s">
        <v>1012</v>
      </c>
      <c r="C105" s="180" t="s">
        <v>1013</v>
      </c>
      <c r="D105" s="180" t="s">
        <v>1014</v>
      </c>
      <c r="E105" s="111" t="str">
        <f t="shared" si="7"/>
        <v>[Manager-1]</v>
      </c>
      <c r="F105" s="175" t="s">
        <v>1015</v>
      </c>
      <c r="G105" s="184" t="s">
        <v>90</v>
      </c>
      <c r="H105" s="185">
        <v>44304.0</v>
      </c>
      <c r="I105" s="186" t="s">
        <v>816</v>
      </c>
      <c r="J105" s="187"/>
      <c r="K105" s="78"/>
      <c r="L105" s="11"/>
      <c r="M105" s="11"/>
      <c r="N105" s="11"/>
      <c r="O105" s="11"/>
      <c r="P105" s="11"/>
      <c r="Q105" s="11"/>
      <c r="R105" s="11"/>
      <c r="S105" s="11"/>
      <c r="T105" s="11"/>
      <c r="U105" s="11"/>
      <c r="V105" s="11"/>
      <c r="W105" s="11"/>
      <c r="X105" s="11"/>
      <c r="Y105" s="11"/>
      <c r="Z105" s="11"/>
      <c r="AA105" s="165"/>
    </row>
    <row r="106" ht="12.75" customHeight="1">
      <c r="A106" s="111" t="str">
        <f t="shared" si="6"/>
        <v>[Manager-95]</v>
      </c>
      <c r="B106" s="111" t="s">
        <v>1016</v>
      </c>
      <c r="C106" s="180" t="s">
        <v>1017</v>
      </c>
      <c r="D106" s="180" t="s">
        <v>934</v>
      </c>
      <c r="E106" s="111" t="str">
        <f t="shared" si="7"/>
        <v>[Manager-1]</v>
      </c>
      <c r="F106" s="175" t="s">
        <v>1018</v>
      </c>
      <c r="G106" s="184" t="s">
        <v>90</v>
      </c>
      <c r="H106" s="185">
        <v>44304.0</v>
      </c>
      <c r="I106" s="186" t="s">
        <v>816</v>
      </c>
      <c r="J106" s="187"/>
      <c r="K106" s="78"/>
      <c r="L106" s="11"/>
      <c r="M106" s="11"/>
      <c r="N106" s="11"/>
      <c r="O106" s="11"/>
      <c r="P106" s="11"/>
      <c r="Q106" s="11"/>
      <c r="R106" s="11"/>
      <c r="S106" s="11"/>
      <c r="T106" s="11"/>
      <c r="U106" s="11"/>
      <c r="V106" s="11"/>
      <c r="W106" s="11"/>
      <c r="X106" s="11"/>
      <c r="Y106" s="11"/>
      <c r="Z106" s="11"/>
      <c r="AA106" s="165"/>
    </row>
    <row r="107" ht="12.75" customHeight="1">
      <c r="A107" s="111" t="str">
        <f t="shared" si="6"/>
        <v>[Manager-96]</v>
      </c>
      <c r="B107" s="111" t="s">
        <v>1016</v>
      </c>
      <c r="C107" s="180" t="s">
        <v>1017</v>
      </c>
      <c r="D107" s="180" t="s">
        <v>934</v>
      </c>
      <c r="E107" s="111" t="str">
        <f t="shared" si="7"/>
        <v>[Manager-1]</v>
      </c>
      <c r="F107" s="175" t="s">
        <v>1018</v>
      </c>
      <c r="G107" s="184" t="s">
        <v>90</v>
      </c>
      <c r="H107" s="185">
        <v>44304.0</v>
      </c>
      <c r="I107" s="186" t="s">
        <v>816</v>
      </c>
      <c r="J107" s="187"/>
      <c r="K107" s="78"/>
      <c r="L107" s="11"/>
      <c r="M107" s="11"/>
      <c r="N107" s="11"/>
      <c r="O107" s="11"/>
      <c r="P107" s="11"/>
      <c r="Q107" s="11"/>
      <c r="R107" s="11"/>
      <c r="S107" s="11"/>
      <c r="T107" s="11"/>
      <c r="U107" s="11"/>
      <c r="V107" s="11"/>
      <c r="W107" s="11"/>
      <c r="X107" s="11"/>
      <c r="Y107" s="11"/>
      <c r="Z107" s="11"/>
      <c r="AA107" s="165"/>
    </row>
    <row r="108" ht="12.75" customHeight="1">
      <c r="A108" s="111" t="str">
        <f t="shared" si="6"/>
        <v>[Manager-97]</v>
      </c>
      <c r="B108" s="111" t="s">
        <v>1019</v>
      </c>
      <c r="C108" s="180" t="s">
        <v>1020</v>
      </c>
      <c r="D108" s="175" t="s">
        <v>1021</v>
      </c>
      <c r="E108" s="111" t="str">
        <f t="shared" si="7"/>
        <v>[Manager-1]</v>
      </c>
      <c r="F108" s="175" t="s">
        <v>1022</v>
      </c>
      <c r="G108" s="184" t="s">
        <v>90</v>
      </c>
      <c r="H108" s="185">
        <v>44304.0</v>
      </c>
      <c r="I108" s="186" t="s">
        <v>816</v>
      </c>
      <c r="J108" s="187"/>
      <c r="K108" s="78"/>
      <c r="L108" s="11"/>
      <c r="M108" s="11"/>
      <c r="N108" s="11"/>
      <c r="O108" s="11"/>
      <c r="P108" s="11"/>
      <c r="Q108" s="11"/>
      <c r="R108" s="11"/>
      <c r="S108" s="11"/>
      <c r="T108" s="11"/>
      <c r="U108" s="11"/>
      <c r="V108" s="11"/>
      <c r="W108" s="11"/>
      <c r="X108" s="11"/>
      <c r="Y108" s="11"/>
      <c r="Z108" s="11"/>
      <c r="AA108" s="165"/>
    </row>
    <row r="109" ht="12.75" customHeight="1">
      <c r="A109" s="111" t="str">
        <f t="shared" si="6"/>
        <v>[Manager-98]</v>
      </c>
      <c r="B109" s="111" t="s">
        <v>1019</v>
      </c>
      <c r="C109" s="180" t="s">
        <v>1023</v>
      </c>
      <c r="D109" s="175" t="s">
        <v>898</v>
      </c>
      <c r="E109" s="111" t="str">
        <f t="shared" si="7"/>
        <v>[Manager-1]</v>
      </c>
      <c r="F109" s="175" t="s">
        <v>1022</v>
      </c>
      <c r="G109" s="184" t="s">
        <v>90</v>
      </c>
      <c r="H109" s="185">
        <v>44304.0</v>
      </c>
      <c r="I109" s="186" t="s">
        <v>816</v>
      </c>
      <c r="J109" s="187"/>
      <c r="K109" s="78"/>
      <c r="L109" s="11"/>
      <c r="M109" s="11"/>
      <c r="N109" s="11"/>
      <c r="O109" s="11"/>
      <c r="P109" s="11"/>
      <c r="Q109" s="11"/>
      <c r="R109" s="11"/>
      <c r="S109" s="11"/>
      <c r="T109" s="11"/>
      <c r="U109" s="11"/>
      <c r="V109" s="11"/>
      <c r="W109" s="11"/>
      <c r="X109" s="11"/>
      <c r="Y109" s="11"/>
      <c r="Z109" s="11"/>
      <c r="AA109" s="165"/>
    </row>
    <row r="110" ht="12.75" customHeight="1">
      <c r="A110" s="111" t="str">
        <f t="shared" si="6"/>
        <v>[Manager-99]</v>
      </c>
      <c r="B110" s="111" t="s">
        <v>1019</v>
      </c>
      <c r="C110" s="180" t="s">
        <v>1024</v>
      </c>
      <c r="D110" s="175" t="s">
        <v>1025</v>
      </c>
      <c r="E110" s="111" t="str">
        <f t="shared" si="7"/>
        <v>[Manager-1]</v>
      </c>
      <c r="F110" s="175" t="s">
        <v>1022</v>
      </c>
      <c r="G110" s="184" t="s">
        <v>90</v>
      </c>
      <c r="H110" s="185">
        <v>44304.0</v>
      </c>
      <c r="I110" s="186" t="s">
        <v>816</v>
      </c>
      <c r="J110" s="187"/>
      <c r="K110" s="78"/>
      <c r="L110" s="11"/>
      <c r="M110" s="11"/>
      <c r="N110" s="11"/>
      <c r="O110" s="11"/>
      <c r="P110" s="11"/>
      <c r="Q110" s="11"/>
      <c r="R110" s="11"/>
      <c r="S110" s="11"/>
      <c r="T110" s="11"/>
      <c r="U110" s="11"/>
      <c r="V110" s="11"/>
      <c r="W110" s="11"/>
      <c r="X110" s="11"/>
      <c r="Y110" s="11"/>
      <c r="Z110" s="11"/>
      <c r="AA110" s="165"/>
    </row>
    <row r="111" ht="12.75" customHeight="1">
      <c r="A111" s="111" t="str">
        <f t="shared" si="6"/>
        <v>[Manager-100]</v>
      </c>
      <c r="B111" s="175" t="s">
        <v>1026</v>
      </c>
      <c r="C111" s="180" t="s">
        <v>1003</v>
      </c>
      <c r="D111" s="180" t="s">
        <v>1027</v>
      </c>
      <c r="E111" s="111" t="str">
        <f t="shared" si="7"/>
        <v>[Manager-1]</v>
      </c>
      <c r="F111" s="175"/>
      <c r="G111" s="184" t="s">
        <v>90</v>
      </c>
      <c r="H111" s="185">
        <v>44304.0</v>
      </c>
      <c r="I111" s="186" t="s">
        <v>816</v>
      </c>
      <c r="J111" s="187"/>
      <c r="K111" s="78"/>
      <c r="L111" s="11"/>
      <c r="M111" s="11"/>
      <c r="N111" s="11"/>
      <c r="O111" s="11"/>
      <c r="P111" s="11"/>
      <c r="Q111" s="11"/>
      <c r="R111" s="11"/>
      <c r="S111" s="11"/>
      <c r="T111" s="11"/>
      <c r="U111" s="11"/>
      <c r="V111" s="11"/>
      <c r="W111" s="11"/>
      <c r="X111" s="11"/>
      <c r="Y111" s="11"/>
      <c r="Z111" s="11"/>
      <c r="AA111" s="165"/>
    </row>
    <row r="112" ht="12.75" customHeight="1">
      <c r="A112" s="111" t="str">
        <f t="shared" si="6"/>
        <v>[Manager-101]</v>
      </c>
      <c r="B112" s="175" t="s">
        <v>1028</v>
      </c>
      <c r="C112" s="180" t="s">
        <v>1006</v>
      </c>
      <c r="D112" s="180" t="s">
        <v>1007</v>
      </c>
      <c r="E112" s="111" t="str">
        <f t="shared" si="7"/>
        <v>[Manager-1]</v>
      </c>
      <c r="F112" s="175"/>
      <c r="G112" s="184" t="s">
        <v>90</v>
      </c>
      <c r="H112" s="185">
        <v>44304.0</v>
      </c>
      <c r="I112" s="186" t="s">
        <v>816</v>
      </c>
      <c r="J112" s="187"/>
      <c r="K112" s="78"/>
      <c r="L112" s="11"/>
      <c r="M112" s="11"/>
      <c r="N112" s="11"/>
      <c r="O112" s="11"/>
      <c r="P112" s="11"/>
      <c r="Q112" s="11"/>
      <c r="R112" s="11"/>
      <c r="S112" s="11"/>
      <c r="T112" s="11"/>
      <c r="U112" s="11"/>
      <c r="V112" s="11"/>
      <c r="W112" s="11"/>
      <c r="X112" s="11"/>
      <c r="Y112" s="11"/>
      <c r="Z112" s="11"/>
      <c r="AA112" s="165"/>
    </row>
    <row r="113" ht="12.75" customHeight="1">
      <c r="A113" s="111" t="str">
        <f t="shared" si="6"/>
        <v>[Manager-102]</v>
      </c>
      <c r="B113" s="111" t="s">
        <v>1029</v>
      </c>
      <c r="C113" s="180" t="s">
        <v>1009</v>
      </c>
      <c r="D113" s="180" t="s">
        <v>1010</v>
      </c>
      <c r="E113" s="111" t="str">
        <f t="shared" si="7"/>
        <v>[Manager-1]</v>
      </c>
      <c r="F113" s="175" t="s">
        <v>1011</v>
      </c>
      <c r="G113" s="184" t="s">
        <v>90</v>
      </c>
      <c r="H113" s="185">
        <v>44304.0</v>
      </c>
      <c r="I113" s="186" t="s">
        <v>816</v>
      </c>
      <c r="J113" s="187"/>
      <c r="K113" s="78"/>
      <c r="L113" s="11"/>
      <c r="M113" s="11"/>
      <c r="N113" s="11"/>
      <c r="O113" s="11"/>
      <c r="P113" s="11"/>
      <c r="Q113" s="11"/>
      <c r="R113" s="11"/>
      <c r="S113" s="11"/>
      <c r="T113" s="11"/>
      <c r="U113" s="11"/>
      <c r="V113" s="11"/>
      <c r="W113" s="11"/>
      <c r="X113" s="11"/>
      <c r="Y113" s="11"/>
      <c r="Z113" s="11"/>
      <c r="AA113" s="165"/>
    </row>
    <row r="114" ht="12.75" customHeight="1">
      <c r="A114" s="111" t="str">
        <f t="shared" si="6"/>
        <v>[Manager-103]</v>
      </c>
      <c r="B114" s="111" t="s">
        <v>1030</v>
      </c>
      <c r="C114" s="180" t="s">
        <v>1013</v>
      </c>
      <c r="D114" s="180" t="s">
        <v>1014</v>
      </c>
      <c r="E114" s="111" t="str">
        <f t="shared" si="7"/>
        <v>[Manager-1]</v>
      </c>
      <c r="F114" s="175" t="s">
        <v>1015</v>
      </c>
      <c r="G114" s="184" t="s">
        <v>90</v>
      </c>
      <c r="H114" s="185">
        <v>44304.0</v>
      </c>
      <c r="I114" s="186" t="s">
        <v>816</v>
      </c>
      <c r="J114" s="187"/>
      <c r="K114" s="78"/>
      <c r="L114" s="11"/>
      <c r="M114" s="11"/>
      <c r="N114" s="11"/>
      <c r="O114" s="11"/>
      <c r="P114" s="11"/>
      <c r="Q114" s="11"/>
      <c r="R114" s="11"/>
      <c r="S114" s="11"/>
      <c r="T114" s="11"/>
      <c r="U114" s="11"/>
      <c r="V114" s="11"/>
      <c r="W114" s="11"/>
      <c r="X114" s="11"/>
      <c r="Y114" s="11"/>
      <c r="Z114" s="11"/>
      <c r="AA114" s="165"/>
    </row>
    <row r="115" ht="12.75" customHeight="1">
      <c r="A115" s="111" t="str">
        <f t="shared" si="6"/>
        <v>[Manager-104]</v>
      </c>
      <c r="B115" s="111" t="s">
        <v>884</v>
      </c>
      <c r="C115" s="180" t="s">
        <v>1031</v>
      </c>
      <c r="D115" s="175" t="s">
        <v>1032</v>
      </c>
      <c r="E115" s="111" t="str">
        <f t="shared" si="7"/>
        <v>[Manager-1]</v>
      </c>
      <c r="F115" s="175" t="s">
        <v>1033</v>
      </c>
      <c r="G115" s="184" t="s">
        <v>90</v>
      </c>
      <c r="H115" s="185">
        <v>44304.0</v>
      </c>
      <c r="I115" s="186" t="s">
        <v>816</v>
      </c>
      <c r="J115" s="187"/>
      <c r="K115" s="78"/>
      <c r="L115" s="11"/>
      <c r="M115" s="11"/>
      <c r="N115" s="11"/>
      <c r="O115" s="11"/>
      <c r="P115" s="11"/>
      <c r="Q115" s="11"/>
      <c r="R115" s="11"/>
      <c r="S115" s="11"/>
      <c r="T115" s="11"/>
      <c r="U115" s="11"/>
      <c r="V115" s="11"/>
      <c r="W115" s="11"/>
      <c r="X115" s="11"/>
      <c r="Y115" s="11"/>
      <c r="Z115" s="11"/>
      <c r="AA115" s="165"/>
    </row>
    <row r="116" ht="12.75" customHeight="1">
      <c r="A116" s="111" t="str">
        <f t="shared" si="6"/>
        <v>[Manager-105]</v>
      </c>
      <c r="B116" s="111" t="s">
        <v>884</v>
      </c>
      <c r="C116" s="180" t="s">
        <v>1034</v>
      </c>
      <c r="D116" s="175" t="s">
        <v>898</v>
      </c>
      <c r="E116" s="111" t="str">
        <f t="shared" si="7"/>
        <v>[Manager-1]</v>
      </c>
      <c r="F116" s="175" t="s">
        <v>1033</v>
      </c>
      <c r="G116" s="184" t="s">
        <v>90</v>
      </c>
      <c r="H116" s="185">
        <v>44304.0</v>
      </c>
      <c r="I116" s="186" t="s">
        <v>816</v>
      </c>
      <c r="J116" s="187"/>
      <c r="K116" s="78"/>
      <c r="L116" s="11"/>
      <c r="M116" s="11"/>
      <c r="N116" s="11"/>
      <c r="O116" s="11"/>
      <c r="P116" s="11"/>
      <c r="Q116" s="11"/>
      <c r="R116" s="11"/>
      <c r="S116" s="11"/>
      <c r="T116" s="11"/>
      <c r="U116" s="11"/>
      <c r="V116" s="11"/>
      <c r="W116" s="11"/>
      <c r="X116" s="11"/>
      <c r="Y116" s="11"/>
      <c r="Z116" s="11"/>
      <c r="AA116" s="165"/>
    </row>
    <row r="117" ht="12.75" customHeight="1">
      <c r="A117" s="111" t="str">
        <f t="shared" si="6"/>
        <v>[Manager-106]</v>
      </c>
      <c r="B117" s="111" t="s">
        <v>884</v>
      </c>
      <c r="C117" s="180" t="s">
        <v>1035</v>
      </c>
      <c r="D117" s="175" t="s">
        <v>1036</v>
      </c>
      <c r="E117" s="111" t="str">
        <f t="shared" si="7"/>
        <v>[Manager-1]</v>
      </c>
      <c r="F117" s="175" t="s">
        <v>1033</v>
      </c>
      <c r="G117" s="184" t="s">
        <v>90</v>
      </c>
      <c r="H117" s="185">
        <v>44304.0</v>
      </c>
      <c r="I117" s="186" t="s">
        <v>816</v>
      </c>
      <c r="J117" s="187"/>
      <c r="K117" s="78"/>
      <c r="L117" s="11"/>
      <c r="M117" s="11"/>
      <c r="N117" s="11"/>
      <c r="O117" s="11"/>
      <c r="P117" s="11"/>
      <c r="Q117" s="11"/>
      <c r="R117" s="11"/>
      <c r="S117" s="11"/>
      <c r="T117" s="11"/>
      <c r="U117" s="11"/>
      <c r="V117" s="11"/>
      <c r="W117" s="11"/>
      <c r="X117" s="11"/>
      <c r="Y117" s="11"/>
      <c r="Z117" s="11"/>
      <c r="AA117" s="165"/>
    </row>
    <row r="118" ht="12.75" customHeight="1">
      <c r="A118" s="182"/>
      <c r="B118" s="153" t="s">
        <v>1037</v>
      </c>
      <c r="C118" s="155"/>
      <c r="D118" s="155"/>
      <c r="E118" s="155"/>
      <c r="F118" s="155"/>
      <c r="G118" s="155"/>
      <c r="H118" s="156"/>
      <c r="I118" s="155"/>
      <c r="J118" s="155"/>
      <c r="K118" s="78"/>
      <c r="L118" s="11"/>
      <c r="M118" s="11"/>
      <c r="N118" s="11"/>
      <c r="O118" s="11"/>
      <c r="P118" s="11"/>
      <c r="Q118" s="11"/>
      <c r="R118" s="11"/>
      <c r="S118" s="11"/>
      <c r="T118" s="11"/>
      <c r="U118" s="11"/>
      <c r="V118" s="11"/>
      <c r="W118" s="11"/>
      <c r="X118" s="11"/>
      <c r="Y118" s="11"/>
      <c r="Z118" s="11"/>
      <c r="AA118" s="165"/>
    </row>
    <row r="119" ht="12.75" customHeight="1">
      <c r="A119" s="111" t="str">
        <f t="shared" ref="A119:A141" si="8">IF(OR(B119&lt;&gt;"",D119&lt;&gt;""),"["&amp;TEXT($B$2,"##")&amp;"-"&amp;TEXT(ROW()-12,"##")&amp;"]","")</f>
        <v>[Manager-107]</v>
      </c>
      <c r="B119" s="111" t="s">
        <v>1038</v>
      </c>
      <c r="C119" s="180" t="s">
        <v>1039</v>
      </c>
      <c r="D119" s="180" t="s">
        <v>1040</v>
      </c>
      <c r="E119" s="111" t="str">
        <f t="shared" ref="E119:E141" si="9">$A$10</f>
        <v>[Manager-1]</v>
      </c>
      <c r="F119" s="158"/>
      <c r="G119" s="176" t="s">
        <v>90</v>
      </c>
      <c r="H119" s="177">
        <v>44305.0</v>
      </c>
      <c r="I119" s="179" t="s">
        <v>816</v>
      </c>
      <c r="J119" s="187"/>
      <c r="K119" s="78"/>
      <c r="L119" s="11"/>
      <c r="M119" s="11"/>
      <c r="N119" s="11"/>
      <c r="O119" s="11"/>
      <c r="P119" s="11"/>
      <c r="Q119" s="11"/>
      <c r="R119" s="11"/>
      <c r="S119" s="11"/>
      <c r="T119" s="11"/>
      <c r="U119" s="11"/>
      <c r="V119" s="11"/>
      <c r="W119" s="11"/>
      <c r="X119" s="11"/>
      <c r="Y119" s="11"/>
      <c r="Z119" s="11"/>
      <c r="AA119" s="165"/>
    </row>
    <row r="120" ht="12.75" customHeight="1">
      <c r="A120" s="111" t="str">
        <f t="shared" si="8"/>
        <v>[Manager-108]</v>
      </c>
      <c r="B120" s="111" t="s">
        <v>1041</v>
      </c>
      <c r="C120" s="180" t="s">
        <v>1042</v>
      </c>
      <c r="D120" s="180" t="s">
        <v>1043</v>
      </c>
      <c r="E120" s="111" t="str">
        <f t="shared" si="9"/>
        <v>[Manager-1]</v>
      </c>
      <c r="F120" s="158"/>
      <c r="G120" s="176" t="s">
        <v>90</v>
      </c>
      <c r="H120" s="177">
        <v>44305.0</v>
      </c>
      <c r="I120" s="179" t="s">
        <v>816</v>
      </c>
      <c r="J120" s="187"/>
      <c r="K120" s="78"/>
      <c r="L120" s="11"/>
      <c r="M120" s="11"/>
      <c r="N120" s="11"/>
      <c r="O120" s="11"/>
      <c r="P120" s="11"/>
      <c r="Q120" s="11"/>
      <c r="R120" s="11"/>
      <c r="S120" s="11"/>
      <c r="T120" s="11"/>
      <c r="U120" s="11"/>
      <c r="V120" s="11"/>
      <c r="W120" s="11"/>
      <c r="X120" s="11"/>
      <c r="Y120" s="11"/>
      <c r="Z120" s="11"/>
      <c r="AA120" s="165"/>
    </row>
    <row r="121" ht="12.75" customHeight="1">
      <c r="A121" s="111" t="str">
        <f t="shared" si="8"/>
        <v>[Manager-109]</v>
      </c>
      <c r="B121" s="111" t="s">
        <v>1044</v>
      </c>
      <c r="C121" s="180" t="s">
        <v>1045</v>
      </c>
      <c r="D121" s="180" t="s">
        <v>1046</v>
      </c>
      <c r="E121" s="111" t="str">
        <f t="shared" si="9"/>
        <v>[Manager-1]</v>
      </c>
      <c r="F121" s="158"/>
      <c r="G121" s="176" t="s">
        <v>90</v>
      </c>
      <c r="H121" s="177">
        <v>44305.0</v>
      </c>
      <c r="I121" s="179" t="s">
        <v>816</v>
      </c>
      <c r="J121" s="187"/>
      <c r="K121" s="78"/>
      <c r="L121" s="11"/>
      <c r="M121" s="11"/>
      <c r="N121" s="11"/>
      <c r="O121" s="11"/>
      <c r="P121" s="11"/>
      <c r="Q121" s="11"/>
      <c r="R121" s="11"/>
      <c r="S121" s="11"/>
      <c r="T121" s="11"/>
      <c r="U121" s="11"/>
      <c r="V121" s="11"/>
      <c r="W121" s="11"/>
      <c r="X121" s="11"/>
      <c r="Y121" s="11"/>
      <c r="Z121" s="11"/>
      <c r="AA121" s="165"/>
    </row>
    <row r="122" ht="12.75" customHeight="1">
      <c r="A122" s="111" t="str">
        <f t="shared" si="8"/>
        <v>[Manager-110]</v>
      </c>
      <c r="B122" s="111" t="s">
        <v>1047</v>
      </c>
      <c r="C122" s="180" t="s">
        <v>1048</v>
      </c>
      <c r="D122" s="180" t="s">
        <v>1049</v>
      </c>
      <c r="E122" s="111" t="str">
        <f t="shared" si="9"/>
        <v>[Manager-1]</v>
      </c>
      <c r="F122" s="175" t="s">
        <v>839</v>
      </c>
      <c r="G122" s="176" t="s">
        <v>90</v>
      </c>
      <c r="H122" s="177">
        <v>44305.0</v>
      </c>
      <c r="I122" s="179" t="s">
        <v>816</v>
      </c>
      <c r="J122" s="187"/>
      <c r="K122" s="78"/>
      <c r="L122" s="11"/>
      <c r="M122" s="11"/>
      <c r="N122" s="11"/>
      <c r="O122" s="11"/>
      <c r="P122" s="11"/>
      <c r="Q122" s="11"/>
      <c r="R122" s="11"/>
      <c r="S122" s="11"/>
      <c r="T122" s="11"/>
      <c r="U122" s="11"/>
      <c r="V122" s="11"/>
      <c r="W122" s="11"/>
      <c r="X122" s="11"/>
      <c r="Y122" s="11"/>
      <c r="Z122" s="11"/>
      <c r="AA122" s="165"/>
    </row>
    <row r="123" ht="12.75" customHeight="1">
      <c r="A123" s="111" t="str">
        <f t="shared" si="8"/>
        <v>[Manager-111]</v>
      </c>
      <c r="B123" s="111" t="s">
        <v>1047</v>
      </c>
      <c r="C123" s="180" t="s">
        <v>1050</v>
      </c>
      <c r="D123" s="180" t="s">
        <v>1051</v>
      </c>
      <c r="E123" s="111" t="str">
        <f t="shared" si="9"/>
        <v>[Manager-1]</v>
      </c>
      <c r="F123" s="175" t="s">
        <v>842</v>
      </c>
      <c r="G123" s="176" t="s">
        <v>90</v>
      </c>
      <c r="H123" s="177">
        <v>44305.0</v>
      </c>
      <c r="I123" s="179" t="s">
        <v>816</v>
      </c>
      <c r="J123" s="187"/>
      <c r="K123" s="78"/>
      <c r="L123" s="11"/>
      <c r="M123" s="11"/>
      <c r="N123" s="11"/>
      <c r="O123" s="11"/>
      <c r="P123" s="11"/>
      <c r="Q123" s="11"/>
      <c r="R123" s="11"/>
      <c r="S123" s="11"/>
      <c r="T123" s="11"/>
      <c r="U123" s="11"/>
      <c r="V123" s="11"/>
      <c r="W123" s="11"/>
      <c r="X123" s="11"/>
      <c r="Y123" s="11"/>
      <c r="Z123" s="11"/>
      <c r="AA123" s="165"/>
    </row>
    <row r="124" ht="12.75" customHeight="1">
      <c r="A124" s="111" t="str">
        <f t="shared" si="8"/>
        <v>[Manager-112]</v>
      </c>
      <c r="B124" s="111" t="s">
        <v>1047</v>
      </c>
      <c r="C124" s="180" t="s">
        <v>1052</v>
      </c>
      <c r="D124" s="180" t="s">
        <v>1053</v>
      </c>
      <c r="E124" s="111" t="str">
        <f t="shared" si="9"/>
        <v>[Manager-1]</v>
      </c>
      <c r="F124" s="175" t="s">
        <v>842</v>
      </c>
      <c r="G124" s="176" t="s">
        <v>90</v>
      </c>
      <c r="H124" s="177">
        <v>44305.0</v>
      </c>
      <c r="I124" s="179" t="s">
        <v>816</v>
      </c>
      <c r="J124" s="187"/>
      <c r="K124" s="78"/>
      <c r="L124" s="11"/>
      <c r="M124" s="11"/>
      <c r="N124" s="11"/>
      <c r="O124" s="11"/>
      <c r="P124" s="11"/>
      <c r="Q124" s="11"/>
      <c r="R124" s="11"/>
      <c r="S124" s="11"/>
      <c r="T124" s="11"/>
      <c r="U124" s="11"/>
      <c r="V124" s="11"/>
      <c r="W124" s="11"/>
      <c r="X124" s="11"/>
      <c r="Y124" s="11"/>
      <c r="Z124" s="11"/>
      <c r="AA124" s="165"/>
    </row>
    <row r="125" ht="12.75" customHeight="1">
      <c r="A125" s="111" t="str">
        <f t="shared" si="8"/>
        <v>[Manager-113]</v>
      </c>
      <c r="B125" s="111" t="s">
        <v>1047</v>
      </c>
      <c r="C125" s="180" t="s">
        <v>1054</v>
      </c>
      <c r="D125" s="180" t="s">
        <v>1055</v>
      </c>
      <c r="E125" s="111" t="str">
        <f t="shared" si="9"/>
        <v>[Manager-1]</v>
      </c>
      <c r="F125" s="175" t="s">
        <v>839</v>
      </c>
      <c r="G125" s="176" t="s">
        <v>90</v>
      </c>
      <c r="H125" s="177">
        <v>44305.0</v>
      </c>
      <c r="I125" s="179" t="s">
        <v>816</v>
      </c>
      <c r="J125" s="187"/>
      <c r="K125" s="78"/>
      <c r="L125" s="11"/>
      <c r="M125" s="11"/>
      <c r="N125" s="11"/>
      <c r="O125" s="11"/>
      <c r="P125" s="11"/>
      <c r="Q125" s="11"/>
      <c r="R125" s="11"/>
      <c r="S125" s="11"/>
      <c r="T125" s="11"/>
      <c r="U125" s="11"/>
      <c r="V125" s="11"/>
      <c r="W125" s="11"/>
      <c r="X125" s="11"/>
      <c r="Y125" s="11"/>
      <c r="Z125" s="11"/>
      <c r="AA125" s="165"/>
    </row>
    <row r="126" ht="12.75" customHeight="1">
      <c r="A126" s="111" t="str">
        <f t="shared" si="8"/>
        <v>[Manager-114]</v>
      </c>
      <c r="B126" s="111" t="s">
        <v>1047</v>
      </c>
      <c r="C126" s="180" t="s">
        <v>1056</v>
      </c>
      <c r="D126" s="180" t="s">
        <v>1057</v>
      </c>
      <c r="E126" s="111" t="str">
        <f t="shared" si="9"/>
        <v>[Manager-1]</v>
      </c>
      <c r="F126" s="175" t="s">
        <v>842</v>
      </c>
      <c r="G126" s="176" t="s">
        <v>90</v>
      </c>
      <c r="H126" s="177">
        <v>44305.0</v>
      </c>
      <c r="I126" s="179" t="s">
        <v>816</v>
      </c>
      <c r="J126" s="187"/>
      <c r="K126" s="78"/>
      <c r="L126" s="11"/>
      <c r="M126" s="11"/>
      <c r="N126" s="11"/>
      <c r="O126" s="11"/>
      <c r="P126" s="11"/>
      <c r="Q126" s="11"/>
      <c r="R126" s="11"/>
      <c r="S126" s="11"/>
      <c r="T126" s="11"/>
      <c r="U126" s="11"/>
      <c r="V126" s="11"/>
      <c r="W126" s="11"/>
      <c r="X126" s="11"/>
      <c r="Y126" s="11"/>
      <c r="Z126" s="11"/>
      <c r="AA126" s="165"/>
    </row>
    <row r="127" ht="12.75" customHeight="1">
      <c r="A127" s="111" t="str">
        <f t="shared" si="8"/>
        <v>[Manager-115]</v>
      </c>
      <c r="B127" s="111" t="s">
        <v>1047</v>
      </c>
      <c r="C127" s="180" t="s">
        <v>1058</v>
      </c>
      <c r="D127" s="180" t="s">
        <v>1055</v>
      </c>
      <c r="E127" s="111" t="str">
        <f t="shared" si="9"/>
        <v>[Manager-1]</v>
      </c>
      <c r="F127" s="175" t="s">
        <v>842</v>
      </c>
      <c r="G127" s="176" t="s">
        <v>90</v>
      </c>
      <c r="H127" s="177">
        <v>44305.0</v>
      </c>
      <c r="I127" s="179" t="s">
        <v>816</v>
      </c>
      <c r="J127" s="187"/>
      <c r="K127" s="78"/>
      <c r="L127" s="11"/>
      <c r="M127" s="11"/>
      <c r="N127" s="11"/>
      <c r="O127" s="11"/>
      <c r="P127" s="11"/>
      <c r="Q127" s="11"/>
      <c r="R127" s="11"/>
      <c r="S127" s="11"/>
      <c r="T127" s="11"/>
      <c r="U127" s="11"/>
      <c r="V127" s="11"/>
      <c r="W127" s="11"/>
      <c r="X127" s="11"/>
      <c r="Y127" s="11"/>
      <c r="Z127" s="11"/>
      <c r="AA127" s="165"/>
    </row>
    <row r="128" ht="12.75" customHeight="1">
      <c r="A128" s="111" t="str">
        <f t="shared" si="8"/>
        <v>[Manager-116]</v>
      </c>
      <c r="B128" s="111" t="s">
        <v>1047</v>
      </c>
      <c r="C128" s="180" t="s">
        <v>1059</v>
      </c>
      <c r="D128" s="180" t="s">
        <v>1060</v>
      </c>
      <c r="E128" s="111" t="str">
        <f t="shared" si="9"/>
        <v>[Manager-1]</v>
      </c>
      <c r="F128" s="175" t="s">
        <v>839</v>
      </c>
      <c r="G128" s="176" t="s">
        <v>90</v>
      </c>
      <c r="H128" s="177">
        <v>44305.0</v>
      </c>
      <c r="I128" s="179" t="s">
        <v>816</v>
      </c>
      <c r="J128" s="187"/>
      <c r="K128" s="78"/>
      <c r="L128" s="11"/>
      <c r="M128" s="11"/>
      <c r="N128" s="11"/>
      <c r="O128" s="11"/>
      <c r="P128" s="11"/>
      <c r="Q128" s="11"/>
      <c r="R128" s="11"/>
      <c r="S128" s="11"/>
      <c r="T128" s="11"/>
      <c r="U128" s="11"/>
      <c r="V128" s="11"/>
      <c r="W128" s="11"/>
      <c r="X128" s="11"/>
      <c r="Y128" s="11"/>
      <c r="Z128" s="11"/>
      <c r="AA128" s="165"/>
    </row>
    <row r="129" ht="12.75" customHeight="1">
      <c r="A129" s="111" t="str">
        <f t="shared" si="8"/>
        <v>[Manager-117]</v>
      </c>
      <c r="B129" s="111" t="s">
        <v>1047</v>
      </c>
      <c r="C129" s="180" t="s">
        <v>1061</v>
      </c>
      <c r="D129" s="180" t="s">
        <v>1062</v>
      </c>
      <c r="E129" s="111" t="str">
        <f t="shared" si="9"/>
        <v>[Manager-1]</v>
      </c>
      <c r="F129" s="175" t="s">
        <v>842</v>
      </c>
      <c r="G129" s="176" t="s">
        <v>90</v>
      </c>
      <c r="H129" s="177">
        <v>44305.0</v>
      </c>
      <c r="I129" s="179" t="s">
        <v>816</v>
      </c>
      <c r="J129" s="187"/>
      <c r="K129" s="78"/>
      <c r="L129" s="11"/>
      <c r="M129" s="11"/>
      <c r="N129" s="11"/>
      <c r="O129" s="11"/>
      <c r="P129" s="11"/>
      <c r="Q129" s="11"/>
      <c r="R129" s="11"/>
      <c r="S129" s="11"/>
      <c r="T129" s="11"/>
      <c r="U129" s="11"/>
      <c r="V129" s="11"/>
      <c r="W129" s="11"/>
      <c r="X129" s="11"/>
      <c r="Y129" s="11"/>
      <c r="Z129" s="11"/>
      <c r="AA129" s="165"/>
    </row>
    <row r="130" ht="12.75" customHeight="1">
      <c r="A130" s="111" t="str">
        <f t="shared" si="8"/>
        <v>[Manager-118]</v>
      </c>
      <c r="B130" s="111" t="s">
        <v>1047</v>
      </c>
      <c r="C130" s="180" t="s">
        <v>1063</v>
      </c>
      <c r="D130" s="180" t="s">
        <v>1060</v>
      </c>
      <c r="E130" s="111" t="str">
        <f t="shared" si="9"/>
        <v>[Manager-1]</v>
      </c>
      <c r="F130" s="175" t="s">
        <v>842</v>
      </c>
      <c r="G130" s="176" t="s">
        <v>90</v>
      </c>
      <c r="H130" s="177">
        <v>44305.0</v>
      </c>
      <c r="I130" s="179" t="s">
        <v>816</v>
      </c>
      <c r="J130" s="187"/>
      <c r="K130" s="78"/>
      <c r="L130" s="11"/>
      <c r="M130" s="11"/>
      <c r="N130" s="11"/>
      <c r="O130" s="11"/>
      <c r="P130" s="11"/>
      <c r="Q130" s="11"/>
      <c r="R130" s="11"/>
      <c r="S130" s="11"/>
      <c r="T130" s="11"/>
      <c r="U130" s="11"/>
      <c r="V130" s="11"/>
      <c r="W130" s="11"/>
      <c r="X130" s="11"/>
      <c r="Y130" s="11"/>
      <c r="Z130" s="11"/>
      <c r="AA130" s="165"/>
    </row>
    <row r="131" ht="12.75" customHeight="1">
      <c r="A131" s="111" t="str">
        <f t="shared" si="8"/>
        <v>[Manager-119]</v>
      </c>
      <c r="B131" s="111" t="s">
        <v>1047</v>
      </c>
      <c r="C131" s="180" t="s">
        <v>1064</v>
      </c>
      <c r="D131" s="180" t="s">
        <v>1065</v>
      </c>
      <c r="E131" s="111" t="str">
        <f t="shared" si="9"/>
        <v>[Manager-1]</v>
      </c>
      <c r="F131" s="175" t="s">
        <v>839</v>
      </c>
      <c r="G131" s="176" t="s">
        <v>90</v>
      </c>
      <c r="H131" s="177">
        <v>44305.0</v>
      </c>
      <c r="I131" s="179" t="s">
        <v>816</v>
      </c>
      <c r="J131" s="187"/>
      <c r="K131" s="78"/>
      <c r="L131" s="11"/>
      <c r="M131" s="11"/>
      <c r="N131" s="11"/>
      <c r="O131" s="11"/>
      <c r="P131" s="11"/>
      <c r="Q131" s="11"/>
      <c r="R131" s="11"/>
      <c r="S131" s="11"/>
      <c r="T131" s="11"/>
      <c r="U131" s="11"/>
      <c r="V131" s="11"/>
      <c r="W131" s="11"/>
      <c r="X131" s="11"/>
      <c r="Y131" s="11"/>
      <c r="Z131" s="11"/>
      <c r="AA131" s="165"/>
    </row>
    <row r="132" ht="12.75" customHeight="1">
      <c r="A132" s="111" t="str">
        <f t="shared" si="8"/>
        <v>[Manager-120]</v>
      </c>
      <c r="B132" s="111" t="s">
        <v>1047</v>
      </c>
      <c r="C132" s="180" t="s">
        <v>1066</v>
      </c>
      <c r="D132" s="180" t="s">
        <v>1065</v>
      </c>
      <c r="E132" s="111" t="str">
        <f t="shared" si="9"/>
        <v>[Manager-1]</v>
      </c>
      <c r="F132" s="175" t="s">
        <v>842</v>
      </c>
      <c r="G132" s="176" t="s">
        <v>90</v>
      </c>
      <c r="H132" s="177">
        <v>44305.0</v>
      </c>
      <c r="I132" s="179" t="s">
        <v>816</v>
      </c>
      <c r="J132" s="187"/>
      <c r="K132" s="78"/>
      <c r="L132" s="11"/>
      <c r="M132" s="11"/>
      <c r="N132" s="11"/>
      <c r="O132" s="11"/>
      <c r="P132" s="11"/>
      <c r="Q132" s="11"/>
      <c r="R132" s="11"/>
      <c r="S132" s="11"/>
      <c r="T132" s="11"/>
      <c r="U132" s="11"/>
      <c r="V132" s="11"/>
      <c r="W132" s="11"/>
      <c r="X132" s="11"/>
      <c r="Y132" s="11"/>
      <c r="Z132" s="11"/>
      <c r="AA132" s="165"/>
    </row>
    <row r="133" ht="12.75" customHeight="1">
      <c r="A133" s="111" t="str">
        <f t="shared" si="8"/>
        <v>[Manager-121]</v>
      </c>
      <c r="B133" s="111" t="s">
        <v>1047</v>
      </c>
      <c r="C133" s="180" t="s">
        <v>1067</v>
      </c>
      <c r="D133" s="180" t="s">
        <v>1065</v>
      </c>
      <c r="E133" s="111" t="str">
        <f t="shared" si="9"/>
        <v>[Manager-1]</v>
      </c>
      <c r="F133" s="175" t="s">
        <v>842</v>
      </c>
      <c r="G133" s="176" t="s">
        <v>90</v>
      </c>
      <c r="H133" s="177">
        <v>44305.0</v>
      </c>
      <c r="I133" s="179" t="s">
        <v>816</v>
      </c>
      <c r="J133" s="187"/>
      <c r="K133" s="78"/>
      <c r="L133" s="11"/>
      <c r="M133" s="11"/>
      <c r="N133" s="11"/>
      <c r="O133" s="11"/>
      <c r="P133" s="11"/>
      <c r="Q133" s="11"/>
      <c r="R133" s="11"/>
      <c r="S133" s="11"/>
      <c r="T133" s="11"/>
      <c r="U133" s="11"/>
      <c r="V133" s="11"/>
      <c r="W133" s="11"/>
      <c r="X133" s="11"/>
      <c r="Y133" s="11"/>
      <c r="Z133" s="11"/>
      <c r="AA133" s="165"/>
    </row>
    <row r="134" ht="12.75" customHeight="1">
      <c r="A134" s="111" t="str">
        <f t="shared" si="8"/>
        <v>[Manager-122]</v>
      </c>
      <c r="B134" s="111" t="s">
        <v>1047</v>
      </c>
      <c r="C134" s="180" t="s">
        <v>1068</v>
      </c>
      <c r="D134" s="180" t="s">
        <v>1049</v>
      </c>
      <c r="E134" s="111" t="str">
        <f t="shared" si="9"/>
        <v>[Manager-1]</v>
      </c>
      <c r="F134" s="175" t="s">
        <v>839</v>
      </c>
      <c r="G134" s="176" t="s">
        <v>90</v>
      </c>
      <c r="H134" s="177">
        <v>44305.0</v>
      </c>
      <c r="I134" s="179" t="s">
        <v>816</v>
      </c>
      <c r="J134" s="187"/>
      <c r="K134" s="78"/>
      <c r="L134" s="11"/>
      <c r="M134" s="11"/>
      <c r="N134" s="11"/>
      <c r="O134" s="11"/>
      <c r="P134" s="11"/>
      <c r="Q134" s="11"/>
      <c r="R134" s="11"/>
      <c r="S134" s="11"/>
      <c r="T134" s="11"/>
      <c r="U134" s="11"/>
      <c r="V134" s="11"/>
      <c r="W134" s="11"/>
      <c r="X134" s="11"/>
      <c r="Y134" s="11"/>
      <c r="Z134" s="11"/>
      <c r="AA134" s="165"/>
    </row>
    <row r="135" ht="12.75" customHeight="1">
      <c r="A135" s="111" t="str">
        <f t="shared" si="8"/>
        <v>[Manager-123]</v>
      </c>
      <c r="B135" s="111" t="s">
        <v>1047</v>
      </c>
      <c r="C135" s="180" t="s">
        <v>1069</v>
      </c>
      <c r="D135" s="180" t="s">
        <v>1070</v>
      </c>
      <c r="E135" s="111" t="str">
        <f t="shared" si="9"/>
        <v>[Manager-1]</v>
      </c>
      <c r="F135" s="175" t="s">
        <v>839</v>
      </c>
      <c r="G135" s="176" t="s">
        <v>90</v>
      </c>
      <c r="H135" s="177">
        <v>44305.0</v>
      </c>
      <c r="I135" s="179" t="s">
        <v>816</v>
      </c>
      <c r="J135" s="187"/>
      <c r="K135" s="78"/>
      <c r="L135" s="11"/>
      <c r="M135" s="11"/>
      <c r="N135" s="11"/>
      <c r="O135" s="11"/>
      <c r="P135" s="11"/>
      <c r="Q135" s="11"/>
      <c r="R135" s="11"/>
      <c r="S135" s="11"/>
      <c r="T135" s="11"/>
      <c r="U135" s="11"/>
      <c r="V135" s="11"/>
      <c r="W135" s="11"/>
      <c r="X135" s="11"/>
      <c r="Y135" s="11"/>
      <c r="Z135" s="11"/>
      <c r="AA135" s="165"/>
    </row>
    <row r="136" ht="12.75" customHeight="1">
      <c r="A136" s="111" t="str">
        <f t="shared" si="8"/>
        <v>[Manager-124]</v>
      </c>
      <c r="B136" s="111" t="s">
        <v>1047</v>
      </c>
      <c r="C136" s="180" t="s">
        <v>1071</v>
      </c>
      <c r="D136" s="180" t="s">
        <v>1060</v>
      </c>
      <c r="E136" s="111" t="str">
        <f t="shared" si="9"/>
        <v>[Manager-1]</v>
      </c>
      <c r="F136" s="175" t="s">
        <v>839</v>
      </c>
      <c r="G136" s="176" t="s">
        <v>90</v>
      </c>
      <c r="H136" s="177">
        <v>44305.0</v>
      </c>
      <c r="I136" s="179" t="s">
        <v>816</v>
      </c>
      <c r="J136" s="187"/>
      <c r="K136" s="78"/>
      <c r="L136" s="11"/>
      <c r="M136" s="11"/>
      <c r="N136" s="11"/>
      <c r="O136" s="11"/>
      <c r="P136" s="11"/>
      <c r="Q136" s="11"/>
      <c r="R136" s="11"/>
      <c r="S136" s="11"/>
      <c r="T136" s="11"/>
      <c r="U136" s="11"/>
      <c r="V136" s="11"/>
      <c r="W136" s="11"/>
      <c r="X136" s="11"/>
      <c r="Y136" s="11"/>
      <c r="Z136" s="11"/>
      <c r="AA136" s="165"/>
    </row>
    <row r="137" ht="12.75" customHeight="1">
      <c r="A137" s="111" t="str">
        <f t="shared" si="8"/>
        <v>[Manager-125]</v>
      </c>
      <c r="B137" s="175" t="s">
        <v>1072</v>
      </c>
      <c r="C137" s="180" t="s">
        <v>1073</v>
      </c>
      <c r="D137" s="180" t="s">
        <v>1074</v>
      </c>
      <c r="E137" s="111" t="str">
        <f t="shared" si="9"/>
        <v>[Manager-1]</v>
      </c>
      <c r="F137" s="175"/>
      <c r="G137" s="176" t="s">
        <v>90</v>
      </c>
      <c r="H137" s="177">
        <v>44305.0</v>
      </c>
      <c r="I137" s="179" t="s">
        <v>816</v>
      </c>
      <c r="J137" s="187"/>
      <c r="K137" s="78"/>
      <c r="L137" s="11"/>
      <c r="M137" s="11"/>
      <c r="N137" s="11"/>
      <c r="O137" s="11"/>
      <c r="P137" s="11"/>
      <c r="Q137" s="11"/>
      <c r="R137" s="11"/>
      <c r="S137" s="11"/>
      <c r="T137" s="11"/>
      <c r="U137" s="11"/>
      <c r="V137" s="11"/>
      <c r="W137" s="11"/>
      <c r="X137" s="11"/>
      <c r="Y137" s="11"/>
      <c r="Z137" s="11"/>
      <c r="AA137" s="165"/>
    </row>
    <row r="138" ht="12.75" customHeight="1">
      <c r="A138" s="111" t="str">
        <f t="shared" si="8"/>
        <v>[Manager-126]</v>
      </c>
      <c r="B138" s="175" t="s">
        <v>1075</v>
      </c>
      <c r="C138" s="180" t="s">
        <v>1073</v>
      </c>
      <c r="D138" s="180" t="s">
        <v>1076</v>
      </c>
      <c r="E138" s="111" t="str">
        <f t="shared" si="9"/>
        <v>[Manager-1]</v>
      </c>
      <c r="F138" s="175"/>
      <c r="G138" s="176" t="s">
        <v>90</v>
      </c>
      <c r="H138" s="177">
        <v>44305.0</v>
      </c>
      <c r="I138" s="179" t="s">
        <v>816</v>
      </c>
      <c r="J138" s="187"/>
      <c r="K138" s="78"/>
      <c r="L138" s="11"/>
      <c r="M138" s="11"/>
      <c r="N138" s="11"/>
      <c r="O138" s="11"/>
      <c r="P138" s="11"/>
      <c r="Q138" s="11"/>
      <c r="R138" s="11"/>
      <c r="S138" s="11"/>
      <c r="T138" s="11"/>
      <c r="U138" s="11"/>
      <c r="V138" s="11"/>
      <c r="W138" s="11"/>
      <c r="X138" s="11"/>
      <c r="Y138" s="11"/>
      <c r="Z138" s="11"/>
      <c r="AA138" s="165"/>
    </row>
    <row r="139" ht="12.75" customHeight="1">
      <c r="A139" s="111" t="str">
        <f t="shared" si="8"/>
        <v>[Manager-127]</v>
      </c>
      <c r="B139" s="111" t="s">
        <v>1019</v>
      </c>
      <c r="C139" s="180" t="s">
        <v>1077</v>
      </c>
      <c r="D139" s="175" t="s">
        <v>1078</v>
      </c>
      <c r="E139" s="111" t="str">
        <f t="shared" si="9"/>
        <v>[Manager-1]</v>
      </c>
      <c r="F139" s="175"/>
      <c r="G139" s="176" t="s">
        <v>90</v>
      </c>
      <c r="H139" s="177">
        <v>44305.0</v>
      </c>
      <c r="I139" s="179" t="s">
        <v>816</v>
      </c>
      <c r="J139" s="187"/>
      <c r="K139" s="78"/>
      <c r="L139" s="11"/>
      <c r="M139" s="11"/>
      <c r="N139" s="11"/>
      <c r="O139" s="11"/>
      <c r="P139" s="11"/>
      <c r="Q139" s="11"/>
      <c r="R139" s="11"/>
      <c r="S139" s="11"/>
      <c r="T139" s="11"/>
      <c r="U139" s="11"/>
      <c r="V139" s="11"/>
      <c r="W139" s="11"/>
      <c r="X139" s="11"/>
      <c r="Y139" s="11"/>
      <c r="Z139" s="11"/>
      <c r="AA139" s="165"/>
    </row>
    <row r="140" ht="12.75" customHeight="1">
      <c r="A140" s="111" t="str">
        <f t="shared" si="8"/>
        <v>[Manager-128]</v>
      </c>
      <c r="B140" s="111" t="s">
        <v>1019</v>
      </c>
      <c r="C140" s="180" t="s">
        <v>1079</v>
      </c>
      <c r="D140" s="175" t="s">
        <v>898</v>
      </c>
      <c r="E140" s="111" t="str">
        <f t="shared" si="9"/>
        <v>[Manager-1]</v>
      </c>
      <c r="F140" s="175"/>
      <c r="G140" s="176" t="s">
        <v>90</v>
      </c>
      <c r="H140" s="177">
        <v>44305.0</v>
      </c>
      <c r="I140" s="179" t="s">
        <v>816</v>
      </c>
      <c r="J140" s="187"/>
      <c r="K140" s="78"/>
      <c r="L140" s="11"/>
      <c r="M140" s="11"/>
      <c r="N140" s="11"/>
      <c r="O140" s="11"/>
      <c r="P140" s="11"/>
      <c r="Q140" s="11"/>
      <c r="R140" s="11"/>
      <c r="S140" s="11"/>
      <c r="T140" s="11"/>
      <c r="U140" s="11"/>
      <c r="V140" s="11"/>
      <c r="W140" s="11"/>
      <c r="X140" s="11"/>
      <c r="Y140" s="11"/>
      <c r="Z140" s="11"/>
      <c r="AA140" s="165"/>
    </row>
    <row r="141" ht="12.75" customHeight="1">
      <c r="A141" s="111" t="str">
        <f t="shared" si="8"/>
        <v>[Manager-129]</v>
      </c>
      <c r="B141" s="111" t="s">
        <v>1019</v>
      </c>
      <c r="C141" s="180" t="s">
        <v>1080</v>
      </c>
      <c r="D141" s="175" t="s">
        <v>1081</v>
      </c>
      <c r="E141" s="111" t="str">
        <f t="shared" si="9"/>
        <v>[Manager-1]</v>
      </c>
      <c r="F141" s="175"/>
      <c r="G141" s="176" t="s">
        <v>90</v>
      </c>
      <c r="H141" s="177">
        <v>44305.0</v>
      </c>
      <c r="I141" s="179" t="s">
        <v>816</v>
      </c>
      <c r="J141" s="187"/>
      <c r="K141" s="78"/>
      <c r="L141" s="11"/>
      <c r="M141" s="11"/>
      <c r="N141" s="11"/>
      <c r="O141" s="11"/>
      <c r="P141" s="11"/>
      <c r="Q141" s="11"/>
      <c r="R141" s="11"/>
      <c r="S141" s="11"/>
      <c r="T141" s="11"/>
      <c r="U141" s="11"/>
      <c r="V141" s="11"/>
      <c r="W141" s="11"/>
      <c r="X141" s="11"/>
      <c r="Y141" s="11"/>
      <c r="Z141" s="11"/>
      <c r="AA141" s="165"/>
    </row>
    <row r="142" ht="12.75" customHeight="1">
      <c r="A142" s="195"/>
      <c r="B142" s="196" t="s">
        <v>1082</v>
      </c>
      <c r="C142" s="155"/>
      <c r="D142" s="155"/>
      <c r="E142" s="155"/>
      <c r="F142" s="155"/>
      <c r="G142" s="155"/>
      <c r="H142" s="156"/>
      <c r="I142" s="155"/>
      <c r="J142" s="155"/>
      <c r="K142" s="78"/>
      <c r="L142" s="11"/>
      <c r="M142" s="11"/>
      <c r="N142" s="11"/>
      <c r="O142" s="11"/>
      <c r="P142" s="11"/>
      <c r="Q142" s="11"/>
      <c r="R142" s="11"/>
      <c r="S142" s="11"/>
      <c r="T142" s="11"/>
      <c r="U142" s="11"/>
      <c r="V142" s="11"/>
      <c r="W142" s="11"/>
      <c r="X142" s="11"/>
      <c r="Y142" s="11"/>
      <c r="Z142" s="11"/>
      <c r="AA142" s="165"/>
    </row>
    <row r="143" ht="12.75" customHeight="1">
      <c r="A143" s="111" t="str">
        <f t="shared" ref="A143:A159" si="10">IF(OR(B143&lt;&gt;"",D143&lt;&gt;""),"["&amp;TEXT($B$2,"##")&amp;"-"&amp;TEXT(ROW()-13,"##")&amp;"]","")</f>
        <v>[Manager-130]</v>
      </c>
      <c r="B143" s="111" t="s">
        <v>1083</v>
      </c>
      <c r="C143" s="180" t="s">
        <v>1084</v>
      </c>
      <c r="D143" s="180" t="s">
        <v>1085</v>
      </c>
      <c r="E143" s="111" t="str">
        <f t="shared" ref="E143:E159" si="11">$A$10</f>
        <v>[Manager-1]</v>
      </c>
      <c r="F143" s="175"/>
      <c r="G143" s="176" t="s">
        <v>90</v>
      </c>
      <c r="H143" s="177">
        <v>44306.0</v>
      </c>
      <c r="I143" s="179" t="s">
        <v>816</v>
      </c>
      <c r="J143" s="187"/>
      <c r="K143" s="78"/>
      <c r="L143" s="11"/>
      <c r="M143" s="11"/>
      <c r="N143" s="11"/>
      <c r="O143" s="11"/>
      <c r="P143" s="11"/>
      <c r="Q143" s="11"/>
      <c r="R143" s="11"/>
      <c r="S143" s="11"/>
      <c r="T143" s="11"/>
      <c r="U143" s="11"/>
      <c r="V143" s="11"/>
      <c r="W143" s="11"/>
      <c r="X143" s="11"/>
      <c r="Y143" s="11"/>
      <c r="Z143" s="11"/>
      <c r="AA143" s="165"/>
    </row>
    <row r="144" ht="12.75" customHeight="1">
      <c r="A144" s="111" t="str">
        <f t="shared" si="10"/>
        <v>[Manager-131]</v>
      </c>
      <c r="B144" s="111" t="s">
        <v>1086</v>
      </c>
      <c r="C144" s="180" t="s">
        <v>1087</v>
      </c>
      <c r="D144" s="180" t="s">
        <v>1088</v>
      </c>
      <c r="E144" s="111" t="str">
        <f t="shared" si="11"/>
        <v>[Manager-1]</v>
      </c>
      <c r="F144" s="175"/>
      <c r="G144" s="176" t="s">
        <v>90</v>
      </c>
      <c r="H144" s="177">
        <v>44306.0</v>
      </c>
      <c r="I144" s="179" t="s">
        <v>816</v>
      </c>
      <c r="J144" s="187"/>
      <c r="K144" s="78"/>
      <c r="L144" s="11"/>
      <c r="M144" s="11"/>
      <c r="N144" s="11"/>
      <c r="O144" s="11"/>
      <c r="P144" s="11"/>
      <c r="Q144" s="11"/>
      <c r="R144" s="11"/>
      <c r="S144" s="11"/>
      <c r="T144" s="11"/>
      <c r="U144" s="11"/>
      <c r="V144" s="11"/>
      <c r="W144" s="11"/>
      <c r="X144" s="11"/>
      <c r="Y144" s="11"/>
      <c r="Z144" s="11"/>
      <c r="AA144" s="165"/>
    </row>
    <row r="145" ht="12.75" customHeight="1">
      <c r="A145" s="111" t="str">
        <f t="shared" si="10"/>
        <v>[Manager-132]</v>
      </c>
      <c r="B145" s="111" t="s">
        <v>1089</v>
      </c>
      <c r="C145" s="180" t="s">
        <v>1090</v>
      </c>
      <c r="D145" s="180" t="s">
        <v>1091</v>
      </c>
      <c r="E145" s="111" t="str">
        <f t="shared" si="11"/>
        <v>[Manager-1]</v>
      </c>
      <c r="F145" s="175"/>
      <c r="G145" s="176" t="s">
        <v>90</v>
      </c>
      <c r="H145" s="177">
        <v>44306.0</v>
      </c>
      <c r="I145" s="179" t="s">
        <v>816</v>
      </c>
      <c r="J145" s="187"/>
      <c r="K145" s="78"/>
      <c r="L145" s="11"/>
      <c r="M145" s="11"/>
      <c r="N145" s="11"/>
      <c r="O145" s="11"/>
      <c r="P145" s="11"/>
      <c r="Q145" s="11"/>
      <c r="R145" s="11"/>
      <c r="S145" s="11"/>
      <c r="T145" s="11"/>
      <c r="U145" s="11"/>
      <c r="V145" s="11"/>
      <c r="W145" s="11"/>
      <c r="X145" s="11"/>
      <c r="Y145" s="11"/>
      <c r="Z145" s="11"/>
      <c r="AA145" s="165"/>
    </row>
    <row r="146" ht="12.75" customHeight="1">
      <c r="A146" s="111" t="str">
        <f t="shared" si="10"/>
        <v>[Manager-133]</v>
      </c>
      <c r="B146" s="111" t="s">
        <v>1092</v>
      </c>
      <c r="C146" s="180" t="s">
        <v>1093</v>
      </c>
      <c r="D146" s="180" t="s">
        <v>1094</v>
      </c>
      <c r="E146" s="111" t="str">
        <f t="shared" si="11"/>
        <v>[Manager-1]</v>
      </c>
      <c r="F146" s="175" t="s">
        <v>839</v>
      </c>
      <c r="G146" s="176" t="s">
        <v>90</v>
      </c>
      <c r="H146" s="177">
        <v>44306.0</v>
      </c>
      <c r="I146" s="179" t="s">
        <v>816</v>
      </c>
      <c r="J146" s="187"/>
      <c r="K146" s="78"/>
      <c r="L146" s="11"/>
      <c r="M146" s="11"/>
      <c r="N146" s="11"/>
      <c r="O146" s="11"/>
      <c r="P146" s="11"/>
      <c r="Q146" s="11"/>
      <c r="R146" s="11"/>
      <c r="S146" s="11"/>
      <c r="T146" s="11"/>
      <c r="U146" s="11"/>
      <c r="V146" s="11"/>
      <c r="W146" s="11"/>
      <c r="X146" s="11"/>
      <c r="Y146" s="11"/>
      <c r="Z146" s="11"/>
      <c r="AA146" s="165"/>
    </row>
    <row r="147" ht="12.75" customHeight="1">
      <c r="A147" s="111" t="str">
        <f t="shared" si="10"/>
        <v>[Manager-134]</v>
      </c>
      <c r="B147" s="111" t="s">
        <v>1092</v>
      </c>
      <c r="C147" s="180" t="s">
        <v>1095</v>
      </c>
      <c r="D147" s="180" t="s">
        <v>1096</v>
      </c>
      <c r="E147" s="111" t="str">
        <f t="shared" si="11"/>
        <v>[Manager-1]</v>
      </c>
      <c r="F147" s="175" t="s">
        <v>842</v>
      </c>
      <c r="G147" s="176" t="s">
        <v>90</v>
      </c>
      <c r="H147" s="177">
        <v>44306.0</v>
      </c>
      <c r="I147" s="179" t="s">
        <v>816</v>
      </c>
      <c r="J147" s="187"/>
      <c r="K147" s="78"/>
      <c r="L147" s="11"/>
      <c r="M147" s="11"/>
      <c r="N147" s="11"/>
      <c r="O147" s="11"/>
      <c r="P147" s="11"/>
      <c r="Q147" s="11"/>
      <c r="R147" s="11"/>
      <c r="S147" s="11"/>
      <c r="T147" s="11"/>
      <c r="U147" s="11"/>
      <c r="V147" s="11"/>
      <c r="W147" s="11"/>
      <c r="X147" s="11"/>
      <c r="Y147" s="11"/>
      <c r="Z147" s="11"/>
      <c r="AA147" s="165"/>
    </row>
    <row r="148" ht="12.75" customHeight="1">
      <c r="A148" s="111" t="str">
        <f t="shared" si="10"/>
        <v>[Manager-135]</v>
      </c>
      <c r="B148" s="111" t="s">
        <v>1092</v>
      </c>
      <c r="C148" s="180" t="s">
        <v>1097</v>
      </c>
      <c r="D148" s="180" t="s">
        <v>1098</v>
      </c>
      <c r="E148" s="111" t="str">
        <f t="shared" si="11"/>
        <v>[Manager-1]</v>
      </c>
      <c r="F148" s="175" t="s">
        <v>842</v>
      </c>
      <c r="G148" s="176" t="s">
        <v>90</v>
      </c>
      <c r="H148" s="177">
        <v>44306.0</v>
      </c>
      <c r="I148" s="179" t="s">
        <v>816</v>
      </c>
      <c r="J148" s="187"/>
      <c r="K148" s="78"/>
      <c r="L148" s="11"/>
      <c r="M148" s="11"/>
      <c r="N148" s="11"/>
      <c r="O148" s="11"/>
      <c r="P148" s="11"/>
      <c r="Q148" s="11"/>
      <c r="R148" s="11"/>
      <c r="S148" s="11"/>
      <c r="T148" s="11"/>
      <c r="U148" s="11"/>
      <c r="V148" s="11"/>
      <c r="W148" s="11"/>
      <c r="X148" s="11"/>
      <c r="Y148" s="11"/>
      <c r="Z148" s="11"/>
      <c r="AA148" s="165"/>
    </row>
    <row r="149" ht="12.75" customHeight="1">
      <c r="A149" s="111" t="str">
        <f t="shared" si="10"/>
        <v>[Manager-136]</v>
      </c>
      <c r="B149" s="111" t="s">
        <v>1092</v>
      </c>
      <c r="C149" s="180" t="s">
        <v>1099</v>
      </c>
      <c r="D149" s="180" t="s">
        <v>1100</v>
      </c>
      <c r="E149" s="111" t="str">
        <f t="shared" si="11"/>
        <v>[Manager-1]</v>
      </c>
      <c r="F149" s="175" t="s">
        <v>839</v>
      </c>
      <c r="G149" s="176" t="s">
        <v>90</v>
      </c>
      <c r="H149" s="177">
        <v>44306.0</v>
      </c>
      <c r="I149" s="179" t="s">
        <v>816</v>
      </c>
      <c r="J149" s="187"/>
      <c r="K149" s="78"/>
      <c r="L149" s="11"/>
      <c r="M149" s="11"/>
      <c r="N149" s="11"/>
      <c r="O149" s="11"/>
      <c r="P149" s="11"/>
      <c r="Q149" s="11"/>
      <c r="R149" s="11"/>
      <c r="S149" s="11"/>
      <c r="T149" s="11"/>
      <c r="U149" s="11"/>
      <c r="V149" s="11"/>
      <c r="W149" s="11"/>
      <c r="X149" s="11"/>
      <c r="Y149" s="11"/>
      <c r="Z149" s="11"/>
      <c r="AA149" s="165"/>
    </row>
    <row r="150" ht="12.75" customHeight="1">
      <c r="A150" s="111" t="str">
        <f t="shared" si="10"/>
        <v>[Manager-137]</v>
      </c>
      <c r="B150" s="111" t="s">
        <v>1092</v>
      </c>
      <c r="C150" s="180" t="s">
        <v>1101</v>
      </c>
      <c r="D150" s="180" t="s">
        <v>1102</v>
      </c>
      <c r="E150" s="111" t="str">
        <f t="shared" si="11"/>
        <v>[Manager-1]</v>
      </c>
      <c r="F150" s="175" t="s">
        <v>842</v>
      </c>
      <c r="G150" s="176" t="s">
        <v>90</v>
      </c>
      <c r="H150" s="177">
        <v>44306.0</v>
      </c>
      <c r="I150" s="179" t="s">
        <v>816</v>
      </c>
      <c r="J150" s="187"/>
      <c r="K150" s="78"/>
      <c r="L150" s="11"/>
      <c r="M150" s="11"/>
      <c r="N150" s="11"/>
      <c r="O150" s="11"/>
      <c r="P150" s="11"/>
      <c r="Q150" s="11"/>
      <c r="R150" s="11"/>
      <c r="S150" s="11"/>
      <c r="T150" s="11"/>
      <c r="U150" s="11"/>
      <c r="V150" s="11"/>
      <c r="W150" s="11"/>
      <c r="X150" s="11"/>
      <c r="Y150" s="11"/>
      <c r="Z150" s="11"/>
      <c r="AA150" s="165"/>
    </row>
    <row r="151" ht="12.75" customHeight="1">
      <c r="A151" s="111" t="str">
        <f t="shared" si="10"/>
        <v>[Manager-138]</v>
      </c>
      <c r="B151" s="111" t="s">
        <v>1092</v>
      </c>
      <c r="C151" s="180" t="s">
        <v>1103</v>
      </c>
      <c r="D151" s="180" t="s">
        <v>1100</v>
      </c>
      <c r="E151" s="111" t="str">
        <f t="shared" si="11"/>
        <v>[Manager-1]</v>
      </c>
      <c r="F151" s="175" t="s">
        <v>842</v>
      </c>
      <c r="G151" s="176" t="s">
        <v>90</v>
      </c>
      <c r="H151" s="177">
        <v>44306.0</v>
      </c>
      <c r="I151" s="179" t="s">
        <v>816</v>
      </c>
      <c r="J151" s="187"/>
      <c r="K151" s="78"/>
      <c r="L151" s="11"/>
      <c r="M151" s="11"/>
      <c r="N151" s="11"/>
      <c r="O151" s="11"/>
      <c r="P151" s="11"/>
      <c r="Q151" s="11"/>
      <c r="R151" s="11"/>
      <c r="S151" s="11"/>
      <c r="T151" s="11"/>
      <c r="U151" s="11"/>
      <c r="V151" s="11"/>
      <c r="W151" s="11"/>
      <c r="X151" s="11"/>
      <c r="Y151" s="11"/>
      <c r="Z151" s="11"/>
      <c r="AA151" s="165"/>
    </row>
    <row r="152" ht="12.75" customHeight="1">
      <c r="A152" s="111" t="str">
        <f t="shared" si="10"/>
        <v>[Manager-139]</v>
      </c>
      <c r="B152" s="111" t="s">
        <v>1092</v>
      </c>
      <c r="C152" s="180" t="s">
        <v>1104</v>
      </c>
      <c r="D152" s="180" t="s">
        <v>1105</v>
      </c>
      <c r="E152" s="111" t="str">
        <f t="shared" si="11"/>
        <v>[Manager-1]</v>
      </c>
      <c r="F152" s="175" t="s">
        <v>839</v>
      </c>
      <c r="G152" s="176" t="s">
        <v>90</v>
      </c>
      <c r="H152" s="177">
        <v>44306.0</v>
      </c>
      <c r="I152" s="179" t="s">
        <v>816</v>
      </c>
      <c r="J152" s="187"/>
      <c r="K152" s="78"/>
      <c r="L152" s="11"/>
      <c r="M152" s="11"/>
      <c r="N152" s="11"/>
      <c r="O152" s="11"/>
      <c r="P152" s="11"/>
      <c r="Q152" s="11"/>
      <c r="R152" s="11"/>
      <c r="S152" s="11"/>
      <c r="T152" s="11"/>
      <c r="U152" s="11"/>
      <c r="V152" s="11"/>
      <c r="W152" s="11"/>
      <c r="X152" s="11"/>
      <c r="Y152" s="11"/>
      <c r="Z152" s="11"/>
      <c r="AA152" s="165"/>
    </row>
    <row r="153" ht="12.75" customHeight="1">
      <c r="A153" s="111" t="str">
        <f t="shared" si="10"/>
        <v>[Manager-140]</v>
      </c>
      <c r="B153" s="111" t="s">
        <v>1092</v>
      </c>
      <c r="C153" s="180" t="s">
        <v>1106</v>
      </c>
      <c r="D153" s="180" t="s">
        <v>1107</v>
      </c>
      <c r="E153" s="111" t="str">
        <f t="shared" si="11"/>
        <v>[Manager-1]</v>
      </c>
      <c r="F153" s="175" t="s">
        <v>842</v>
      </c>
      <c r="G153" s="176" t="s">
        <v>90</v>
      </c>
      <c r="H153" s="177">
        <v>44306.0</v>
      </c>
      <c r="I153" s="179" t="s">
        <v>816</v>
      </c>
      <c r="J153" s="187"/>
      <c r="K153" s="78"/>
      <c r="L153" s="11"/>
      <c r="M153" s="11"/>
      <c r="N153" s="11"/>
      <c r="O153" s="11"/>
      <c r="P153" s="11"/>
      <c r="Q153" s="11"/>
      <c r="R153" s="11"/>
      <c r="S153" s="11"/>
      <c r="T153" s="11"/>
      <c r="U153" s="11"/>
      <c r="V153" s="11"/>
      <c r="W153" s="11"/>
      <c r="X153" s="11"/>
      <c r="Y153" s="11"/>
      <c r="Z153" s="11"/>
      <c r="AA153" s="165"/>
    </row>
    <row r="154" ht="12.75" customHeight="1">
      <c r="A154" s="111" t="str">
        <f t="shared" si="10"/>
        <v>[Manager-141]</v>
      </c>
      <c r="B154" s="111" t="s">
        <v>1092</v>
      </c>
      <c r="C154" s="180" t="s">
        <v>1108</v>
      </c>
      <c r="D154" s="180" t="s">
        <v>1105</v>
      </c>
      <c r="E154" s="111" t="str">
        <f t="shared" si="11"/>
        <v>[Manager-1]</v>
      </c>
      <c r="F154" s="175" t="s">
        <v>842</v>
      </c>
      <c r="G154" s="176" t="s">
        <v>90</v>
      </c>
      <c r="H154" s="177">
        <v>44306.0</v>
      </c>
      <c r="I154" s="179" t="s">
        <v>816</v>
      </c>
      <c r="J154" s="187"/>
      <c r="K154" s="78"/>
      <c r="L154" s="11"/>
      <c r="M154" s="11"/>
      <c r="N154" s="11"/>
      <c r="O154" s="11"/>
      <c r="P154" s="11"/>
      <c r="Q154" s="11"/>
      <c r="R154" s="11"/>
      <c r="S154" s="11"/>
      <c r="T154" s="11"/>
      <c r="U154" s="11"/>
      <c r="V154" s="11"/>
      <c r="W154" s="11"/>
      <c r="X154" s="11"/>
      <c r="Y154" s="11"/>
      <c r="Z154" s="11"/>
      <c r="AA154" s="165"/>
    </row>
    <row r="155" ht="12.75" customHeight="1">
      <c r="A155" s="111" t="str">
        <f t="shared" si="10"/>
        <v>[Manager-142]</v>
      </c>
      <c r="B155" s="111" t="s">
        <v>1092</v>
      </c>
      <c r="C155" s="180" t="s">
        <v>1109</v>
      </c>
      <c r="D155" s="180" t="s">
        <v>1098</v>
      </c>
      <c r="E155" s="111" t="str">
        <f t="shared" si="11"/>
        <v>[Manager-1]</v>
      </c>
      <c r="F155" s="175"/>
      <c r="G155" s="176" t="s">
        <v>90</v>
      </c>
      <c r="H155" s="177">
        <v>44306.0</v>
      </c>
      <c r="I155" s="179" t="s">
        <v>816</v>
      </c>
      <c r="J155" s="187"/>
      <c r="K155" s="78"/>
      <c r="L155" s="11"/>
      <c r="M155" s="11"/>
      <c r="N155" s="11"/>
      <c r="O155" s="11"/>
      <c r="P155" s="11"/>
      <c r="Q155" s="11"/>
      <c r="R155" s="11"/>
      <c r="S155" s="11"/>
      <c r="T155" s="11"/>
      <c r="U155" s="11"/>
      <c r="V155" s="11"/>
      <c r="W155" s="11"/>
      <c r="X155" s="11"/>
      <c r="Y155" s="11"/>
      <c r="Z155" s="11"/>
      <c r="AA155" s="165"/>
    </row>
    <row r="156" ht="12.75" customHeight="1">
      <c r="A156" s="111" t="str">
        <f t="shared" si="10"/>
        <v>[Manager-143]</v>
      </c>
      <c r="B156" s="111" t="s">
        <v>1092</v>
      </c>
      <c r="C156" s="180" t="s">
        <v>1110</v>
      </c>
      <c r="D156" s="180" t="s">
        <v>1105</v>
      </c>
      <c r="E156" s="111" t="str">
        <f t="shared" si="11"/>
        <v>[Manager-1]</v>
      </c>
      <c r="F156" s="175"/>
      <c r="G156" s="176" t="s">
        <v>90</v>
      </c>
      <c r="H156" s="177">
        <v>44306.0</v>
      </c>
      <c r="I156" s="179" t="s">
        <v>816</v>
      </c>
      <c r="J156" s="187"/>
      <c r="K156" s="78"/>
      <c r="L156" s="11"/>
      <c r="M156" s="11"/>
      <c r="N156" s="11"/>
      <c r="O156" s="11"/>
      <c r="P156" s="11"/>
      <c r="Q156" s="11"/>
      <c r="R156" s="11"/>
      <c r="S156" s="11"/>
      <c r="T156" s="11"/>
      <c r="U156" s="11"/>
      <c r="V156" s="11"/>
      <c r="W156" s="11"/>
      <c r="X156" s="11"/>
      <c r="Y156" s="11"/>
      <c r="Z156" s="11"/>
      <c r="AA156" s="165"/>
    </row>
    <row r="157" ht="12.75" customHeight="1">
      <c r="A157" s="111" t="str">
        <f t="shared" si="10"/>
        <v>[Manager-144]</v>
      </c>
      <c r="B157" s="111" t="s">
        <v>1111</v>
      </c>
      <c r="C157" s="180" t="s">
        <v>1112</v>
      </c>
      <c r="D157" s="175" t="s">
        <v>1113</v>
      </c>
      <c r="E157" s="111" t="str">
        <f t="shared" si="11"/>
        <v>[Manager-1]</v>
      </c>
      <c r="F157" s="175"/>
      <c r="G157" s="176" t="s">
        <v>90</v>
      </c>
      <c r="H157" s="177">
        <v>44306.0</v>
      </c>
      <c r="I157" s="179" t="s">
        <v>816</v>
      </c>
      <c r="J157" s="187"/>
      <c r="K157" s="78"/>
      <c r="L157" s="11"/>
      <c r="M157" s="11"/>
      <c r="N157" s="11"/>
      <c r="O157" s="11"/>
      <c r="P157" s="11"/>
      <c r="Q157" s="11"/>
      <c r="R157" s="11"/>
      <c r="S157" s="11"/>
      <c r="T157" s="11"/>
      <c r="U157" s="11"/>
      <c r="V157" s="11"/>
      <c r="W157" s="11"/>
      <c r="X157" s="11"/>
      <c r="Y157" s="11"/>
      <c r="Z157" s="11"/>
      <c r="AA157" s="165"/>
    </row>
    <row r="158" ht="12.75" customHeight="1">
      <c r="A158" s="111" t="str">
        <f t="shared" si="10"/>
        <v>[Manager-145]</v>
      </c>
      <c r="B158" s="111" t="s">
        <v>1111</v>
      </c>
      <c r="C158" s="180" t="s">
        <v>1114</v>
      </c>
      <c r="D158" s="175" t="s">
        <v>898</v>
      </c>
      <c r="E158" s="111" t="str">
        <f t="shared" si="11"/>
        <v>[Manager-1]</v>
      </c>
      <c r="F158" s="175"/>
      <c r="G158" s="176" t="s">
        <v>90</v>
      </c>
      <c r="H158" s="177">
        <v>44306.0</v>
      </c>
      <c r="I158" s="179" t="s">
        <v>816</v>
      </c>
      <c r="J158" s="187"/>
      <c r="K158" s="78"/>
      <c r="L158" s="11"/>
      <c r="M158" s="11"/>
      <c r="N158" s="11"/>
      <c r="O158" s="11"/>
      <c r="P158" s="11"/>
      <c r="Q158" s="11"/>
      <c r="R158" s="11"/>
      <c r="S158" s="11"/>
      <c r="T158" s="11"/>
      <c r="U158" s="11"/>
      <c r="V158" s="11"/>
      <c r="W158" s="11"/>
      <c r="X158" s="11"/>
      <c r="Y158" s="11"/>
      <c r="Z158" s="11"/>
      <c r="AA158" s="165"/>
    </row>
    <row r="159" ht="12.75" customHeight="1">
      <c r="A159" s="111" t="str">
        <f t="shared" si="10"/>
        <v>[Manager-146]</v>
      </c>
      <c r="B159" s="111" t="s">
        <v>1111</v>
      </c>
      <c r="C159" s="180" t="s">
        <v>1115</v>
      </c>
      <c r="D159" s="175" t="s">
        <v>1116</v>
      </c>
      <c r="E159" s="111" t="str">
        <f t="shared" si="11"/>
        <v>[Manager-1]</v>
      </c>
      <c r="F159" s="175"/>
      <c r="G159" s="176" t="s">
        <v>90</v>
      </c>
      <c r="H159" s="177">
        <v>44306.0</v>
      </c>
      <c r="I159" s="179" t="s">
        <v>816</v>
      </c>
      <c r="J159" s="176" t="s">
        <v>1117</v>
      </c>
      <c r="K159" s="78"/>
      <c r="L159" s="11"/>
      <c r="M159" s="11"/>
      <c r="N159" s="11"/>
      <c r="O159" s="11"/>
      <c r="P159" s="11"/>
      <c r="Q159" s="11"/>
      <c r="R159" s="11"/>
      <c r="S159" s="11"/>
      <c r="T159" s="11"/>
      <c r="U159" s="11"/>
      <c r="V159" s="11"/>
      <c r="W159" s="11"/>
      <c r="X159" s="11"/>
      <c r="Y159" s="11"/>
      <c r="Z159" s="11"/>
      <c r="AA159" s="165"/>
    </row>
    <row r="160" ht="12.75" customHeight="1">
      <c r="A160" s="171"/>
      <c r="B160" s="171" t="s">
        <v>1118</v>
      </c>
      <c r="C160" s="172"/>
      <c r="D160" s="172"/>
      <c r="E160" s="172"/>
      <c r="F160" s="172"/>
      <c r="G160" s="172"/>
      <c r="H160" s="172"/>
      <c r="I160" s="172"/>
      <c r="J160" s="173"/>
      <c r="K160" s="78"/>
      <c r="L160" s="11"/>
      <c r="M160" s="11"/>
      <c r="N160" s="11"/>
      <c r="O160" s="11"/>
      <c r="P160" s="11"/>
      <c r="Q160" s="11"/>
      <c r="R160" s="11"/>
      <c r="S160" s="11"/>
      <c r="T160" s="11"/>
      <c r="U160" s="11"/>
      <c r="V160" s="11"/>
      <c r="W160" s="11"/>
      <c r="X160" s="11"/>
      <c r="Y160" s="11"/>
      <c r="Z160" s="11"/>
      <c r="AA160" s="165"/>
    </row>
    <row r="161" ht="12.75" customHeight="1">
      <c r="A161" s="111" t="str">
        <f t="shared" ref="A161:A165" si="12">IF(OR(B74&lt;&gt;"",D74&lt;&gt;""),"["&amp;TEXT($B$2,"##")&amp;"-"&amp;TEXT(ROW()-14,"##")&amp;"]","")</f>
        <v>[Manager-147]</v>
      </c>
      <c r="B161" s="112" t="s">
        <v>1119</v>
      </c>
      <c r="C161" s="137" t="s">
        <v>1120</v>
      </c>
      <c r="D161" s="197" t="s">
        <v>1121</v>
      </c>
      <c r="E161" s="111"/>
      <c r="F161" s="197" t="s">
        <v>1122</v>
      </c>
      <c r="G161" s="181" t="s">
        <v>90</v>
      </c>
      <c r="H161" s="198">
        <v>44305.0</v>
      </c>
      <c r="I161" s="199" t="s">
        <v>4</v>
      </c>
      <c r="J161" s="121" t="s">
        <v>1123</v>
      </c>
      <c r="K161" s="78"/>
      <c r="L161" s="11"/>
      <c r="M161" s="11"/>
      <c r="N161" s="11"/>
      <c r="O161" s="11"/>
      <c r="P161" s="11"/>
      <c r="Q161" s="11"/>
      <c r="R161" s="11"/>
      <c r="S161" s="11"/>
      <c r="T161" s="11"/>
      <c r="U161" s="11"/>
      <c r="V161" s="11"/>
      <c r="W161" s="11"/>
      <c r="X161" s="11"/>
      <c r="Y161" s="11"/>
      <c r="Z161" s="11"/>
      <c r="AA161" s="165"/>
    </row>
    <row r="162" ht="12.75" customHeight="1">
      <c r="A162" s="111" t="str">
        <f t="shared" si="12"/>
        <v>[Manager-148]</v>
      </c>
      <c r="B162" s="112" t="s">
        <v>1124</v>
      </c>
      <c r="C162" s="137" t="s">
        <v>1125</v>
      </c>
      <c r="D162" s="197" t="s">
        <v>1126</v>
      </c>
      <c r="E162" s="111" t="str">
        <f>A161</f>
        <v>[Manager-147]</v>
      </c>
      <c r="F162" s="197" t="s">
        <v>1127</v>
      </c>
      <c r="G162" s="181" t="s">
        <v>90</v>
      </c>
      <c r="H162" s="198">
        <v>44305.0</v>
      </c>
      <c r="I162" s="199" t="s">
        <v>4</v>
      </c>
      <c r="J162" s="121" t="s">
        <v>1128</v>
      </c>
      <c r="K162" s="78"/>
      <c r="L162" s="11"/>
      <c r="M162" s="11"/>
      <c r="N162" s="11"/>
      <c r="O162" s="11"/>
      <c r="P162" s="11"/>
      <c r="Q162" s="11"/>
      <c r="R162" s="11"/>
      <c r="S162" s="11"/>
      <c r="T162" s="11"/>
      <c r="U162" s="11"/>
      <c r="V162" s="11"/>
      <c r="W162" s="11"/>
      <c r="X162" s="11"/>
      <c r="Y162" s="11"/>
      <c r="Z162" s="11"/>
      <c r="AA162" s="165"/>
    </row>
    <row r="163" ht="12.75" customHeight="1">
      <c r="A163" s="111" t="str">
        <f t="shared" si="12"/>
        <v>[Manager-149]</v>
      </c>
      <c r="B163" s="112" t="s">
        <v>1129</v>
      </c>
      <c r="C163" s="137" t="s">
        <v>1130</v>
      </c>
      <c r="D163" s="197" t="s">
        <v>1131</v>
      </c>
      <c r="E163" s="111" t="str">
        <f>A161</f>
        <v>[Manager-147]</v>
      </c>
      <c r="F163" s="197" t="s">
        <v>1132</v>
      </c>
      <c r="G163" s="181" t="s">
        <v>90</v>
      </c>
      <c r="H163" s="198">
        <v>44305.0</v>
      </c>
      <c r="I163" s="199" t="s">
        <v>4</v>
      </c>
      <c r="J163" s="121" t="s">
        <v>1133</v>
      </c>
      <c r="K163" s="78"/>
      <c r="L163" s="11"/>
      <c r="M163" s="11"/>
      <c r="N163" s="11"/>
      <c r="O163" s="11"/>
      <c r="P163" s="11"/>
      <c r="Q163" s="11"/>
      <c r="R163" s="11"/>
      <c r="S163" s="11"/>
      <c r="T163" s="11"/>
      <c r="U163" s="11"/>
      <c r="V163" s="11"/>
      <c r="W163" s="11"/>
      <c r="X163" s="11"/>
      <c r="Y163" s="11"/>
      <c r="Z163" s="11"/>
      <c r="AA163" s="165"/>
    </row>
    <row r="164" ht="12.75" customHeight="1">
      <c r="A164" s="111" t="str">
        <f t="shared" si="12"/>
        <v>[Manager-150]</v>
      </c>
      <c r="B164" s="112" t="s">
        <v>1129</v>
      </c>
      <c r="C164" s="137" t="s">
        <v>1134</v>
      </c>
      <c r="D164" s="197" t="s">
        <v>1135</v>
      </c>
      <c r="E164" s="111" t="str">
        <f>A161</f>
        <v>[Manager-147]</v>
      </c>
      <c r="F164" s="197" t="s">
        <v>1132</v>
      </c>
      <c r="G164" s="181" t="s">
        <v>90</v>
      </c>
      <c r="H164" s="198">
        <v>44305.0</v>
      </c>
      <c r="I164" s="199" t="s">
        <v>4</v>
      </c>
      <c r="J164" s="121" t="s">
        <v>1133</v>
      </c>
      <c r="K164" s="78"/>
      <c r="L164" s="11"/>
      <c r="M164" s="11"/>
      <c r="N164" s="11"/>
      <c r="O164" s="11"/>
      <c r="P164" s="11"/>
      <c r="Q164" s="11"/>
      <c r="R164" s="11"/>
      <c r="S164" s="11"/>
      <c r="T164" s="11"/>
      <c r="U164" s="11"/>
      <c r="V164" s="11"/>
      <c r="W164" s="11"/>
      <c r="X164" s="11"/>
      <c r="Y164" s="11"/>
      <c r="Z164" s="11"/>
      <c r="AA164" s="165"/>
    </row>
    <row r="165" ht="12.75" customHeight="1">
      <c r="A165" s="111" t="str">
        <f t="shared" si="12"/>
        <v>[Manager-151]</v>
      </c>
      <c r="B165" s="112" t="s">
        <v>1136</v>
      </c>
      <c r="C165" s="137" t="s">
        <v>1137</v>
      </c>
      <c r="D165" s="197" t="s">
        <v>1138</v>
      </c>
      <c r="E165" s="111" t="str">
        <f>A161</f>
        <v>[Manager-147]</v>
      </c>
      <c r="F165" s="197" t="s">
        <v>1139</v>
      </c>
      <c r="G165" s="181" t="s">
        <v>90</v>
      </c>
      <c r="H165" s="198">
        <v>44305.0</v>
      </c>
      <c r="I165" s="199" t="s">
        <v>4</v>
      </c>
      <c r="J165" s="121" t="s">
        <v>1140</v>
      </c>
      <c r="K165" s="78"/>
      <c r="L165" s="11"/>
      <c r="M165" s="11"/>
      <c r="N165" s="11"/>
      <c r="O165" s="11"/>
      <c r="P165" s="11"/>
      <c r="Q165" s="11"/>
      <c r="R165" s="11"/>
      <c r="S165" s="11"/>
      <c r="T165" s="11"/>
      <c r="U165" s="11"/>
      <c r="V165" s="11"/>
      <c r="W165" s="11"/>
      <c r="X165" s="11"/>
      <c r="Y165" s="11"/>
      <c r="Z165" s="11"/>
      <c r="AA165" s="165"/>
    </row>
  </sheetData>
  <mergeCells count="3">
    <mergeCell ref="B2:E2"/>
    <mergeCell ref="B3:E3"/>
    <mergeCell ref="B4:E4"/>
  </mergeCells>
  <dataValidations>
    <dataValidation type="list" allowBlank="1" showErrorMessage="1" sqref="G8:G36 G160">
      <formula1>$M$2:$M$5</formula1>
    </dataValidation>
    <dataValidation type="list" allowBlank="1" sqref="G97:G108 G161:G165">
      <formula1>"Pass,Fail,Untesed,N/A"</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00" t="s">
        <v>1141</v>
      </c>
      <c r="C1" s="201"/>
      <c r="D1" s="201"/>
      <c r="E1" s="201"/>
      <c r="F1" s="201"/>
      <c r="G1" s="201"/>
      <c r="H1" s="202"/>
      <c r="I1" s="11"/>
      <c r="J1" s="11"/>
      <c r="K1" s="11"/>
      <c r="L1" s="11"/>
      <c r="M1" s="11"/>
      <c r="N1" s="11"/>
      <c r="O1" s="11"/>
      <c r="P1" s="11"/>
      <c r="Q1" s="11"/>
      <c r="R1" s="11"/>
      <c r="S1" s="11"/>
      <c r="T1" s="11"/>
      <c r="U1" s="11"/>
      <c r="V1" s="11"/>
      <c r="W1" s="11"/>
      <c r="X1" s="11"/>
      <c r="Y1" s="11"/>
      <c r="Z1" s="11"/>
    </row>
    <row r="2" ht="14.25" customHeight="1">
      <c r="A2" s="203"/>
      <c r="B2" s="203"/>
      <c r="C2" s="11"/>
      <c r="D2" s="11"/>
      <c r="E2" s="11"/>
      <c r="F2" s="11"/>
      <c r="G2" s="11"/>
      <c r="H2" s="204"/>
      <c r="I2" s="11"/>
      <c r="J2" s="11"/>
      <c r="K2" s="11"/>
      <c r="L2" s="11"/>
      <c r="M2" s="11"/>
      <c r="N2" s="11"/>
      <c r="O2" s="11"/>
      <c r="P2" s="11"/>
      <c r="Q2" s="11"/>
      <c r="R2" s="11"/>
      <c r="S2" s="11"/>
      <c r="T2" s="11"/>
      <c r="U2" s="11"/>
      <c r="V2" s="11"/>
      <c r="W2" s="11"/>
      <c r="X2" s="11"/>
      <c r="Y2" s="11"/>
      <c r="Z2" s="11"/>
    </row>
    <row r="3" ht="12.0" customHeight="1">
      <c r="A3" s="11"/>
      <c r="B3" s="205" t="s">
        <v>1</v>
      </c>
      <c r="C3" s="206" t="s">
        <v>1142</v>
      </c>
      <c r="D3" s="5"/>
      <c r="E3" s="207" t="s">
        <v>3</v>
      </c>
      <c r="F3" s="5"/>
      <c r="G3" s="208"/>
      <c r="H3" s="209" t="s">
        <v>4</v>
      </c>
      <c r="I3" s="11"/>
      <c r="J3" s="11"/>
      <c r="K3" s="11"/>
      <c r="L3" s="11"/>
      <c r="M3" s="11"/>
      <c r="N3" s="11"/>
      <c r="O3" s="11"/>
      <c r="P3" s="11"/>
      <c r="Q3" s="11"/>
      <c r="R3" s="11"/>
      <c r="S3" s="11"/>
      <c r="T3" s="11"/>
      <c r="U3" s="11"/>
      <c r="V3" s="11"/>
      <c r="W3" s="11"/>
      <c r="X3" s="11"/>
      <c r="Y3" s="11"/>
      <c r="Z3" s="11"/>
    </row>
    <row r="4" ht="12.0" customHeight="1">
      <c r="A4" s="11"/>
      <c r="B4" s="205" t="s">
        <v>5</v>
      </c>
      <c r="C4" s="41" t="s">
        <v>2</v>
      </c>
      <c r="D4" s="5"/>
      <c r="E4" s="207" t="s">
        <v>6</v>
      </c>
      <c r="F4" s="5"/>
      <c r="G4" s="208"/>
      <c r="H4" s="209" t="s">
        <v>7</v>
      </c>
      <c r="I4" s="11"/>
      <c r="J4" s="11"/>
      <c r="K4" s="11"/>
      <c r="L4" s="11"/>
      <c r="M4" s="11"/>
      <c r="N4" s="11"/>
      <c r="O4" s="11"/>
      <c r="P4" s="11"/>
      <c r="Q4" s="11"/>
      <c r="R4" s="11"/>
      <c r="S4" s="11"/>
      <c r="T4" s="11"/>
      <c r="U4" s="11"/>
      <c r="V4" s="11"/>
      <c r="W4" s="11"/>
      <c r="X4" s="11"/>
      <c r="Y4" s="11"/>
      <c r="Z4" s="11"/>
    </row>
    <row r="5" ht="12.0" customHeight="1">
      <c r="A5" s="11"/>
      <c r="B5" s="210" t="s">
        <v>8</v>
      </c>
      <c r="C5" s="41" t="str">
        <f>C4&amp;"_"&amp;"Test Report"&amp;"_"&amp;"v1.2"</f>
        <v>SoFa_Test Report_v1.2</v>
      </c>
      <c r="D5" s="5"/>
      <c r="E5" s="207" t="s">
        <v>9</v>
      </c>
      <c r="F5" s="5"/>
      <c r="G5" s="208"/>
      <c r="H5" s="211">
        <v>44304.0</v>
      </c>
      <c r="I5" s="11"/>
      <c r="J5" s="11"/>
      <c r="K5" s="11"/>
      <c r="L5" s="11"/>
      <c r="M5" s="11"/>
      <c r="N5" s="11"/>
      <c r="O5" s="11"/>
      <c r="P5" s="11"/>
      <c r="Q5" s="11"/>
      <c r="R5" s="11"/>
      <c r="S5" s="11"/>
      <c r="T5" s="11"/>
      <c r="U5" s="11"/>
      <c r="V5" s="11"/>
      <c r="W5" s="11"/>
      <c r="X5" s="11"/>
      <c r="Y5" s="11"/>
      <c r="Z5" s="11"/>
    </row>
    <row r="6" ht="21.75" customHeight="1">
      <c r="A6" s="203"/>
      <c r="B6" s="210" t="s">
        <v>1143</v>
      </c>
      <c r="C6" s="212"/>
      <c r="D6" s="7"/>
      <c r="E6" s="7"/>
      <c r="F6" s="7"/>
      <c r="G6" s="7"/>
      <c r="H6" s="5"/>
      <c r="I6" s="11"/>
      <c r="J6" s="11"/>
      <c r="K6" s="11"/>
      <c r="L6" s="11"/>
      <c r="M6" s="11"/>
      <c r="N6" s="11"/>
      <c r="O6" s="11"/>
      <c r="P6" s="11"/>
      <c r="Q6" s="11"/>
      <c r="R6" s="11"/>
      <c r="S6" s="11"/>
      <c r="T6" s="11"/>
      <c r="U6" s="11"/>
      <c r="V6" s="11"/>
      <c r="W6" s="11"/>
      <c r="X6" s="11"/>
      <c r="Y6" s="11"/>
      <c r="Z6" s="11"/>
    </row>
    <row r="7" ht="14.25" customHeight="1">
      <c r="A7" s="203"/>
      <c r="B7" s="23"/>
      <c r="C7" s="213"/>
      <c r="D7" s="11"/>
      <c r="E7" s="11"/>
      <c r="F7" s="11"/>
      <c r="G7" s="11"/>
      <c r="H7" s="204"/>
      <c r="I7" s="11"/>
      <c r="J7" s="11"/>
      <c r="K7" s="11"/>
      <c r="L7" s="11"/>
      <c r="M7" s="11"/>
      <c r="N7" s="11"/>
      <c r="O7" s="11"/>
      <c r="P7" s="11"/>
      <c r="Q7" s="11"/>
      <c r="R7" s="11"/>
      <c r="S7" s="11"/>
      <c r="T7" s="11"/>
      <c r="U7" s="11"/>
      <c r="V7" s="11"/>
      <c r="W7" s="11"/>
      <c r="X7" s="11"/>
      <c r="Y7" s="11"/>
      <c r="Z7" s="11"/>
    </row>
    <row r="8" ht="12.75" customHeight="1">
      <c r="A8" s="11"/>
      <c r="B8" s="23"/>
      <c r="C8" s="213"/>
      <c r="D8" s="11"/>
      <c r="E8" s="11"/>
      <c r="F8" s="11"/>
      <c r="G8" s="11"/>
      <c r="H8" s="204"/>
      <c r="I8" s="11"/>
      <c r="J8" s="11"/>
      <c r="K8" s="11"/>
      <c r="L8" s="11"/>
      <c r="M8" s="11"/>
      <c r="N8" s="11"/>
      <c r="O8" s="11"/>
      <c r="P8" s="11"/>
      <c r="Q8" s="11"/>
      <c r="R8" s="11"/>
      <c r="S8" s="11"/>
      <c r="T8" s="11"/>
      <c r="U8" s="11"/>
      <c r="V8" s="11"/>
      <c r="W8" s="11"/>
      <c r="X8" s="11"/>
      <c r="Y8" s="11"/>
      <c r="Z8" s="11"/>
    </row>
    <row r="9" ht="12.75" customHeight="1">
      <c r="A9" s="11"/>
      <c r="B9" s="214"/>
      <c r="C9" s="214"/>
      <c r="D9" s="214"/>
      <c r="E9" s="214"/>
      <c r="F9" s="214"/>
      <c r="G9" s="214"/>
      <c r="H9" s="214"/>
      <c r="I9" s="11"/>
      <c r="J9" s="11"/>
      <c r="K9" s="11"/>
      <c r="L9" s="11"/>
      <c r="M9" s="11"/>
      <c r="N9" s="11"/>
      <c r="O9" s="11"/>
      <c r="P9" s="11"/>
      <c r="Q9" s="11"/>
      <c r="R9" s="11"/>
      <c r="S9" s="11"/>
      <c r="T9" s="11"/>
      <c r="U9" s="11"/>
      <c r="V9" s="11"/>
      <c r="W9" s="11"/>
      <c r="X9" s="11"/>
      <c r="Y9" s="11"/>
      <c r="Z9" s="11"/>
    </row>
    <row r="10" ht="12.75" customHeight="1">
      <c r="A10" s="215"/>
      <c r="B10" s="216" t="s">
        <v>30</v>
      </c>
      <c r="C10" s="216" t="s">
        <v>1144</v>
      </c>
      <c r="D10" s="217" t="s">
        <v>90</v>
      </c>
      <c r="E10" s="216" t="s">
        <v>93</v>
      </c>
      <c r="F10" s="216" t="s">
        <v>96</v>
      </c>
      <c r="G10" s="216" t="s">
        <v>97</v>
      </c>
      <c r="H10" s="217" t="s">
        <v>1145</v>
      </c>
      <c r="I10" s="218"/>
      <c r="J10" s="11"/>
      <c r="K10" s="11"/>
      <c r="L10" s="11"/>
      <c r="M10" s="11"/>
      <c r="N10" s="11"/>
      <c r="O10" s="11"/>
      <c r="P10" s="11"/>
      <c r="Q10" s="11"/>
      <c r="R10" s="11"/>
      <c r="S10" s="11"/>
      <c r="T10" s="11"/>
      <c r="U10" s="11"/>
      <c r="V10" s="11"/>
      <c r="W10" s="11"/>
      <c r="X10" s="11"/>
      <c r="Y10" s="11"/>
      <c r="Z10" s="11"/>
    </row>
    <row r="11" ht="12.75" customHeight="1">
      <c r="A11" s="215"/>
      <c r="B11" s="219">
        <v>1.0</v>
      </c>
      <c r="C11" s="122" t="str">
        <f>Guest!B2</f>
        <v>Guest</v>
      </c>
      <c r="D11" s="220">
        <f>Guest!A6</f>
        <v>48</v>
      </c>
      <c r="E11" s="220">
        <f>Guest!B6</f>
        <v>0</v>
      </c>
      <c r="F11" s="220">
        <f>Guest!C6</f>
        <v>0</v>
      </c>
      <c r="G11" s="220">
        <f>Guest!D6</f>
        <v>0</v>
      </c>
      <c r="H11" s="220">
        <f>Guest!E6</f>
        <v>48</v>
      </c>
      <c r="I11" s="218"/>
      <c r="J11" s="11"/>
      <c r="K11" s="11"/>
      <c r="L11" s="11"/>
      <c r="M11" s="11"/>
      <c r="N11" s="11"/>
      <c r="O11" s="11"/>
      <c r="P11" s="11"/>
      <c r="Q11" s="11"/>
      <c r="R11" s="11"/>
      <c r="S11" s="11"/>
      <c r="T11" s="11"/>
      <c r="U11" s="11"/>
      <c r="V11" s="11"/>
      <c r="W11" s="11"/>
      <c r="X11" s="11"/>
      <c r="Y11" s="11"/>
      <c r="Z11" s="11"/>
    </row>
    <row r="12" ht="12.75" customHeight="1">
      <c r="A12" s="215"/>
      <c r="B12" s="219">
        <v>2.0</v>
      </c>
      <c r="C12" s="122" t="str">
        <f>User!B2</f>
        <v>User</v>
      </c>
      <c r="D12" s="220">
        <f>User!A6</f>
        <v>195</v>
      </c>
      <c r="E12" s="220">
        <f>User!B6</f>
        <v>0</v>
      </c>
      <c r="F12" s="220">
        <f>User!C6</f>
        <v>0</v>
      </c>
      <c r="G12" s="220">
        <f>User!D6</f>
        <v>0</v>
      </c>
      <c r="H12" s="220">
        <f>User!E6</f>
        <v>195</v>
      </c>
      <c r="I12" s="218"/>
      <c r="J12" s="11"/>
      <c r="K12" s="11"/>
      <c r="L12" s="11"/>
      <c r="M12" s="11"/>
      <c r="N12" s="11"/>
      <c r="O12" s="11"/>
      <c r="P12" s="11"/>
      <c r="Q12" s="11"/>
      <c r="R12" s="11"/>
      <c r="S12" s="11"/>
      <c r="T12" s="11"/>
      <c r="U12" s="11"/>
      <c r="V12" s="11"/>
      <c r="W12" s="11"/>
      <c r="X12" s="11"/>
      <c r="Y12" s="11"/>
      <c r="Z12" s="11"/>
    </row>
    <row r="13" ht="12.75" customHeight="1">
      <c r="A13" s="215"/>
      <c r="B13" s="219">
        <v>1.0</v>
      </c>
      <c r="C13" s="122" t="str">
        <f>Manager!B2</f>
        <v>Manager</v>
      </c>
      <c r="D13" s="220">
        <f>Manager!A6</f>
        <v>151</v>
      </c>
      <c r="E13" s="220">
        <f>Manager!B6</f>
        <v>0</v>
      </c>
      <c r="F13" s="220">
        <f>Manager!C6</f>
        <v>0</v>
      </c>
      <c r="G13" s="220">
        <f>Manager!D6</f>
        <v>0</v>
      </c>
      <c r="H13" s="220">
        <f>Manager!E6</f>
        <v>151</v>
      </c>
      <c r="I13" s="218"/>
      <c r="J13" s="11"/>
      <c r="K13" s="11"/>
      <c r="L13" s="11"/>
      <c r="M13" s="11"/>
      <c r="N13" s="11"/>
      <c r="O13" s="11"/>
      <c r="P13" s="11"/>
      <c r="Q13" s="11"/>
      <c r="R13" s="11"/>
      <c r="S13" s="11"/>
      <c r="T13" s="11"/>
      <c r="U13" s="11"/>
      <c r="V13" s="11"/>
      <c r="W13" s="11"/>
      <c r="X13" s="11"/>
      <c r="Y13" s="11"/>
      <c r="Z13" s="11"/>
    </row>
    <row r="14" ht="12.75" customHeight="1">
      <c r="A14" s="215"/>
      <c r="B14" s="221"/>
      <c r="C14" s="222" t="s">
        <v>1146</v>
      </c>
      <c r="D14" s="221">
        <f t="shared" ref="D14:H14" si="1">SUM(D9:D13)</f>
        <v>394</v>
      </c>
      <c r="E14" s="221">
        <f t="shared" si="1"/>
        <v>0</v>
      </c>
      <c r="F14" s="221">
        <f t="shared" si="1"/>
        <v>0</v>
      </c>
      <c r="G14" s="221">
        <f t="shared" si="1"/>
        <v>0</v>
      </c>
      <c r="H14" s="221">
        <f t="shared" si="1"/>
        <v>394</v>
      </c>
      <c r="I14" s="218"/>
      <c r="J14" s="11"/>
      <c r="K14" s="11"/>
      <c r="L14" s="11"/>
      <c r="M14" s="11"/>
      <c r="N14" s="11"/>
      <c r="O14" s="11"/>
      <c r="P14" s="11"/>
      <c r="Q14" s="11"/>
      <c r="R14" s="11"/>
      <c r="S14" s="11"/>
      <c r="T14" s="11"/>
      <c r="U14" s="11"/>
      <c r="V14" s="11"/>
      <c r="W14" s="11"/>
      <c r="X14" s="11"/>
      <c r="Y14" s="11"/>
      <c r="Z14" s="11"/>
    </row>
    <row r="15" ht="12.75" customHeight="1">
      <c r="A15" s="11"/>
      <c r="B15" s="223"/>
      <c r="C15" s="224"/>
      <c r="D15" s="225"/>
      <c r="E15" s="226"/>
      <c r="F15" s="226"/>
      <c r="G15" s="226"/>
      <c r="H15" s="226"/>
      <c r="I15" s="11"/>
      <c r="J15" s="11"/>
      <c r="K15" s="11"/>
      <c r="L15" s="11"/>
      <c r="M15" s="11"/>
      <c r="N15" s="11"/>
      <c r="O15" s="11"/>
      <c r="P15" s="11"/>
      <c r="Q15" s="11"/>
      <c r="R15" s="11"/>
      <c r="S15" s="11"/>
      <c r="T15" s="11"/>
      <c r="U15" s="11"/>
      <c r="V15" s="11"/>
      <c r="W15" s="11"/>
      <c r="X15" s="11"/>
      <c r="Y15" s="11"/>
      <c r="Z15" s="11"/>
    </row>
    <row r="16" ht="12.75" customHeight="1">
      <c r="A16" s="11"/>
      <c r="B16" s="11"/>
      <c r="C16" s="9" t="s">
        <v>1147</v>
      </c>
      <c r="D16" s="11"/>
      <c r="E16" s="227">
        <f>(D14+E14)*100/(H14-G14)</f>
        <v>100</v>
      </c>
      <c r="F16" s="11" t="s">
        <v>1148</v>
      </c>
      <c r="G16" s="11"/>
      <c r="H16" s="170"/>
      <c r="I16" s="11"/>
      <c r="J16" s="11"/>
      <c r="K16" s="11"/>
      <c r="L16" s="11"/>
      <c r="M16" s="11"/>
      <c r="N16" s="11"/>
      <c r="O16" s="11"/>
      <c r="P16" s="11"/>
      <c r="Q16" s="11"/>
      <c r="R16" s="11"/>
      <c r="S16" s="11"/>
      <c r="T16" s="11"/>
      <c r="U16" s="11"/>
      <c r="V16" s="11"/>
      <c r="W16" s="11"/>
      <c r="X16" s="11"/>
      <c r="Y16" s="11"/>
      <c r="Z16" s="11"/>
    </row>
    <row r="17" ht="12.75" customHeight="1">
      <c r="A17" s="11"/>
      <c r="B17" s="11"/>
      <c r="C17" s="9" t="s">
        <v>1149</v>
      </c>
      <c r="D17" s="11"/>
      <c r="E17" s="227">
        <f>D14*100/(H14-G14)</f>
        <v>100</v>
      </c>
      <c r="F17" s="11" t="s">
        <v>1148</v>
      </c>
      <c r="G17" s="11"/>
      <c r="H17" s="17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