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cca\PycharmProjects\FINAL_PROJECT2\"/>
    </mc:Choice>
  </mc:AlternateContent>
  <bookViews>
    <workbookView xWindow="0" yWindow="0" windowWidth="23040" windowHeight="9384"/>
  </bookViews>
  <sheets>
    <sheet name="Baseline" sheetId="1" r:id="rId1"/>
    <sheet name="Better Training Only" sheetId="2" r:id="rId2"/>
    <sheet name="Just Supplies, No Training" sheetId="3" r:id="rId3"/>
    <sheet name="ICER" sheetId="4" r:id="rId4"/>
    <sheet name="Better Training and Increased S" sheetId="5" r:id="rId5"/>
  </sheets>
  <calcPr calcId="152511"/>
</workbook>
</file>

<file path=xl/calcChain.xml><?xml version="1.0" encoding="utf-8"?>
<calcChain xmlns="http://schemas.openxmlformats.org/spreadsheetml/2006/main">
  <c r="F14" i="5" l="1"/>
  <c r="L8" i="5"/>
  <c r="K8" i="5"/>
  <c r="J8" i="5"/>
  <c r="I8" i="5"/>
  <c r="K7" i="5"/>
  <c r="J7" i="5"/>
  <c r="I7" i="5"/>
  <c r="L6" i="5"/>
  <c r="K6" i="5"/>
  <c r="J6" i="5"/>
  <c r="I6" i="5"/>
  <c r="L5" i="5"/>
  <c r="K5" i="5"/>
  <c r="J5" i="5"/>
  <c r="I5" i="5"/>
  <c r="C5" i="5"/>
  <c r="L7" i="5" s="1"/>
  <c r="K4" i="5"/>
  <c r="J4" i="5"/>
  <c r="I4" i="5"/>
  <c r="C11" i="5" s="1"/>
  <c r="C4" i="5"/>
  <c r="C3" i="5"/>
  <c r="C2" i="5"/>
  <c r="L4" i="5" s="1"/>
  <c r="F15" i="4"/>
  <c r="E15" i="4"/>
  <c r="E14" i="4"/>
  <c r="F13" i="4"/>
  <c r="E13" i="4"/>
  <c r="F10" i="4"/>
  <c r="E10" i="4"/>
  <c r="E9" i="4"/>
  <c r="F8" i="4"/>
  <c r="E8" i="4"/>
  <c r="F5" i="4"/>
  <c r="E5" i="4"/>
  <c r="E4" i="4"/>
  <c r="F3" i="4"/>
  <c r="E3" i="4"/>
  <c r="F14" i="3"/>
  <c r="C11" i="3"/>
  <c r="B11" i="3"/>
  <c r="F11" i="3" s="1"/>
  <c r="L8" i="3"/>
  <c r="K8" i="3"/>
  <c r="J8" i="3"/>
  <c r="I8" i="3"/>
  <c r="K7" i="3"/>
  <c r="J7" i="3"/>
  <c r="I7" i="3"/>
  <c r="K6" i="3"/>
  <c r="J6" i="3"/>
  <c r="I6" i="3"/>
  <c r="K5" i="3"/>
  <c r="J5" i="3"/>
  <c r="I5" i="3"/>
  <c r="C5" i="3"/>
  <c r="L7" i="3" s="1"/>
  <c r="L4" i="3"/>
  <c r="K4" i="3"/>
  <c r="J4" i="3"/>
  <c r="I4" i="3"/>
  <c r="C4" i="3"/>
  <c r="L6" i="3" s="1"/>
  <c r="C3" i="3"/>
  <c r="L5" i="3" s="1"/>
  <c r="C2" i="3"/>
  <c r="F14" i="2"/>
  <c r="L8" i="2"/>
  <c r="K8" i="2"/>
  <c r="J8" i="2"/>
  <c r="I8" i="2"/>
  <c r="K7" i="2"/>
  <c r="J7" i="2"/>
  <c r="I7" i="2"/>
  <c r="K6" i="2"/>
  <c r="J6" i="2"/>
  <c r="I6" i="2"/>
  <c r="K5" i="2"/>
  <c r="J5" i="2"/>
  <c r="I5" i="2"/>
  <c r="C5" i="2"/>
  <c r="L7" i="2" s="1"/>
  <c r="K4" i="2"/>
  <c r="J4" i="2"/>
  <c r="I4" i="2"/>
  <c r="C11" i="2" s="1"/>
  <c r="B11" i="2" s="1"/>
  <c r="F11" i="2" s="1"/>
  <c r="C4" i="2"/>
  <c r="L6" i="2" s="1"/>
  <c r="C3" i="2"/>
  <c r="L5" i="2" s="1"/>
  <c r="C2" i="2"/>
  <c r="L4" i="2" s="1"/>
  <c r="L8" i="1"/>
  <c r="K8" i="1"/>
  <c r="J8" i="1"/>
  <c r="I8" i="1"/>
  <c r="K7" i="1"/>
  <c r="J7" i="1"/>
  <c r="I7" i="1"/>
  <c r="L6" i="1"/>
  <c r="K6" i="1"/>
  <c r="J6" i="1"/>
  <c r="I6" i="1"/>
  <c r="L5" i="1"/>
  <c r="K5" i="1"/>
  <c r="J5" i="1"/>
  <c r="I5" i="1"/>
  <c r="C5" i="1"/>
  <c r="L7" i="1" s="1"/>
  <c r="K4" i="1"/>
  <c r="E13" i="1" s="1"/>
  <c r="D13" i="1" s="1"/>
  <c r="J4" i="1"/>
  <c r="I4" i="1"/>
  <c r="C11" i="1" s="1"/>
  <c r="B11" i="1" s="1"/>
  <c r="C4" i="1"/>
  <c r="C3" i="1"/>
  <c r="C2" i="1"/>
  <c r="L4" i="1" s="1"/>
  <c r="L9" i="1" s="1"/>
  <c r="L9" i="3" l="1"/>
  <c r="E13" i="2"/>
  <c r="D13" i="2" s="1"/>
  <c r="F13" i="2" s="1"/>
  <c r="L9" i="2"/>
  <c r="D12" i="2"/>
  <c r="C12" i="2" s="1"/>
  <c r="F12" i="2" s="1"/>
  <c r="E13" i="5"/>
  <c r="D13" i="5" s="1"/>
  <c r="F13" i="5" s="1"/>
  <c r="L9" i="5"/>
  <c r="D12" i="5"/>
  <c r="C12" i="5" s="1"/>
  <c r="F12" i="5" s="1"/>
  <c r="D12" i="1"/>
  <c r="C12" i="1" s="1"/>
  <c r="E13" i="3"/>
  <c r="D13" i="3" s="1"/>
  <c r="F13" i="3" s="1"/>
  <c r="D12" i="3"/>
  <c r="C12" i="3" s="1"/>
  <c r="F12" i="3" s="1"/>
  <c r="B11" i="5"/>
  <c r="F11" i="5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The incidence of HTN specifically reported in Uganda
	-Rebecca TeKolste</t>
        </r>
      </text>
    </comment>
  </commentList>
</comments>
</file>

<file path=xl/sharedStrings.xml><?xml version="1.0" encoding="utf-8"?>
<sst xmlns="http://schemas.openxmlformats.org/spreadsheetml/2006/main" count="177" uniqueCount="35">
  <si>
    <t>Inputs Probabilities</t>
  </si>
  <si>
    <t>Did</t>
  </si>
  <si>
    <t>Did Not</t>
  </si>
  <si>
    <t>BP</t>
  </si>
  <si>
    <t>Branch Probabilities</t>
  </si>
  <si>
    <t>PR(In Branch)</t>
  </si>
  <si>
    <t>MD</t>
  </si>
  <si>
    <t>Well - HTN</t>
  </si>
  <si>
    <t>HTN - PE</t>
  </si>
  <si>
    <t>PE - E</t>
  </si>
  <si>
    <t>UA</t>
  </si>
  <si>
    <t>No BP</t>
  </si>
  <si>
    <t>Rates</t>
  </si>
  <si>
    <t>MGSO4</t>
  </si>
  <si>
    <t>BP, MD</t>
  </si>
  <si>
    <t>BP, MD, UA</t>
  </si>
  <si>
    <t>BP, MD, MGSO4</t>
  </si>
  <si>
    <t>MATRIX</t>
  </si>
  <si>
    <t>Well</t>
  </si>
  <si>
    <t>HTN</t>
  </si>
  <si>
    <t>PE</t>
  </si>
  <si>
    <t>E</t>
  </si>
  <si>
    <t>Probabilites</t>
  </si>
  <si>
    <t>Cost</t>
  </si>
  <si>
    <t>Utility</t>
  </si>
  <si>
    <t>ICER - Baseline</t>
  </si>
  <si>
    <t>ICER - Supplies Only</t>
  </si>
  <si>
    <t>10% HTN</t>
  </si>
  <si>
    <t>Baseline</t>
  </si>
  <si>
    <t>-</t>
  </si>
  <si>
    <t>Training Only</t>
  </si>
  <si>
    <t>Supplies Only</t>
  </si>
  <si>
    <t>Supplies + Training</t>
  </si>
  <si>
    <t>18%HTN</t>
  </si>
  <si>
    <t>4% HTN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</si>
</sst>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Cabin"/>
    </font>
    <font>
      <b/>
      <sz val="12"/>
      <color rgb="FF000000"/>
      <name val="Cabin"/>
    </font>
    <font>
      <sz val="12"/>
      <color rgb="FF000000"/>
      <name val="Cabi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1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164" fontId="2" fillId="0" borderId="0" xfId="0" applyNumberFormat="1" applyFont="1" applyAlignment="1"/>
    <xf numFmtId="0" fontId="2" fillId="0" borderId="5" xfId="0" applyFont="1" applyBorder="1" applyAlignment="1"/>
    <xf numFmtId="164" fontId="2" fillId="0" borderId="5" xfId="0" applyNumberFormat="1" applyFont="1" applyBorder="1" applyAlignment="1"/>
    <xf numFmtId="0" fontId="2" fillId="2" borderId="0" xfId="0" applyFont="1" applyFill="1" applyAlignment="1"/>
    <xf numFmtId="164" fontId="2" fillId="0" borderId="0" xfId="0" applyNumberFormat="1" applyFont="1"/>
    <xf numFmtId="0" fontId="2" fillId="0" borderId="5" xfId="0" applyFont="1" applyBorder="1"/>
    <xf numFmtId="164" fontId="2" fillId="0" borderId="5" xfId="0" applyNumberFormat="1" applyFont="1" applyBorder="1"/>
    <xf numFmtId="0" fontId="1" fillId="0" borderId="6" xfId="0" applyFont="1" applyBorder="1" applyAlignment="1"/>
    <xf numFmtId="0" fontId="2" fillId="0" borderId="7" xfId="0" applyFont="1" applyBorder="1" applyAlignment="1"/>
    <xf numFmtId="164" fontId="2" fillId="0" borderId="7" xfId="0" applyNumberFormat="1" applyFont="1" applyBorder="1" applyAlignment="1"/>
    <xf numFmtId="0" fontId="2" fillId="0" borderId="8" xfId="0" applyFont="1" applyBorder="1" applyAlignment="1"/>
    <xf numFmtId="164" fontId="2" fillId="0" borderId="8" xfId="0" applyNumberFormat="1" applyFont="1" applyBorder="1" applyAlignment="1"/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K4" sqref="K4"/>
    </sheetView>
  </sheetViews>
  <sheetFormatPr defaultColWidth="14.44140625" defaultRowHeight="15.75" customHeight="1"/>
  <cols>
    <col min="1" max="1" width="18.44140625" customWidth="1"/>
    <col min="8" max="8" width="17.66406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G1" s="2"/>
    </row>
    <row r="2" spans="1:12" ht="15.75" customHeight="1">
      <c r="A2" s="3" t="s">
        <v>3</v>
      </c>
      <c r="B2" s="1">
        <v>0.59099999999999997</v>
      </c>
      <c r="C2" s="3">
        <f t="shared" ref="C2:C5" si="0">1-B2</f>
        <v>0.40900000000000003</v>
      </c>
      <c r="H2" s="3" t="s">
        <v>12</v>
      </c>
      <c r="L2" s="3" t="s">
        <v>5</v>
      </c>
    </row>
    <row r="3" spans="1:12" ht="15.75" customHeight="1">
      <c r="A3" s="3" t="s">
        <v>6</v>
      </c>
      <c r="B3" s="1">
        <v>0.31</v>
      </c>
      <c r="C3" s="3">
        <f t="shared" si="0"/>
        <v>0.69</v>
      </c>
      <c r="I3" s="1" t="s">
        <v>7</v>
      </c>
      <c r="J3" s="1" t="s">
        <v>8</v>
      </c>
      <c r="K3" s="1" t="s">
        <v>9</v>
      </c>
    </row>
    <row r="4" spans="1:12" ht="15.75" customHeight="1">
      <c r="A4" s="3" t="s">
        <v>10</v>
      </c>
      <c r="B4" s="1">
        <v>0.223</v>
      </c>
      <c r="C4" s="3">
        <f t="shared" si="0"/>
        <v>0.77700000000000002</v>
      </c>
      <c r="H4" s="3" t="s">
        <v>11</v>
      </c>
      <c r="I4" s="3">
        <f t="shared" ref="I4:K4" si="1">-LN(1-I11)</f>
        <v>0.10536051565782628</v>
      </c>
      <c r="J4" s="3">
        <f t="shared" si="1"/>
        <v>0.41551544396166595</v>
      </c>
      <c r="K4" s="3">
        <f t="shared" si="1"/>
        <v>2.0202707317519466E-2</v>
      </c>
      <c r="L4">
        <f>C2</f>
        <v>0.40900000000000003</v>
      </c>
    </row>
    <row r="5" spans="1:12" ht="15.75" customHeight="1">
      <c r="A5" s="3" t="s">
        <v>13</v>
      </c>
      <c r="B5" s="1">
        <v>0.2</v>
      </c>
      <c r="C5" s="3">
        <f t="shared" si="0"/>
        <v>0.8</v>
      </c>
      <c r="H5" s="3" t="s">
        <v>3</v>
      </c>
      <c r="I5" s="3">
        <f t="shared" ref="I5:K5" si="2">-LN(1-I12)</f>
        <v>0.10536051565782628</v>
      </c>
      <c r="J5" s="3">
        <f t="shared" si="2"/>
        <v>0.41551544396166595</v>
      </c>
      <c r="K5" s="3">
        <f t="shared" si="2"/>
        <v>2.0202707317519466E-2</v>
      </c>
      <c r="L5">
        <f>B2*C3</f>
        <v>0.40778999999999993</v>
      </c>
    </row>
    <row r="6" spans="1:12" ht="15.75" customHeight="1">
      <c r="H6" s="3" t="s">
        <v>14</v>
      </c>
      <c r="I6" s="3">
        <f t="shared" ref="I6:K6" si="3">-LN(1-I13)</f>
        <v>0.10536051565782628</v>
      </c>
      <c r="J6" s="3">
        <f t="shared" si="3"/>
        <v>0.18632957819149348</v>
      </c>
      <c r="K6" s="3">
        <f t="shared" si="3"/>
        <v>2.0202707317519466E-2</v>
      </c>
      <c r="L6">
        <f>B2*B3*C4</f>
        <v>0.14235417</v>
      </c>
    </row>
    <row r="7" spans="1:12" ht="15.75" customHeight="1">
      <c r="A7" s="3"/>
      <c r="H7" s="3" t="s">
        <v>15</v>
      </c>
      <c r="I7" s="3">
        <f t="shared" ref="I7:K7" si="4">-LN(1-I14)</f>
        <v>0.10536051565782628</v>
      </c>
      <c r="J7" s="3">
        <f t="shared" si="4"/>
        <v>0.18632957819149348</v>
      </c>
      <c r="K7" s="3">
        <f t="shared" si="4"/>
        <v>2.0202707317519466E-2</v>
      </c>
      <c r="L7">
        <f>B2*B3*B4*C5</f>
        <v>3.2684663999999995E-2</v>
      </c>
    </row>
    <row r="8" spans="1:12" ht="15.75" customHeight="1">
      <c r="H8" s="3" t="s">
        <v>16</v>
      </c>
      <c r="I8" s="3">
        <f t="shared" ref="I8:K8" si="5">-LN(1-I15)</f>
        <v>0.10536051565782628</v>
      </c>
      <c r="J8" s="3">
        <f t="shared" si="5"/>
        <v>0.18632957819149348</v>
      </c>
      <c r="K8" s="3">
        <f t="shared" si="5"/>
        <v>6.0180723255630212E-3</v>
      </c>
      <c r="L8">
        <f>B2*B3*B4*B5</f>
        <v>8.1711659999999988E-3</v>
      </c>
    </row>
    <row r="9" spans="1:12" ht="15.75" customHeight="1">
      <c r="A9" s="1" t="s">
        <v>17</v>
      </c>
      <c r="L9">
        <f>SUM(L4:L8)</f>
        <v>0.99999999999999989</v>
      </c>
    </row>
    <row r="10" spans="1:12" ht="15.75" customHeight="1">
      <c r="A10" s="4"/>
      <c r="B10" s="5" t="s">
        <v>18</v>
      </c>
      <c r="C10" s="5" t="s">
        <v>19</v>
      </c>
      <c r="D10" s="5" t="s">
        <v>20</v>
      </c>
      <c r="E10" s="6" t="s">
        <v>21</v>
      </c>
      <c r="H10" s="3" t="s">
        <v>22</v>
      </c>
      <c r="I10" s="1" t="s">
        <v>7</v>
      </c>
      <c r="J10" s="1" t="s">
        <v>8</v>
      </c>
      <c r="K10" s="1" t="s">
        <v>9</v>
      </c>
    </row>
    <row r="11" spans="1:12" ht="15.75" customHeight="1">
      <c r="A11" s="7" t="s">
        <v>18</v>
      </c>
      <c r="B11" s="3">
        <f>1-C11</f>
        <v>0.89463948434217366</v>
      </c>
      <c r="C11" s="3">
        <f>I4</f>
        <v>0.10536051565782628</v>
      </c>
      <c r="D11" s="3">
        <v>0</v>
      </c>
      <c r="E11" s="9">
        <v>0</v>
      </c>
      <c r="H11" s="3" t="s">
        <v>11</v>
      </c>
      <c r="I11" s="3">
        <v>0.1</v>
      </c>
      <c r="J11" s="3">
        <v>0.34</v>
      </c>
      <c r="K11" s="11">
        <v>0.02</v>
      </c>
    </row>
    <row r="12" spans="1:12" ht="15.75" customHeight="1">
      <c r="A12" s="7" t="s">
        <v>19</v>
      </c>
      <c r="B12" s="3">
        <v>0</v>
      </c>
      <c r="C12">
        <f>1-D12</f>
        <v>0.62647369850608747</v>
      </c>
      <c r="D12">
        <f>J4*L4+J5*L5+J6*L6+J7*L7+J8*L8</f>
        <v>0.37352630149391258</v>
      </c>
      <c r="E12" s="9">
        <v>0</v>
      </c>
      <c r="H12" s="3" t="s">
        <v>3</v>
      </c>
      <c r="I12" s="3">
        <v>0.1</v>
      </c>
      <c r="J12" s="3">
        <v>0.34</v>
      </c>
      <c r="K12" s="11">
        <v>0.02</v>
      </c>
    </row>
    <row r="13" spans="1:12" ht="15.75" customHeight="1">
      <c r="A13" s="7" t="s">
        <v>20</v>
      </c>
      <c r="B13" s="3">
        <v>0</v>
      </c>
      <c r="C13" s="3">
        <v>0</v>
      </c>
      <c r="D13">
        <f>1-E13</f>
        <v>0.97991319768964924</v>
      </c>
      <c r="E13" s="13">
        <f>K4*L4+K5*L5+K6*L6+K7*L7+K8*L8</f>
        <v>2.0086802310350777E-2</v>
      </c>
      <c r="H13" s="3" t="s">
        <v>14</v>
      </c>
      <c r="I13" s="3">
        <v>0.1</v>
      </c>
      <c r="J13" s="3">
        <v>0.17</v>
      </c>
      <c r="K13" s="11">
        <v>0.02</v>
      </c>
    </row>
    <row r="14" spans="1:12" ht="15.75" customHeight="1">
      <c r="A14" s="15" t="s">
        <v>21</v>
      </c>
      <c r="B14" s="16">
        <v>0</v>
      </c>
      <c r="C14" s="16">
        <v>0</v>
      </c>
      <c r="D14" s="16">
        <v>0</v>
      </c>
      <c r="E14" s="18">
        <v>1</v>
      </c>
      <c r="H14" s="3" t="s">
        <v>15</v>
      </c>
      <c r="I14" s="3">
        <v>0.1</v>
      </c>
      <c r="J14" s="3">
        <v>0.17</v>
      </c>
      <c r="K14" s="11">
        <v>0.02</v>
      </c>
    </row>
    <row r="15" spans="1:12" ht="15.75" customHeight="1">
      <c r="H15" s="3" t="s">
        <v>16</v>
      </c>
      <c r="I15" s="3">
        <v>0.1</v>
      </c>
      <c r="J15" s="3">
        <v>0.17</v>
      </c>
      <c r="K15" s="11">
        <v>6.0000000000000001E-3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ColWidth="14.44140625" defaultRowHeight="15.75" customHeight="1"/>
  <cols>
    <col min="1" max="1" width="18.44140625" customWidth="1"/>
    <col min="8" max="8" width="17.66406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G1" s="2"/>
    </row>
    <row r="2" spans="1:12" ht="15.75" customHeight="1">
      <c r="A2" s="3" t="s">
        <v>3</v>
      </c>
      <c r="B2" s="1">
        <v>0.95</v>
      </c>
      <c r="C2" s="3">
        <f t="shared" ref="C2:C5" si="0">1-B2</f>
        <v>5.0000000000000044E-2</v>
      </c>
      <c r="H2" s="3" t="s">
        <v>4</v>
      </c>
      <c r="L2" s="3" t="s">
        <v>5</v>
      </c>
    </row>
    <row r="3" spans="1:12" ht="15.75" customHeight="1">
      <c r="A3" s="3" t="s">
        <v>6</v>
      </c>
      <c r="B3" s="1">
        <v>0.31</v>
      </c>
      <c r="C3" s="3">
        <f t="shared" si="0"/>
        <v>0.69</v>
      </c>
      <c r="I3" s="1" t="s">
        <v>7</v>
      </c>
      <c r="J3" s="1" t="s">
        <v>8</v>
      </c>
      <c r="K3" s="1" t="s">
        <v>9</v>
      </c>
    </row>
    <row r="4" spans="1:12" ht="15.75" customHeight="1">
      <c r="A4" s="3" t="s">
        <v>10</v>
      </c>
      <c r="B4" s="1">
        <v>0.223</v>
      </c>
      <c r="C4" s="3">
        <f t="shared" si="0"/>
        <v>0.77700000000000002</v>
      </c>
      <c r="H4" s="3" t="s">
        <v>11</v>
      </c>
      <c r="I4" s="3">
        <f t="shared" ref="I4:K4" si="1">-LN(1-I11)</f>
        <v>0.10536051565782628</v>
      </c>
      <c r="J4" s="3">
        <f t="shared" si="1"/>
        <v>0.41551544396166595</v>
      </c>
      <c r="K4" s="3">
        <f t="shared" si="1"/>
        <v>2.0202707317519466E-2</v>
      </c>
      <c r="L4">
        <f>C2</f>
        <v>5.0000000000000044E-2</v>
      </c>
    </row>
    <row r="5" spans="1:12" ht="15.75" customHeight="1">
      <c r="A5" s="3" t="s">
        <v>13</v>
      </c>
      <c r="B5" s="1">
        <v>0.2</v>
      </c>
      <c r="C5" s="3">
        <f t="shared" si="0"/>
        <v>0.8</v>
      </c>
      <c r="H5" s="3" t="s">
        <v>3</v>
      </c>
      <c r="I5" s="3">
        <f t="shared" ref="I5:K5" si="2">-LN(1-I12)</f>
        <v>0.10536051565782628</v>
      </c>
      <c r="J5" s="3">
        <f t="shared" si="2"/>
        <v>0.41551544396166595</v>
      </c>
      <c r="K5" s="3">
        <f t="shared" si="2"/>
        <v>2.0202707317519466E-2</v>
      </c>
      <c r="L5">
        <f>B2*C3</f>
        <v>0.65549999999999997</v>
      </c>
    </row>
    <row r="6" spans="1:12" ht="15.75" customHeight="1">
      <c r="H6" s="3" t="s">
        <v>14</v>
      </c>
      <c r="I6" s="3">
        <f t="shared" ref="I6:K6" si="3">-LN(1-I13)</f>
        <v>0.10536051565782628</v>
      </c>
      <c r="J6" s="3">
        <f t="shared" si="3"/>
        <v>0.18632957819149348</v>
      </c>
      <c r="K6" s="3">
        <f t="shared" si="3"/>
        <v>2.0202707317519466E-2</v>
      </c>
      <c r="L6">
        <f>B2*B3*C4</f>
        <v>0.22882649999999999</v>
      </c>
    </row>
    <row r="7" spans="1:12" ht="15.75" customHeight="1">
      <c r="A7" s="3"/>
      <c r="H7" s="3" t="s">
        <v>15</v>
      </c>
      <c r="I7" s="3">
        <f t="shared" ref="I7:K7" si="4">-LN(1-I14)</f>
        <v>0.10536051565782628</v>
      </c>
      <c r="J7" s="3">
        <f t="shared" si="4"/>
        <v>0.18632957819149348</v>
      </c>
      <c r="K7" s="3">
        <f t="shared" si="4"/>
        <v>2.0202707317519466E-2</v>
      </c>
      <c r="L7">
        <f>B2*B3*B4*C5</f>
        <v>5.2538799999999997E-2</v>
      </c>
    </row>
    <row r="8" spans="1:12" ht="15.75" customHeight="1">
      <c r="H8" s="3" t="s">
        <v>16</v>
      </c>
      <c r="I8" s="3">
        <f t="shared" ref="I8:K8" si="5">-LN(1-I15)</f>
        <v>0.10536051565782628</v>
      </c>
      <c r="J8" s="3">
        <f t="shared" si="5"/>
        <v>0.18632957819149348</v>
      </c>
      <c r="K8" s="3">
        <f t="shared" si="5"/>
        <v>6.0180723255630212E-3</v>
      </c>
      <c r="L8">
        <f>B2*B3*B4*B5</f>
        <v>1.3134699999999999E-2</v>
      </c>
    </row>
    <row r="9" spans="1:12" ht="15.75" customHeight="1">
      <c r="A9" s="1" t="s">
        <v>17</v>
      </c>
      <c r="L9">
        <f>SUM(L4:L8)</f>
        <v>1</v>
      </c>
    </row>
    <row r="10" spans="1:12" ht="15.75" customHeight="1">
      <c r="A10" s="4"/>
      <c r="B10" s="5" t="s">
        <v>18</v>
      </c>
      <c r="C10" s="5" t="s">
        <v>19</v>
      </c>
      <c r="D10" s="5" t="s">
        <v>20</v>
      </c>
      <c r="E10" s="6" t="s">
        <v>21</v>
      </c>
      <c r="H10" s="3" t="s">
        <v>22</v>
      </c>
      <c r="I10" s="1" t="s">
        <v>7</v>
      </c>
      <c r="J10" s="1" t="s">
        <v>8</v>
      </c>
      <c r="K10" s="1" t="s">
        <v>9</v>
      </c>
    </row>
    <row r="11" spans="1:12" ht="15.75" customHeight="1">
      <c r="A11" s="7" t="s">
        <v>18</v>
      </c>
      <c r="B11" s="8">
        <f>1-C11</f>
        <v>0.89463948434217366</v>
      </c>
      <c r="C11" s="8">
        <f>I4</f>
        <v>0.10536051565782628</v>
      </c>
      <c r="D11" s="8">
        <v>0</v>
      </c>
      <c r="E11" s="10">
        <v>0</v>
      </c>
      <c r="F11" s="12">
        <f t="shared" ref="F11:F14" si="6">SUM(B11:E11)</f>
        <v>1</v>
      </c>
      <c r="H11" s="3" t="s">
        <v>11</v>
      </c>
      <c r="I11" s="3">
        <v>0.1</v>
      </c>
      <c r="J11" s="3">
        <v>0.34</v>
      </c>
      <c r="K11" s="11">
        <v>0.02</v>
      </c>
    </row>
    <row r="12" spans="1:12" ht="15.75" customHeight="1">
      <c r="A12" s="7" t="s">
        <v>19</v>
      </c>
      <c r="B12" s="8">
        <v>0</v>
      </c>
      <c r="C12" s="12">
        <f>1-D12</f>
        <v>0.65197979350764979</v>
      </c>
      <c r="D12" s="12">
        <f>J4*L4+J5*L5+J6*L6+J7*L7+J8*L8</f>
        <v>0.34802020649235021</v>
      </c>
      <c r="E12" s="10">
        <v>0</v>
      </c>
      <c r="F12" s="12">
        <f t="shared" si="6"/>
        <v>1</v>
      </c>
      <c r="H12" s="3" t="s">
        <v>3</v>
      </c>
      <c r="I12" s="3">
        <v>0.1</v>
      </c>
      <c r="J12" s="3">
        <v>0.34</v>
      </c>
      <c r="K12" s="11">
        <v>0.02</v>
      </c>
    </row>
    <row r="13" spans="1:12" ht="15.75" customHeight="1">
      <c r="A13" s="7" t="s">
        <v>20</v>
      </c>
      <c r="B13" s="8">
        <v>0</v>
      </c>
      <c r="C13" s="8">
        <v>0</v>
      </c>
      <c r="D13" s="12">
        <f>1-E13</f>
        <v>0.97998360360770942</v>
      </c>
      <c r="E13" s="14">
        <f>K4*L4+K5*L5+K6*L6+K7*L7+K8*L8</f>
        <v>2.0016396392290615E-2</v>
      </c>
      <c r="F13" s="12">
        <f t="shared" si="6"/>
        <v>1</v>
      </c>
      <c r="H13" s="3" t="s">
        <v>14</v>
      </c>
      <c r="I13" s="3">
        <v>0.1</v>
      </c>
      <c r="J13" s="3">
        <v>0.17</v>
      </c>
      <c r="K13" s="11">
        <v>0.02</v>
      </c>
    </row>
    <row r="14" spans="1:12" ht="15.75" customHeight="1">
      <c r="A14" s="15" t="s">
        <v>21</v>
      </c>
      <c r="B14" s="17">
        <v>0</v>
      </c>
      <c r="C14" s="17">
        <v>0</v>
      </c>
      <c r="D14" s="17">
        <v>0</v>
      </c>
      <c r="E14" s="19">
        <v>1</v>
      </c>
      <c r="F14" s="12">
        <f t="shared" si="6"/>
        <v>1</v>
      </c>
      <c r="H14" s="3" t="s">
        <v>15</v>
      </c>
      <c r="I14" s="3">
        <v>0.1</v>
      </c>
      <c r="J14" s="3">
        <v>0.17</v>
      </c>
      <c r="K14" s="11">
        <v>0.02</v>
      </c>
    </row>
    <row r="15" spans="1:12" ht="15.75" customHeight="1">
      <c r="H15" s="3" t="s">
        <v>16</v>
      </c>
      <c r="I15" s="3">
        <v>0.1</v>
      </c>
      <c r="J15" s="3">
        <v>0.17</v>
      </c>
      <c r="K15" s="1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ColWidth="14.44140625" defaultRowHeight="15.75" customHeight="1"/>
  <cols>
    <col min="1" max="1" width="18.44140625" customWidth="1"/>
    <col min="8" max="8" width="17.66406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G1" s="2"/>
    </row>
    <row r="2" spans="1:12" ht="15.75" customHeight="1">
      <c r="A2" s="3" t="s">
        <v>3</v>
      </c>
      <c r="B2" s="1">
        <v>0.59099999999999997</v>
      </c>
      <c r="C2" s="3">
        <f t="shared" ref="C2:C5" si="0">1-B2</f>
        <v>0.40900000000000003</v>
      </c>
      <c r="H2" s="3" t="s">
        <v>4</v>
      </c>
      <c r="L2" s="3" t="s">
        <v>5</v>
      </c>
    </row>
    <row r="3" spans="1:12" ht="15.75" customHeight="1">
      <c r="A3" s="3" t="s">
        <v>6</v>
      </c>
      <c r="B3" s="1">
        <v>0.95</v>
      </c>
      <c r="C3" s="3">
        <f t="shared" si="0"/>
        <v>5.0000000000000044E-2</v>
      </c>
      <c r="I3" s="1" t="s">
        <v>7</v>
      </c>
      <c r="J3" s="1" t="s">
        <v>8</v>
      </c>
      <c r="K3" s="1" t="s">
        <v>9</v>
      </c>
    </row>
    <row r="4" spans="1:12" ht="15.75" customHeight="1">
      <c r="A4" s="3" t="s">
        <v>10</v>
      </c>
      <c r="B4" s="1">
        <v>0.223</v>
      </c>
      <c r="C4" s="3">
        <f t="shared" si="0"/>
        <v>0.77700000000000002</v>
      </c>
      <c r="H4" s="3" t="s">
        <v>11</v>
      </c>
      <c r="I4" s="3">
        <f t="shared" ref="I4:K4" si="1">-LN(1-I11)</f>
        <v>0.10536051565782628</v>
      </c>
      <c r="J4" s="3">
        <f t="shared" si="1"/>
        <v>0.41551544396166595</v>
      </c>
      <c r="K4" s="3">
        <f t="shared" si="1"/>
        <v>2.0202707317519466E-2</v>
      </c>
      <c r="L4">
        <f>C2</f>
        <v>0.40900000000000003</v>
      </c>
    </row>
    <row r="5" spans="1:12" ht="15.75" customHeight="1">
      <c r="A5" s="3" t="s">
        <v>13</v>
      </c>
      <c r="B5" s="1">
        <v>0.95</v>
      </c>
      <c r="C5" s="3">
        <f t="shared" si="0"/>
        <v>5.0000000000000044E-2</v>
      </c>
      <c r="H5" s="3" t="s">
        <v>3</v>
      </c>
      <c r="I5" s="3">
        <f t="shared" ref="I5:K5" si="2">-LN(1-I12)</f>
        <v>0.10536051565782628</v>
      </c>
      <c r="J5" s="3">
        <f t="shared" si="2"/>
        <v>0.41551544396166595</v>
      </c>
      <c r="K5" s="3">
        <f t="shared" si="2"/>
        <v>2.0202707317519466E-2</v>
      </c>
      <c r="L5">
        <f>B2*C3</f>
        <v>2.9550000000000024E-2</v>
      </c>
    </row>
    <row r="6" spans="1:12" ht="15.75" customHeight="1">
      <c r="H6" s="3" t="s">
        <v>14</v>
      </c>
      <c r="I6" s="3">
        <f t="shared" ref="I6:K6" si="3">-LN(1-I13)</f>
        <v>0.10536051565782628</v>
      </c>
      <c r="J6" s="3">
        <f t="shared" si="3"/>
        <v>0.18632957819149348</v>
      </c>
      <c r="K6" s="3">
        <f t="shared" si="3"/>
        <v>2.0202707317519466E-2</v>
      </c>
      <c r="L6">
        <f>B2*B3*C4</f>
        <v>0.43624664999999996</v>
      </c>
    </row>
    <row r="7" spans="1:12" ht="15.75" customHeight="1">
      <c r="A7" s="3"/>
      <c r="H7" s="3" t="s">
        <v>15</v>
      </c>
      <c r="I7" s="3">
        <f t="shared" ref="I7:K7" si="4">-LN(1-I14)</f>
        <v>0.10536051565782628</v>
      </c>
      <c r="J7" s="3">
        <f t="shared" si="4"/>
        <v>0.18632957819149348</v>
      </c>
      <c r="K7" s="3">
        <f t="shared" si="4"/>
        <v>2.0202707317519466E-2</v>
      </c>
      <c r="L7">
        <f>B2*B3*B4*C5</f>
        <v>6.2601675000000054E-3</v>
      </c>
    </row>
    <row r="8" spans="1:12" ht="15.75" customHeight="1">
      <c r="H8" s="3" t="s">
        <v>16</v>
      </c>
      <c r="I8" s="3">
        <f t="shared" ref="I8:K8" si="5">-LN(1-I15)</f>
        <v>0.10536051565782628</v>
      </c>
      <c r="J8" s="3">
        <f t="shared" si="5"/>
        <v>0.18632957819149348</v>
      </c>
      <c r="K8" s="3">
        <f t="shared" si="5"/>
        <v>6.0180723255630212E-3</v>
      </c>
      <c r="L8">
        <f>B2*B3*B4*B5</f>
        <v>0.11894318249999998</v>
      </c>
    </row>
    <row r="9" spans="1:12" ht="15.75" customHeight="1">
      <c r="A9" s="1" t="s">
        <v>17</v>
      </c>
      <c r="L9">
        <f>SUM(L4:L8)</f>
        <v>1</v>
      </c>
    </row>
    <row r="10" spans="1:12" ht="15.75" customHeight="1">
      <c r="A10" s="4"/>
      <c r="B10" s="5" t="s">
        <v>18</v>
      </c>
      <c r="C10" s="5" t="s">
        <v>19</v>
      </c>
      <c r="D10" s="5" t="s">
        <v>20</v>
      </c>
      <c r="E10" s="6" t="s">
        <v>21</v>
      </c>
      <c r="H10" s="3" t="s">
        <v>22</v>
      </c>
      <c r="I10" s="1" t="s">
        <v>7</v>
      </c>
      <c r="J10" s="1" t="s">
        <v>8</v>
      </c>
      <c r="K10" s="1" t="s">
        <v>9</v>
      </c>
    </row>
    <row r="11" spans="1:12" ht="15.75" customHeight="1">
      <c r="A11" s="7" t="s">
        <v>18</v>
      </c>
      <c r="B11" s="8">
        <f>1-C11</f>
        <v>0.89463948434217366</v>
      </c>
      <c r="C11" s="8">
        <f>I4</f>
        <v>0.10536051565782628</v>
      </c>
      <c r="D11" s="8">
        <v>0</v>
      </c>
      <c r="E11" s="10">
        <v>0</v>
      </c>
      <c r="F11" s="12">
        <f t="shared" ref="F11:F14" si="6">SUM(B11:E11)</f>
        <v>1</v>
      </c>
      <c r="H11" s="3" t="s">
        <v>11</v>
      </c>
      <c r="I11" s="3">
        <v>0.1</v>
      </c>
      <c r="J11" s="3">
        <v>0.34</v>
      </c>
      <c r="K11" s="11">
        <v>0.02</v>
      </c>
    </row>
    <row r="12" spans="1:12" ht="15.75" customHeight="1">
      <c r="A12" s="7" t="s">
        <v>19</v>
      </c>
      <c r="B12" s="8">
        <v>0</v>
      </c>
      <c r="C12" s="12">
        <f>1-D12</f>
        <v>0.71316096037499743</v>
      </c>
      <c r="D12" s="12">
        <f>J4*L4+J5*L5+J6*L6+J7*L7+J8*L8</f>
        <v>0.28683903962500257</v>
      </c>
      <c r="E12" s="10">
        <v>0</v>
      </c>
      <c r="F12" s="12">
        <f t="shared" si="6"/>
        <v>1</v>
      </c>
      <c r="H12" s="3" t="s">
        <v>3</v>
      </c>
      <c r="I12" s="3">
        <v>0.1</v>
      </c>
      <c r="J12" s="3">
        <v>0.34</v>
      </c>
      <c r="K12" s="11">
        <v>0.02</v>
      </c>
    </row>
    <row r="13" spans="1:12" ht="15.75" customHeight="1">
      <c r="A13" s="7" t="s">
        <v>20</v>
      </c>
      <c r="B13" s="8">
        <v>0</v>
      </c>
      <c r="C13" s="8">
        <v>0</v>
      </c>
      <c r="D13" s="12">
        <f>1-E13</f>
        <v>0.98148445831102471</v>
      </c>
      <c r="E13" s="14">
        <f>K4*L4+K5*L5+K6*L6+K7*L7+K8*L8</f>
        <v>1.8515541688975304E-2</v>
      </c>
      <c r="F13" s="12">
        <f t="shared" si="6"/>
        <v>1</v>
      </c>
      <c r="H13" s="3" t="s">
        <v>14</v>
      </c>
      <c r="I13" s="3">
        <v>0.1</v>
      </c>
      <c r="J13" s="3">
        <v>0.17</v>
      </c>
      <c r="K13" s="11">
        <v>0.02</v>
      </c>
    </row>
    <row r="14" spans="1:12" ht="15.75" customHeight="1">
      <c r="A14" s="15" t="s">
        <v>21</v>
      </c>
      <c r="B14" s="17">
        <v>0</v>
      </c>
      <c r="C14" s="17">
        <v>0</v>
      </c>
      <c r="D14" s="17">
        <v>0</v>
      </c>
      <c r="E14" s="19">
        <v>1</v>
      </c>
      <c r="F14" s="12">
        <f t="shared" si="6"/>
        <v>1</v>
      </c>
      <c r="H14" s="3" t="s">
        <v>15</v>
      </c>
      <c r="I14" s="3">
        <v>0.1</v>
      </c>
      <c r="J14" s="3">
        <v>0.17</v>
      </c>
      <c r="K14" s="11">
        <v>0.02</v>
      </c>
    </row>
    <row r="15" spans="1:12" ht="15.75" customHeight="1">
      <c r="H15" s="3" t="s">
        <v>16</v>
      </c>
      <c r="I15" s="3">
        <v>0.1</v>
      </c>
      <c r="J15" s="3">
        <v>0.17</v>
      </c>
      <c r="K15" s="11">
        <v>6.0000000000000001E-3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4140625" defaultRowHeight="15.75" customHeight="1"/>
  <cols>
    <col min="2" max="2" width="19" customWidth="1"/>
    <col min="6" max="6" width="18.6640625" customWidth="1"/>
  </cols>
  <sheetData>
    <row r="1" spans="1:27" ht="15.75" customHeight="1">
      <c r="A1" s="20"/>
      <c r="B1" s="20"/>
      <c r="C1" s="21" t="s">
        <v>23</v>
      </c>
      <c r="D1" s="21" t="s">
        <v>24</v>
      </c>
      <c r="E1" s="21" t="s">
        <v>25</v>
      </c>
      <c r="F1" s="21" t="s">
        <v>26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>
      <c r="A2" s="22" t="s">
        <v>27</v>
      </c>
      <c r="B2" s="22" t="s">
        <v>28</v>
      </c>
      <c r="C2" s="23">
        <v>148.86000000000001</v>
      </c>
      <c r="D2" s="23">
        <v>0.96608000000000005</v>
      </c>
      <c r="E2" s="21" t="s">
        <v>29</v>
      </c>
      <c r="F2" s="21" t="s">
        <v>29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>
      <c r="A3" s="24" t="s">
        <v>27</v>
      </c>
      <c r="B3" s="22" t="s">
        <v>30</v>
      </c>
      <c r="C3" s="23">
        <v>153.82</v>
      </c>
      <c r="D3" s="23">
        <v>0.96808000000000005</v>
      </c>
      <c r="E3" s="20">
        <f>(C3-C2)/(D3-D2)</f>
        <v>2479.9999999999877</v>
      </c>
      <c r="F3" s="20">
        <f>(C3-C4)/(D3-D4)</f>
        <v>-16598.360655739976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>
      <c r="A4" s="24" t="s">
        <v>27</v>
      </c>
      <c r="B4" s="22" t="s">
        <v>31</v>
      </c>
      <c r="C4" s="23">
        <v>145.72</v>
      </c>
      <c r="D4" s="23">
        <v>0.96856799999999998</v>
      </c>
      <c r="E4" s="20">
        <f>(C4-C2)/(D4-D2)</f>
        <v>-1262.0578778135439</v>
      </c>
      <c r="F4" s="21" t="s">
        <v>29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>
      <c r="A5" s="24" t="s">
        <v>27</v>
      </c>
      <c r="B5" s="22" t="s">
        <v>32</v>
      </c>
      <c r="C5" s="23">
        <v>153.27000000000001</v>
      </c>
      <c r="D5" s="23">
        <v>0.97163999999999995</v>
      </c>
      <c r="E5" s="20">
        <f>(C5-C2)/(D5-D2)</f>
        <v>793.16546762591315</v>
      </c>
      <c r="F5" s="20">
        <f>(C5-C4)/(D5-D4)</f>
        <v>2457.6822916666993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5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>
      <c r="A7" s="21" t="s">
        <v>33</v>
      </c>
      <c r="B7" s="22" t="s">
        <v>28</v>
      </c>
      <c r="C7" s="21">
        <v>163.95</v>
      </c>
      <c r="D7" s="21">
        <v>0.93894</v>
      </c>
      <c r="E7" s="21" t="s">
        <v>29</v>
      </c>
      <c r="F7" s="21" t="s">
        <v>29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>
      <c r="A8" s="21" t="s">
        <v>33</v>
      </c>
      <c r="B8" s="22" t="s">
        <v>30</v>
      </c>
      <c r="C8" s="21">
        <v>166.47</v>
      </c>
      <c r="D8" s="21">
        <v>0.94255</v>
      </c>
      <c r="E8" s="20">
        <f>(C8-C7)/(D8-D7)</f>
        <v>698.06094182825723</v>
      </c>
      <c r="F8" s="20">
        <f>(C8-C9)/(D8-D9)</f>
        <v>-9390.8045977007314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>
      <c r="A9" s="21" t="s">
        <v>33</v>
      </c>
      <c r="B9" s="22" t="s">
        <v>31</v>
      </c>
      <c r="C9" s="21">
        <v>158.30000000000001</v>
      </c>
      <c r="D9" s="21">
        <v>0.94342000000000004</v>
      </c>
      <c r="E9" s="20">
        <f>(C9-C7)/(D9-D7)</f>
        <v>-1261.1607142856981</v>
      </c>
      <c r="F9" s="21" t="s">
        <v>29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>
      <c r="A10" s="21" t="s">
        <v>33</v>
      </c>
      <c r="B10" s="22" t="s">
        <v>32</v>
      </c>
      <c r="C10" s="21">
        <v>165.49</v>
      </c>
      <c r="D10" s="21">
        <v>0.94896000000000003</v>
      </c>
      <c r="E10" s="20">
        <f>(C10-C7)/(D10-D7)</f>
        <v>153.69261477046069</v>
      </c>
      <c r="F10" s="20">
        <f>(C10-C9)/(D10-D9)</f>
        <v>1297.8339350180527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5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>
      <c r="A12" s="21" t="s">
        <v>34</v>
      </c>
      <c r="B12" s="22" t="s">
        <v>28</v>
      </c>
      <c r="C12" s="21">
        <v>137.54</v>
      </c>
      <c r="D12" s="21">
        <v>0.98643000000000003</v>
      </c>
      <c r="E12" s="21" t="s">
        <v>29</v>
      </c>
      <c r="F12" s="21" t="s">
        <v>29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>
      <c r="A13" s="21" t="s">
        <v>34</v>
      </c>
      <c r="B13" s="22" t="s">
        <v>30</v>
      </c>
      <c r="C13" s="21">
        <v>144.33000000000001</v>
      </c>
      <c r="D13" s="21">
        <v>0.98723000000000005</v>
      </c>
      <c r="E13" s="20">
        <f>(C13-C12)/(D13-D12)</f>
        <v>8487.4999999997817</v>
      </c>
      <c r="F13" s="20">
        <f>(C13-C14)/(D13-D14)</f>
        <v>-40200.000000004533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>
      <c r="A14" s="21" t="s">
        <v>34</v>
      </c>
      <c r="B14" s="22" t="s">
        <v>31</v>
      </c>
      <c r="C14" s="21">
        <v>136.29</v>
      </c>
      <c r="D14" s="21">
        <v>0.98743000000000003</v>
      </c>
      <c r="E14" s="20">
        <f>(C14-C12)/(D14-D12)</f>
        <v>-1249.9999999999989</v>
      </c>
      <c r="F14" s="21" t="s">
        <v>29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A15" s="21" t="s">
        <v>34</v>
      </c>
      <c r="B15" s="22" t="s">
        <v>32</v>
      </c>
      <c r="C15" s="21">
        <v>144.11000000000001</v>
      </c>
      <c r="D15" s="21">
        <v>0.98865999999999998</v>
      </c>
      <c r="E15" s="20">
        <f>(C15-C12)/(D15-D12)</f>
        <v>2946.1883408072449</v>
      </c>
      <c r="F15" s="20">
        <f>(C15-C14)/(D15-D14)</f>
        <v>6357.7235772360309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5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ColWidth="14.44140625" defaultRowHeight="15.75" customHeight="1"/>
  <cols>
    <col min="1" max="1" width="18.44140625" customWidth="1"/>
    <col min="8" max="8" width="17.66406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G1" s="2"/>
    </row>
    <row r="2" spans="1:12" ht="15.75" customHeight="1">
      <c r="A2" s="3" t="s">
        <v>3</v>
      </c>
      <c r="B2" s="1">
        <v>0.95</v>
      </c>
      <c r="C2" s="3">
        <f t="shared" ref="C2:C5" si="0">1-B2</f>
        <v>5.0000000000000044E-2</v>
      </c>
      <c r="H2" s="3" t="s">
        <v>4</v>
      </c>
      <c r="L2" s="3" t="s">
        <v>5</v>
      </c>
    </row>
    <row r="3" spans="1:12" ht="15.75" customHeight="1">
      <c r="A3" s="3" t="s">
        <v>6</v>
      </c>
      <c r="B3" s="1">
        <v>0.95</v>
      </c>
      <c r="C3" s="3">
        <f t="shared" si="0"/>
        <v>5.0000000000000044E-2</v>
      </c>
      <c r="I3" s="1" t="s">
        <v>7</v>
      </c>
      <c r="J3" s="1" t="s">
        <v>8</v>
      </c>
      <c r="K3" s="1" t="s">
        <v>9</v>
      </c>
    </row>
    <row r="4" spans="1:12" ht="15.75" customHeight="1">
      <c r="A4" s="3" t="s">
        <v>10</v>
      </c>
      <c r="B4" s="1">
        <v>0.95</v>
      </c>
      <c r="C4" s="3">
        <f t="shared" si="0"/>
        <v>5.0000000000000044E-2</v>
      </c>
      <c r="H4" s="3" t="s">
        <v>11</v>
      </c>
      <c r="I4" s="3">
        <f t="shared" ref="I4:K4" si="1">-LN(1-I11)</f>
        <v>0.10536051565782628</v>
      </c>
      <c r="J4" s="3">
        <f t="shared" si="1"/>
        <v>0.41551544396166595</v>
      </c>
      <c r="K4" s="3">
        <f t="shared" si="1"/>
        <v>2.0202707317519466E-2</v>
      </c>
      <c r="L4">
        <f>C2</f>
        <v>5.0000000000000044E-2</v>
      </c>
    </row>
    <row r="5" spans="1:12" ht="15.75" customHeight="1">
      <c r="A5" s="3" t="s">
        <v>13</v>
      </c>
      <c r="B5" s="1">
        <v>0.95</v>
      </c>
      <c r="C5" s="3">
        <f t="shared" si="0"/>
        <v>5.0000000000000044E-2</v>
      </c>
      <c r="H5" s="3" t="s">
        <v>3</v>
      </c>
      <c r="I5" s="3">
        <f t="shared" ref="I5:K5" si="2">-LN(1-I12)</f>
        <v>0.10536051565782628</v>
      </c>
      <c r="J5" s="3">
        <f t="shared" si="2"/>
        <v>0.41551544396166595</v>
      </c>
      <c r="K5" s="3">
        <f t="shared" si="2"/>
        <v>2.0202707317519466E-2</v>
      </c>
      <c r="L5">
        <f>B2*C3</f>
        <v>4.7500000000000042E-2</v>
      </c>
    </row>
    <row r="6" spans="1:12" ht="15.75" customHeight="1">
      <c r="H6" s="3" t="s">
        <v>14</v>
      </c>
      <c r="I6" s="3">
        <f t="shared" ref="I6:K6" si="3">-LN(1-I13)</f>
        <v>0.10536051565782628</v>
      </c>
      <c r="J6" s="3">
        <f t="shared" si="3"/>
        <v>0.18632957819149348</v>
      </c>
      <c r="K6" s="3">
        <f t="shared" si="3"/>
        <v>2.0202707317519466E-2</v>
      </c>
      <c r="L6">
        <f>B2*B3*C4</f>
        <v>4.512500000000004E-2</v>
      </c>
    </row>
    <row r="7" spans="1:12" ht="15.75" customHeight="1">
      <c r="A7" s="3"/>
      <c r="H7" s="3" t="s">
        <v>15</v>
      </c>
      <c r="I7" s="3">
        <f t="shared" ref="I7:K7" si="4">-LN(1-I14)</f>
        <v>0.10536051565782628</v>
      </c>
      <c r="J7" s="3">
        <f t="shared" si="4"/>
        <v>0.18632957819149348</v>
      </c>
      <c r="K7" s="3">
        <f t="shared" si="4"/>
        <v>2.0202707317519466E-2</v>
      </c>
      <c r="L7">
        <f>B2*B3*B4*C5</f>
        <v>4.2868750000000032E-2</v>
      </c>
    </row>
    <row r="8" spans="1:12" ht="15.75" customHeight="1">
      <c r="H8" s="3" t="s">
        <v>16</v>
      </c>
      <c r="I8" s="3">
        <f t="shared" ref="I8:K8" si="5">-LN(1-I15)</f>
        <v>0.10536051565782628</v>
      </c>
      <c r="J8" s="3">
        <f t="shared" si="5"/>
        <v>0.18632957819149348</v>
      </c>
      <c r="K8" s="3">
        <f t="shared" si="5"/>
        <v>6.0180723255630212E-3</v>
      </c>
      <c r="L8">
        <f>B2*B3*B4*B5</f>
        <v>0.81450624999999988</v>
      </c>
    </row>
    <row r="9" spans="1:12" ht="15.75" customHeight="1">
      <c r="A9" s="1" t="s">
        <v>17</v>
      </c>
      <c r="L9">
        <f>SUM(L4:L8)</f>
        <v>1</v>
      </c>
    </row>
    <row r="10" spans="1:12" ht="15.75" customHeight="1">
      <c r="A10" s="4"/>
      <c r="B10" s="5" t="s">
        <v>18</v>
      </c>
      <c r="C10" s="5" t="s">
        <v>19</v>
      </c>
      <c r="D10" s="5" t="s">
        <v>20</v>
      </c>
      <c r="E10" s="6" t="s">
        <v>21</v>
      </c>
      <c r="H10" s="3" t="s">
        <v>22</v>
      </c>
      <c r="I10" s="1" t="s">
        <v>7</v>
      </c>
      <c r="J10" s="1" t="s">
        <v>8</v>
      </c>
      <c r="K10" s="1" t="s">
        <v>9</v>
      </c>
    </row>
    <row r="11" spans="1:12" ht="15.75" customHeight="1">
      <c r="A11" s="7" t="s">
        <v>18</v>
      </c>
      <c r="B11" s="8">
        <f>1-I4</f>
        <v>0.89463948434217366</v>
      </c>
      <c r="C11" s="8">
        <f>I4</f>
        <v>0.10536051565782628</v>
      </c>
      <c r="D11" s="8">
        <v>0</v>
      </c>
      <c r="E11" s="10">
        <v>0</v>
      </c>
      <c r="F11" s="25">
        <f t="shared" ref="F11:F14" si="6">SUM(B11:E11)</f>
        <v>1</v>
      </c>
      <c r="H11" s="3" t="s">
        <v>11</v>
      </c>
      <c r="I11" s="3">
        <v>0.1</v>
      </c>
      <c r="J11" s="3">
        <v>0.34</v>
      </c>
      <c r="K11" s="11">
        <v>0.02</v>
      </c>
    </row>
    <row r="12" spans="1:12" ht="15.75" customHeight="1">
      <c r="A12" s="7" t="s">
        <v>19</v>
      </c>
      <c r="B12" s="8">
        <v>0</v>
      </c>
      <c r="C12" s="12">
        <f>1-D12</f>
        <v>0.79132479989591464</v>
      </c>
      <c r="D12" s="12">
        <f>J4*L4+J5*L5+J6*L6+J7*L7+J8*L8</f>
        <v>0.20867520010408533</v>
      </c>
      <c r="E12" s="10">
        <v>0</v>
      </c>
      <c r="F12" s="25">
        <f t="shared" si="6"/>
        <v>1</v>
      </c>
      <c r="H12" s="3" t="s">
        <v>3</v>
      </c>
      <c r="I12" s="3">
        <v>0.1</v>
      </c>
      <c r="J12" s="3">
        <v>0.34</v>
      </c>
      <c r="K12" s="11">
        <v>0.02</v>
      </c>
    </row>
    <row r="13" spans="1:12" ht="15.75" customHeight="1">
      <c r="A13" s="7" t="s">
        <v>20</v>
      </c>
      <c r="B13" s="8">
        <v>0</v>
      </c>
      <c r="C13" s="8">
        <v>0</v>
      </c>
      <c r="D13" s="12">
        <f>1-E13</f>
        <v>0.99135076653739773</v>
      </c>
      <c r="E13" s="14">
        <f>K4*L4+K5*L5+K6*L6+K7*L7+K8*L8</f>
        <v>8.6492334626022439E-3</v>
      </c>
      <c r="F13" s="25">
        <f t="shared" si="6"/>
        <v>1</v>
      </c>
      <c r="H13" s="3" t="s">
        <v>14</v>
      </c>
      <c r="I13" s="3">
        <v>0.1</v>
      </c>
      <c r="J13" s="3">
        <v>0.17</v>
      </c>
      <c r="K13" s="11">
        <v>0.02</v>
      </c>
    </row>
    <row r="14" spans="1:12" ht="15.75" customHeight="1">
      <c r="A14" s="15" t="s">
        <v>21</v>
      </c>
      <c r="B14" s="17">
        <v>0</v>
      </c>
      <c r="C14" s="17">
        <v>0</v>
      </c>
      <c r="D14" s="17">
        <v>0</v>
      </c>
      <c r="E14" s="19">
        <v>1</v>
      </c>
      <c r="F14" s="25">
        <f t="shared" si="6"/>
        <v>1</v>
      </c>
      <c r="H14" s="3" t="s">
        <v>15</v>
      </c>
      <c r="I14" s="3">
        <v>0.1</v>
      </c>
      <c r="J14" s="3">
        <v>0.17</v>
      </c>
      <c r="K14" s="11">
        <v>0.02</v>
      </c>
    </row>
    <row r="15" spans="1:12" ht="15.75" customHeight="1">
      <c r="H15" s="3" t="s">
        <v>16</v>
      </c>
      <c r="I15" s="3">
        <v>0.1</v>
      </c>
      <c r="J15" s="3">
        <v>0.17</v>
      </c>
      <c r="K15" s="11">
        <v>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Better Training Only</vt:lpstr>
      <vt:lpstr>Just Supplies, No Training</vt:lpstr>
      <vt:lpstr>ICER</vt:lpstr>
      <vt:lpstr>Better Training and Increased 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2018-05-02T10:48:19Z</dcterms:created>
  <dcterms:modified xsi:type="dcterms:W3CDTF">2018-05-02T10:48:19Z</dcterms:modified>
</cp:coreProperties>
</file>