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aragao\PycharmProjects\IB\"/>
    </mc:Choice>
  </mc:AlternateContent>
  <xr:revisionPtr revIDLastSave="0" documentId="13_ncr:1_{21F6711F-D3E8-48CD-88EE-C2CD06E87F5B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AAPL" sheetId="12" r:id="rId1"/>
    <sheet name="Sheet1" sheetId="13" r:id="rId2"/>
    <sheet name="AMD" sheetId="11" r:id="rId3"/>
    <sheet name="TSLA 15m" sheetId="10" r:id="rId4"/>
    <sheet name="AAPL 15m" sheetId="9" r:id="rId5"/>
  </sheets>
  <definedNames>
    <definedName name="_xlnm._FilterDatabase" localSheetId="0" hidden="1">AAPL!$A$1:$P$79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9" i="12" l="1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31" i="12"/>
  <c r="M16" i="13" l="1"/>
  <c r="M15" i="13"/>
  <c r="M14" i="13"/>
  <c r="M13" i="13"/>
  <c r="L16" i="13"/>
  <c r="L15" i="13"/>
  <c r="L14" i="13"/>
  <c r="L13" i="13"/>
  <c r="J15" i="13"/>
  <c r="K15" i="13" s="1"/>
  <c r="J16" i="13" s="1"/>
  <c r="K16" i="13" s="1"/>
  <c r="K14" i="13"/>
  <c r="J14" i="13"/>
  <c r="K13" i="13"/>
  <c r="M3" i="13"/>
  <c r="C11" i="13" s="1"/>
  <c r="K3" i="13"/>
  <c r="C10" i="13" s="1"/>
  <c r="I3" i="13"/>
  <c r="C9" i="13" s="1"/>
  <c r="G3" i="13"/>
  <c r="C8" i="13" s="1"/>
  <c r="E3" i="13"/>
  <c r="C7" i="13" s="1"/>
  <c r="N2" i="13"/>
  <c r="B11" i="13" s="1"/>
  <c r="L2" i="13"/>
  <c r="B10" i="13" s="1"/>
  <c r="J2" i="13"/>
  <c r="B9" i="13" s="1"/>
  <c r="H2" i="13"/>
  <c r="B8" i="13" s="1"/>
  <c r="F2" i="13"/>
  <c r="B7" i="13" s="1"/>
  <c r="D2" i="13"/>
  <c r="T2" i="12"/>
  <c r="J79" i="12"/>
  <c r="M79" i="12" s="1"/>
  <c r="I79" i="12"/>
  <c r="G79" i="12"/>
  <c r="J78" i="12"/>
  <c r="M78" i="12" s="1"/>
  <c r="I78" i="12"/>
  <c r="G78" i="12"/>
  <c r="J77" i="12"/>
  <c r="M77" i="12" s="1"/>
  <c r="I77" i="12"/>
  <c r="G77" i="12"/>
  <c r="J76" i="12"/>
  <c r="M76" i="12" s="1"/>
  <c r="I76" i="12"/>
  <c r="G76" i="12"/>
  <c r="J75" i="12"/>
  <c r="M75" i="12" s="1"/>
  <c r="I75" i="12"/>
  <c r="G75" i="12"/>
  <c r="H75" i="12" s="1"/>
  <c r="J74" i="12"/>
  <c r="M74" i="12" s="1"/>
  <c r="I74" i="12"/>
  <c r="G74" i="12"/>
  <c r="J73" i="12"/>
  <c r="M73" i="12" s="1"/>
  <c r="I73" i="12"/>
  <c r="G73" i="12"/>
  <c r="J72" i="12"/>
  <c r="M72" i="12" s="1"/>
  <c r="I72" i="12"/>
  <c r="G72" i="12"/>
  <c r="J71" i="12"/>
  <c r="M71" i="12" s="1"/>
  <c r="I71" i="12"/>
  <c r="G71" i="12"/>
  <c r="J70" i="12"/>
  <c r="M70" i="12" s="1"/>
  <c r="I70" i="12"/>
  <c r="G70" i="12"/>
  <c r="J69" i="12"/>
  <c r="M69" i="12" s="1"/>
  <c r="I69" i="12"/>
  <c r="G69" i="12"/>
  <c r="J68" i="12"/>
  <c r="M68" i="12" s="1"/>
  <c r="I68" i="12"/>
  <c r="G68" i="12"/>
  <c r="J67" i="12"/>
  <c r="M67" i="12" s="1"/>
  <c r="I67" i="12"/>
  <c r="G67" i="12"/>
  <c r="H67" i="12" s="1"/>
  <c r="J66" i="12"/>
  <c r="M66" i="12" s="1"/>
  <c r="I66" i="12"/>
  <c r="G66" i="12"/>
  <c r="J65" i="12"/>
  <c r="M65" i="12" s="1"/>
  <c r="I65" i="12"/>
  <c r="G65" i="12"/>
  <c r="J64" i="12"/>
  <c r="M64" i="12" s="1"/>
  <c r="I64" i="12"/>
  <c r="G64" i="12"/>
  <c r="J63" i="12"/>
  <c r="M63" i="12" s="1"/>
  <c r="I63" i="12"/>
  <c r="G63" i="12"/>
  <c r="J62" i="12"/>
  <c r="M62" i="12" s="1"/>
  <c r="I62" i="12"/>
  <c r="G62" i="12"/>
  <c r="J61" i="12"/>
  <c r="M61" i="12" s="1"/>
  <c r="I61" i="12"/>
  <c r="G61" i="12"/>
  <c r="J60" i="12"/>
  <c r="M60" i="12" s="1"/>
  <c r="I60" i="12"/>
  <c r="G60" i="12"/>
  <c r="J59" i="12"/>
  <c r="M59" i="12" s="1"/>
  <c r="I59" i="12"/>
  <c r="G59" i="12"/>
  <c r="H59" i="12" s="1"/>
  <c r="J58" i="12"/>
  <c r="M58" i="12" s="1"/>
  <c r="I58" i="12"/>
  <c r="G58" i="12"/>
  <c r="J57" i="12"/>
  <c r="M57" i="12" s="1"/>
  <c r="I57" i="12"/>
  <c r="G57" i="12"/>
  <c r="J56" i="12"/>
  <c r="M56" i="12" s="1"/>
  <c r="I56" i="12"/>
  <c r="G56" i="12"/>
  <c r="J55" i="12"/>
  <c r="M55" i="12" s="1"/>
  <c r="I55" i="12"/>
  <c r="G55" i="12"/>
  <c r="J54" i="12"/>
  <c r="M54" i="12" s="1"/>
  <c r="I54" i="12"/>
  <c r="G54" i="12"/>
  <c r="J53" i="12"/>
  <c r="M53" i="12" s="1"/>
  <c r="I53" i="12"/>
  <c r="G53" i="12"/>
  <c r="J52" i="12"/>
  <c r="M52" i="12" s="1"/>
  <c r="I52" i="12"/>
  <c r="G52" i="12"/>
  <c r="J51" i="12"/>
  <c r="M51" i="12" s="1"/>
  <c r="I51" i="12"/>
  <c r="G51" i="12"/>
  <c r="H51" i="12" s="1"/>
  <c r="J50" i="12"/>
  <c r="M50" i="12" s="1"/>
  <c r="I50" i="12"/>
  <c r="G50" i="12"/>
  <c r="J49" i="12"/>
  <c r="M49" i="12" s="1"/>
  <c r="I49" i="12"/>
  <c r="G49" i="12"/>
  <c r="J48" i="12"/>
  <c r="M48" i="12" s="1"/>
  <c r="I48" i="12"/>
  <c r="G48" i="12"/>
  <c r="J47" i="12"/>
  <c r="M47" i="12" s="1"/>
  <c r="I47" i="12"/>
  <c r="G47" i="12"/>
  <c r="J46" i="12"/>
  <c r="M46" i="12" s="1"/>
  <c r="I46" i="12"/>
  <c r="G46" i="12"/>
  <c r="J45" i="12"/>
  <c r="M45" i="12" s="1"/>
  <c r="I45" i="12"/>
  <c r="G45" i="12"/>
  <c r="J44" i="12"/>
  <c r="M44" i="12" s="1"/>
  <c r="I44" i="12"/>
  <c r="G44" i="12"/>
  <c r="J43" i="12"/>
  <c r="M43" i="12" s="1"/>
  <c r="I43" i="12"/>
  <c r="G43" i="12"/>
  <c r="H43" i="12" s="1"/>
  <c r="J42" i="12"/>
  <c r="M42" i="12" s="1"/>
  <c r="I42" i="12"/>
  <c r="G42" i="12"/>
  <c r="J41" i="12"/>
  <c r="M41" i="12" s="1"/>
  <c r="I41" i="12"/>
  <c r="G41" i="12"/>
  <c r="J40" i="12"/>
  <c r="M40" i="12" s="1"/>
  <c r="I40" i="12"/>
  <c r="G40" i="12"/>
  <c r="J39" i="12"/>
  <c r="M39" i="12" s="1"/>
  <c r="I39" i="12"/>
  <c r="G39" i="12"/>
  <c r="J38" i="12"/>
  <c r="M38" i="12" s="1"/>
  <c r="I38" i="12"/>
  <c r="G38" i="12"/>
  <c r="J37" i="12"/>
  <c r="M37" i="12" s="1"/>
  <c r="I37" i="12"/>
  <c r="G37" i="12"/>
  <c r="J36" i="12"/>
  <c r="M36" i="12" s="1"/>
  <c r="I36" i="12"/>
  <c r="G36" i="12"/>
  <c r="J35" i="12"/>
  <c r="M35" i="12" s="1"/>
  <c r="I35" i="12"/>
  <c r="G35" i="12"/>
  <c r="H35" i="12" s="1"/>
  <c r="J34" i="12"/>
  <c r="M34" i="12" s="1"/>
  <c r="I34" i="12"/>
  <c r="G34" i="12"/>
  <c r="J33" i="12"/>
  <c r="M33" i="12" s="1"/>
  <c r="I33" i="12"/>
  <c r="G33" i="12"/>
  <c r="J32" i="12"/>
  <c r="M32" i="12" s="1"/>
  <c r="I32" i="12"/>
  <c r="G32" i="12"/>
  <c r="J31" i="12"/>
  <c r="M31" i="12" s="1"/>
  <c r="I31" i="12"/>
  <c r="G31" i="12"/>
  <c r="J30" i="12"/>
  <c r="M30" i="12" s="1"/>
  <c r="I30" i="12"/>
  <c r="G30" i="12"/>
  <c r="J29" i="12"/>
  <c r="M29" i="12" s="1"/>
  <c r="I29" i="12"/>
  <c r="G29" i="12"/>
  <c r="J28" i="12"/>
  <c r="M28" i="12" s="1"/>
  <c r="I28" i="12"/>
  <c r="G28" i="12"/>
  <c r="J27" i="12"/>
  <c r="M27" i="12" s="1"/>
  <c r="I27" i="12"/>
  <c r="G27" i="12"/>
  <c r="H27" i="12" s="1"/>
  <c r="J26" i="12"/>
  <c r="M26" i="12" s="1"/>
  <c r="I26" i="12"/>
  <c r="G26" i="12"/>
  <c r="J25" i="12"/>
  <c r="M25" i="12" s="1"/>
  <c r="I25" i="12"/>
  <c r="G25" i="12"/>
  <c r="J24" i="12"/>
  <c r="M24" i="12" s="1"/>
  <c r="I24" i="12"/>
  <c r="G24" i="12"/>
  <c r="J23" i="12"/>
  <c r="M23" i="12" s="1"/>
  <c r="I23" i="12"/>
  <c r="G23" i="12"/>
  <c r="J22" i="12"/>
  <c r="M22" i="12" s="1"/>
  <c r="I22" i="12"/>
  <c r="G22" i="12"/>
  <c r="J21" i="12"/>
  <c r="M21" i="12" s="1"/>
  <c r="I21" i="12"/>
  <c r="G21" i="12"/>
  <c r="J20" i="12"/>
  <c r="M20" i="12" s="1"/>
  <c r="I20" i="12"/>
  <c r="G20" i="12"/>
  <c r="J19" i="12"/>
  <c r="M19" i="12" s="1"/>
  <c r="I19" i="12"/>
  <c r="G19" i="12"/>
  <c r="H19" i="12" s="1"/>
  <c r="J18" i="12"/>
  <c r="M18" i="12" s="1"/>
  <c r="I18" i="12"/>
  <c r="G18" i="12"/>
  <c r="J17" i="12"/>
  <c r="M17" i="12" s="1"/>
  <c r="I17" i="12"/>
  <c r="G17" i="12"/>
  <c r="J16" i="12"/>
  <c r="M16" i="12" s="1"/>
  <c r="I16" i="12"/>
  <c r="G16" i="12"/>
  <c r="J15" i="12"/>
  <c r="M15" i="12" s="1"/>
  <c r="I15" i="12"/>
  <c r="G15" i="12"/>
  <c r="J14" i="12"/>
  <c r="M14" i="12" s="1"/>
  <c r="I14" i="12"/>
  <c r="G14" i="12"/>
  <c r="J13" i="12"/>
  <c r="M13" i="12" s="1"/>
  <c r="I13" i="12"/>
  <c r="G13" i="12"/>
  <c r="J12" i="12"/>
  <c r="M12" i="12" s="1"/>
  <c r="I12" i="12"/>
  <c r="G12" i="12"/>
  <c r="J11" i="12"/>
  <c r="M11" i="12" s="1"/>
  <c r="I11" i="12"/>
  <c r="G11" i="12"/>
  <c r="H11" i="12" s="1"/>
  <c r="J10" i="12"/>
  <c r="M10" i="12" s="1"/>
  <c r="I10" i="12"/>
  <c r="G10" i="12"/>
  <c r="J9" i="12"/>
  <c r="M9" i="12" s="1"/>
  <c r="I9" i="12"/>
  <c r="G9" i="12"/>
  <c r="J8" i="12"/>
  <c r="M8" i="12" s="1"/>
  <c r="I8" i="12"/>
  <c r="G8" i="12"/>
  <c r="J7" i="12"/>
  <c r="M7" i="12" s="1"/>
  <c r="I7" i="12"/>
  <c r="G7" i="12"/>
  <c r="J6" i="12"/>
  <c r="M6" i="12" s="1"/>
  <c r="I6" i="12"/>
  <c r="G6" i="12"/>
  <c r="J5" i="12"/>
  <c r="M5" i="12" s="1"/>
  <c r="I5" i="12"/>
  <c r="G5" i="12"/>
  <c r="J4" i="12"/>
  <c r="M4" i="12" s="1"/>
  <c r="I4" i="12"/>
  <c r="G4" i="12"/>
  <c r="J3" i="12"/>
  <c r="I3" i="12"/>
  <c r="G3" i="12"/>
  <c r="H3" i="12" s="1"/>
  <c r="M2" i="12"/>
  <c r="I2" i="12"/>
  <c r="G2" i="12"/>
  <c r="G28" i="11"/>
  <c r="J28" i="11" s="1"/>
  <c r="H28" i="11"/>
  <c r="I28" i="11"/>
  <c r="L28" i="11" s="1"/>
  <c r="M28" i="11" s="1"/>
  <c r="G29" i="11"/>
  <c r="J29" i="11" s="1"/>
  <c r="K30" i="11" s="1"/>
  <c r="H29" i="11"/>
  <c r="I29" i="11"/>
  <c r="L29" i="11"/>
  <c r="G30" i="11"/>
  <c r="J30" i="11" s="1"/>
  <c r="H30" i="11"/>
  <c r="I30" i="11"/>
  <c r="L30" i="11" s="1"/>
  <c r="G31" i="11"/>
  <c r="J31" i="11" s="1"/>
  <c r="H31" i="11"/>
  <c r="I31" i="11"/>
  <c r="L31" i="11"/>
  <c r="G32" i="11"/>
  <c r="J32" i="11" s="1"/>
  <c r="K33" i="11" s="1"/>
  <c r="H32" i="11"/>
  <c r="I32" i="11"/>
  <c r="L32" i="11" s="1"/>
  <c r="G33" i="11"/>
  <c r="H33" i="11"/>
  <c r="I33" i="11"/>
  <c r="L33" i="11" s="1"/>
  <c r="J33" i="11"/>
  <c r="G34" i="11"/>
  <c r="J34" i="11" s="1"/>
  <c r="K35" i="11" s="1"/>
  <c r="H34" i="11"/>
  <c r="I34" i="11"/>
  <c r="K34" i="11"/>
  <c r="L34" i="11"/>
  <c r="G35" i="11"/>
  <c r="J35" i="11" s="1"/>
  <c r="K36" i="11" s="1"/>
  <c r="H35" i="11"/>
  <c r="I35" i="11"/>
  <c r="L35" i="11" s="1"/>
  <c r="M35" i="11" s="1"/>
  <c r="G36" i="11"/>
  <c r="J36" i="11" s="1"/>
  <c r="K37" i="11" s="1"/>
  <c r="H36" i="11"/>
  <c r="I36" i="11"/>
  <c r="L36" i="11" s="1"/>
  <c r="M36" i="11" s="1"/>
  <c r="G37" i="11"/>
  <c r="H37" i="11"/>
  <c r="I37" i="11"/>
  <c r="L37" i="11" s="1"/>
  <c r="J37" i="11"/>
  <c r="G38" i="11"/>
  <c r="J38" i="11" s="1"/>
  <c r="K39" i="11" s="1"/>
  <c r="H38" i="11"/>
  <c r="I38" i="11"/>
  <c r="K38" i="11"/>
  <c r="L38" i="11"/>
  <c r="G39" i="11"/>
  <c r="J39" i="11" s="1"/>
  <c r="K40" i="11" s="1"/>
  <c r="H39" i="11"/>
  <c r="I39" i="11"/>
  <c r="L39" i="11" s="1"/>
  <c r="M39" i="11" s="1"/>
  <c r="G40" i="11"/>
  <c r="J40" i="11" s="1"/>
  <c r="K41" i="11" s="1"/>
  <c r="H40" i="11"/>
  <c r="I40" i="11"/>
  <c r="L40" i="11" s="1"/>
  <c r="M40" i="11" s="1"/>
  <c r="G41" i="11"/>
  <c r="H41" i="11"/>
  <c r="I41" i="11"/>
  <c r="L41" i="11" s="1"/>
  <c r="J41" i="11"/>
  <c r="G42" i="11"/>
  <c r="J42" i="11" s="1"/>
  <c r="K43" i="11" s="1"/>
  <c r="H42" i="11"/>
  <c r="I42" i="11"/>
  <c r="K42" i="11"/>
  <c r="L42" i="11"/>
  <c r="G43" i="11"/>
  <c r="J43" i="11" s="1"/>
  <c r="K44" i="11" s="1"/>
  <c r="H43" i="11"/>
  <c r="I43" i="11"/>
  <c r="L43" i="11" s="1"/>
  <c r="G44" i="11"/>
  <c r="J44" i="11" s="1"/>
  <c r="H44" i="11"/>
  <c r="I44" i="11"/>
  <c r="L44" i="11" s="1"/>
  <c r="G45" i="11"/>
  <c r="J45" i="11" s="1"/>
  <c r="H45" i="11"/>
  <c r="I45" i="11"/>
  <c r="K45" i="11"/>
  <c r="L45" i="11"/>
  <c r="G46" i="11"/>
  <c r="J46" i="11" s="1"/>
  <c r="K47" i="11" s="1"/>
  <c r="H46" i="11"/>
  <c r="I46" i="11"/>
  <c r="L46" i="11"/>
  <c r="G47" i="11"/>
  <c r="J47" i="11" s="1"/>
  <c r="H47" i="11"/>
  <c r="I47" i="11"/>
  <c r="L47" i="11"/>
  <c r="G48" i="11"/>
  <c r="J48" i="11" s="1"/>
  <c r="H48" i="11"/>
  <c r="I48" i="11"/>
  <c r="L48" i="11"/>
  <c r="G49" i="11"/>
  <c r="J49" i="11" s="1"/>
  <c r="H49" i="11"/>
  <c r="I49" i="11"/>
  <c r="L49" i="11" s="1"/>
  <c r="G50" i="11"/>
  <c r="J50" i="11" s="1"/>
  <c r="K51" i="11" s="1"/>
  <c r="H50" i="11"/>
  <c r="I50" i="11"/>
  <c r="L50" i="11"/>
  <c r="G51" i="11"/>
  <c r="J51" i="11" s="1"/>
  <c r="K52" i="11" s="1"/>
  <c r="H51" i="11"/>
  <c r="I51" i="11"/>
  <c r="K50" i="11" s="1"/>
  <c r="L51" i="11"/>
  <c r="G52" i="11"/>
  <c r="J52" i="11" s="1"/>
  <c r="H52" i="11"/>
  <c r="I52" i="11"/>
  <c r="L52" i="11" s="1"/>
  <c r="G53" i="11"/>
  <c r="H53" i="11"/>
  <c r="I53" i="11"/>
  <c r="J53" i="11"/>
  <c r="K54" i="11" s="1"/>
  <c r="L53" i="11"/>
  <c r="G54" i="11"/>
  <c r="J54" i="11" s="1"/>
  <c r="K55" i="11" s="1"/>
  <c r="H54" i="11"/>
  <c r="I54" i="11"/>
  <c r="L54" i="11"/>
  <c r="G55" i="11"/>
  <c r="J55" i="11" s="1"/>
  <c r="K56" i="11" s="1"/>
  <c r="H55" i="11"/>
  <c r="I55" i="11"/>
  <c r="L55" i="11" s="1"/>
  <c r="G56" i="11"/>
  <c r="J56" i="11" s="1"/>
  <c r="H56" i="11"/>
  <c r="I56" i="11"/>
  <c r="L56" i="11"/>
  <c r="G57" i="11"/>
  <c r="J57" i="11" s="1"/>
  <c r="H57" i="11"/>
  <c r="I57" i="11"/>
  <c r="L57" i="11" s="1"/>
  <c r="G58" i="11"/>
  <c r="J58" i="11" s="1"/>
  <c r="K59" i="11" s="1"/>
  <c r="H58" i="11"/>
  <c r="I58" i="11"/>
  <c r="L58" i="11" s="1"/>
  <c r="G59" i="11"/>
  <c r="J59" i="11" s="1"/>
  <c r="H59" i="11"/>
  <c r="I59" i="11"/>
  <c r="L59" i="11"/>
  <c r="G60" i="11"/>
  <c r="J60" i="11" s="1"/>
  <c r="K61" i="11" s="1"/>
  <c r="H60" i="11"/>
  <c r="I60" i="11"/>
  <c r="L60" i="11"/>
  <c r="G61" i="11"/>
  <c r="J61" i="11" s="1"/>
  <c r="H61" i="11"/>
  <c r="I61" i="11"/>
  <c r="L61" i="11"/>
  <c r="G62" i="11"/>
  <c r="J62" i="11" s="1"/>
  <c r="H62" i="11"/>
  <c r="I62" i="11"/>
  <c r="L62" i="11" s="1"/>
  <c r="G63" i="11"/>
  <c r="J63" i="11" s="1"/>
  <c r="H63" i="11"/>
  <c r="I63" i="11"/>
  <c r="K63" i="11"/>
  <c r="L63" i="11"/>
  <c r="G64" i="11"/>
  <c r="J64" i="11" s="1"/>
  <c r="H64" i="11"/>
  <c r="I64" i="11"/>
  <c r="L64" i="11" s="1"/>
  <c r="G65" i="11"/>
  <c r="J65" i="11" s="1"/>
  <c r="K66" i="11" s="1"/>
  <c r="H65" i="11"/>
  <c r="I65" i="11"/>
  <c r="L65" i="11" s="1"/>
  <c r="G66" i="11"/>
  <c r="J66" i="11" s="1"/>
  <c r="K67" i="11" s="1"/>
  <c r="H66" i="11"/>
  <c r="I66" i="11"/>
  <c r="L66" i="11"/>
  <c r="G67" i="11"/>
  <c r="J67" i="11" s="1"/>
  <c r="K68" i="11" s="1"/>
  <c r="H67" i="11"/>
  <c r="I67" i="11"/>
  <c r="L67" i="11" s="1"/>
  <c r="G68" i="11"/>
  <c r="J68" i="11" s="1"/>
  <c r="H68" i="11"/>
  <c r="I68" i="11"/>
  <c r="L68" i="11" s="1"/>
  <c r="G69" i="11"/>
  <c r="J69" i="11" s="1"/>
  <c r="K70" i="11" s="1"/>
  <c r="H69" i="11"/>
  <c r="I69" i="11"/>
  <c r="L69" i="11"/>
  <c r="G70" i="11"/>
  <c r="J70" i="11" s="1"/>
  <c r="H70" i="11"/>
  <c r="I70" i="11"/>
  <c r="L70" i="11"/>
  <c r="G71" i="11"/>
  <c r="J71" i="11" s="1"/>
  <c r="H71" i="11"/>
  <c r="I71" i="11"/>
  <c r="L71" i="11" s="1"/>
  <c r="G72" i="11"/>
  <c r="J72" i="11" s="1"/>
  <c r="K73" i="11" s="1"/>
  <c r="H72" i="11"/>
  <c r="I72" i="11"/>
  <c r="L72" i="11" s="1"/>
  <c r="G73" i="11"/>
  <c r="J73" i="11" s="1"/>
  <c r="H73" i="11"/>
  <c r="I73" i="11"/>
  <c r="L73" i="11"/>
  <c r="G74" i="11"/>
  <c r="J74" i="11" s="1"/>
  <c r="H74" i="11"/>
  <c r="I74" i="11"/>
  <c r="L74" i="11" s="1"/>
  <c r="G75" i="11"/>
  <c r="J75" i="11" s="1"/>
  <c r="H75" i="11"/>
  <c r="I75" i="11"/>
  <c r="K75" i="11"/>
  <c r="L75" i="11"/>
  <c r="G76" i="11"/>
  <c r="J76" i="11" s="1"/>
  <c r="K77" i="11" s="1"/>
  <c r="H76" i="11"/>
  <c r="I76" i="11"/>
  <c r="L76" i="11"/>
  <c r="G77" i="11"/>
  <c r="J77" i="11" s="1"/>
  <c r="H77" i="11"/>
  <c r="I77" i="11"/>
  <c r="L77" i="11"/>
  <c r="G78" i="11"/>
  <c r="J78" i="11" s="1"/>
  <c r="H78" i="11"/>
  <c r="I78" i="11"/>
  <c r="L78" i="11" s="1"/>
  <c r="G79" i="11"/>
  <c r="J79" i="11" s="1"/>
  <c r="H79" i="11"/>
  <c r="I79" i="11"/>
  <c r="K79" i="11"/>
  <c r="L79" i="11"/>
  <c r="J27" i="11"/>
  <c r="I27" i="11"/>
  <c r="L27" i="11" s="1"/>
  <c r="H27" i="11"/>
  <c r="G27" i="11"/>
  <c r="I26" i="11"/>
  <c r="L26" i="11" s="1"/>
  <c r="H26" i="11"/>
  <c r="G26" i="11"/>
  <c r="J26" i="11" s="1"/>
  <c r="K27" i="11" s="1"/>
  <c r="L25" i="11"/>
  <c r="I25" i="11"/>
  <c r="H25" i="11"/>
  <c r="G25" i="11"/>
  <c r="J25" i="11" s="1"/>
  <c r="J24" i="11"/>
  <c r="I24" i="11"/>
  <c r="L24" i="11" s="1"/>
  <c r="H24" i="11"/>
  <c r="G24" i="11"/>
  <c r="I23" i="11"/>
  <c r="L23" i="11" s="1"/>
  <c r="H23" i="11"/>
  <c r="G23" i="11"/>
  <c r="J23" i="11" s="1"/>
  <c r="J22" i="11"/>
  <c r="K23" i="11" s="1"/>
  <c r="I22" i="11"/>
  <c r="L22" i="11" s="1"/>
  <c r="H22" i="11"/>
  <c r="G22" i="11"/>
  <c r="I21" i="11"/>
  <c r="L21" i="11" s="1"/>
  <c r="H21" i="11"/>
  <c r="G21" i="11"/>
  <c r="J21" i="11" s="1"/>
  <c r="K22" i="11" s="1"/>
  <c r="I20" i="11"/>
  <c r="L20" i="11" s="1"/>
  <c r="H20" i="11"/>
  <c r="G20" i="11"/>
  <c r="J20" i="11" s="1"/>
  <c r="J19" i="11"/>
  <c r="I19" i="11"/>
  <c r="L19" i="11" s="1"/>
  <c r="H19" i="11"/>
  <c r="G19" i="11"/>
  <c r="I18" i="11"/>
  <c r="L18" i="11" s="1"/>
  <c r="H18" i="11"/>
  <c r="G18" i="11"/>
  <c r="J18" i="11" s="1"/>
  <c r="K19" i="11" s="1"/>
  <c r="L17" i="11"/>
  <c r="J17" i="11"/>
  <c r="I17" i="11"/>
  <c r="H17" i="11"/>
  <c r="G17" i="11"/>
  <c r="I16" i="11"/>
  <c r="L16" i="11" s="1"/>
  <c r="H16" i="11"/>
  <c r="G16" i="11"/>
  <c r="J16" i="11" s="1"/>
  <c r="K17" i="11" s="1"/>
  <c r="J15" i="11"/>
  <c r="I15" i="11"/>
  <c r="L15" i="11" s="1"/>
  <c r="H15" i="11"/>
  <c r="G15" i="11"/>
  <c r="I14" i="11"/>
  <c r="L14" i="11" s="1"/>
  <c r="H14" i="11"/>
  <c r="G14" i="11"/>
  <c r="J14" i="11" s="1"/>
  <c r="J13" i="11"/>
  <c r="K14" i="11" s="1"/>
  <c r="I13" i="11"/>
  <c r="L13" i="11" s="1"/>
  <c r="H13" i="11"/>
  <c r="G13" i="11"/>
  <c r="I12" i="11"/>
  <c r="L12" i="11" s="1"/>
  <c r="H12" i="11"/>
  <c r="G12" i="11"/>
  <c r="J12" i="11" s="1"/>
  <c r="K13" i="11" s="1"/>
  <c r="J11" i="11"/>
  <c r="I11" i="11"/>
  <c r="L11" i="11" s="1"/>
  <c r="H11" i="11"/>
  <c r="G11" i="11"/>
  <c r="I10" i="11"/>
  <c r="L10" i="11" s="1"/>
  <c r="H10" i="11"/>
  <c r="G10" i="11"/>
  <c r="J10" i="11" s="1"/>
  <c r="J9" i="11"/>
  <c r="I9" i="11"/>
  <c r="L9" i="11" s="1"/>
  <c r="H9" i="11"/>
  <c r="G9" i="11"/>
  <c r="I8" i="11"/>
  <c r="L8" i="11" s="1"/>
  <c r="H8" i="11"/>
  <c r="G8" i="11"/>
  <c r="J8" i="11" s="1"/>
  <c r="I7" i="11"/>
  <c r="L7" i="11" s="1"/>
  <c r="H7" i="11"/>
  <c r="G7" i="11"/>
  <c r="J7" i="11" s="1"/>
  <c r="K8" i="11" s="1"/>
  <c r="I6" i="11"/>
  <c r="L6" i="11" s="1"/>
  <c r="H6" i="11"/>
  <c r="G6" i="11"/>
  <c r="J6" i="11" s="1"/>
  <c r="I5" i="11"/>
  <c r="L5" i="11" s="1"/>
  <c r="H5" i="11"/>
  <c r="G5" i="11"/>
  <c r="J5" i="11" s="1"/>
  <c r="K6" i="11" s="1"/>
  <c r="I4" i="11"/>
  <c r="L4" i="11" s="1"/>
  <c r="H4" i="11"/>
  <c r="G4" i="11"/>
  <c r="J4" i="11" s="1"/>
  <c r="I3" i="11"/>
  <c r="L3" i="11" s="1"/>
  <c r="H3" i="11"/>
  <c r="G3" i="11"/>
  <c r="J3" i="11" s="1"/>
  <c r="K4" i="11" s="1"/>
  <c r="L2" i="11"/>
  <c r="H2" i="11"/>
  <c r="G2" i="11"/>
  <c r="K2" i="11" s="1"/>
  <c r="I27" i="10"/>
  <c r="L27" i="10" s="1"/>
  <c r="H27" i="10"/>
  <c r="G27" i="10"/>
  <c r="J27" i="10" s="1"/>
  <c r="I26" i="10"/>
  <c r="L26" i="10" s="1"/>
  <c r="H26" i="10"/>
  <c r="G26" i="10"/>
  <c r="J26" i="10" s="1"/>
  <c r="K27" i="10" s="1"/>
  <c r="I25" i="10"/>
  <c r="L25" i="10" s="1"/>
  <c r="H25" i="10"/>
  <c r="G25" i="10"/>
  <c r="J25" i="10" s="1"/>
  <c r="I24" i="10"/>
  <c r="L24" i="10" s="1"/>
  <c r="H24" i="10"/>
  <c r="G24" i="10"/>
  <c r="J24" i="10" s="1"/>
  <c r="I23" i="10"/>
  <c r="L23" i="10" s="1"/>
  <c r="H23" i="10"/>
  <c r="G23" i="10"/>
  <c r="J23" i="10" s="1"/>
  <c r="K24" i="10" s="1"/>
  <c r="I22" i="10"/>
  <c r="L22" i="10" s="1"/>
  <c r="H22" i="10"/>
  <c r="G22" i="10"/>
  <c r="J22" i="10" s="1"/>
  <c r="I21" i="10"/>
  <c r="L21" i="10" s="1"/>
  <c r="H21" i="10"/>
  <c r="G21" i="10"/>
  <c r="J21" i="10" s="1"/>
  <c r="I20" i="10"/>
  <c r="L20" i="10" s="1"/>
  <c r="H20" i="10"/>
  <c r="G20" i="10"/>
  <c r="J20" i="10" s="1"/>
  <c r="K21" i="10" s="1"/>
  <c r="I19" i="10"/>
  <c r="L19" i="10" s="1"/>
  <c r="H19" i="10"/>
  <c r="G19" i="10"/>
  <c r="J19" i="10" s="1"/>
  <c r="I18" i="10"/>
  <c r="L18" i="10" s="1"/>
  <c r="H18" i="10"/>
  <c r="G18" i="10"/>
  <c r="J18" i="10" s="1"/>
  <c r="I17" i="10"/>
  <c r="L17" i="10" s="1"/>
  <c r="H17" i="10"/>
  <c r="G17" i="10"/>
  <c r="J17" i="10" s="1"/>
  <c r="I16" i="10"/>
  <c r="L16" i="10" s="1"/>
  <c r="H16" i="10"/>
  <c r="G16" i="10"/>
  <c r="J16" i="10" s="1"/>
  <c r="I15" i="10"/>
  <c r="L15" i="10" s="1"/>
  <c r="H15" i="10"/>
  <c r="G15" i="10"/>
  <c r="J15" i="10" s="1"/>
  <c r="K16" i="10" s="1"/>
  <c r="I14" i="10"/>
  <c r="L14" i="10" s="1"/>
  <c r="H14" i="10"/>
  <c r="G14" i="10"/>
  <c r="J14" i="10" s="1"/>
  <c r="I13" i="10"/>
  <c r="L13" i="10" s="1"/>
  <c r="H13" i="10"/>
  <c r="G13" i="10"/>
  <c r="J13" i="10" s="1"/>
  <c r="I12" i="10"/>
  <c r="L12" i="10" s="1"/>
  <c r="H12" i="10"/>
  <c r="G12" i="10"/>
  <c r="J12" i="10" s="1"/>
  <c r="K13" i="10" s="1"/>
  <c r="I11" i="10"/>
  <c r="L11" i="10" s="1"/>
  <c r="H11" i="10"/>
  <c r="G11" i="10"/>
  <c r="J11" i="10" s="1"/>
  <c r="I10" i="10"/>
  <c r="L10" i="10" s="1"/>
  <c r="H10" i="10"/>
  <c r="G10" i="10"/>
  <c r="J10" i="10" s="1"/>
  <c r="I9" i="10"/>
  <c r="L9" i="10" s="1"/>
  <c r="H9" i="10"/>
  <c r="G9" i="10"/>
  <c r="J9" i="10" s="1"/>
  <c r="I8" i="10"/>
  <c r="L8" i="10" s="1"/>
  <c r="H8" i="10"/>
  <c r="G8" i="10"/>
  <c r="J8" i="10" s="1"/>
  <c r="I7" i="10"/>
  <c r="L7" i="10" s="1"/>
  <c r="H7" i="10"/>
  <c r="G7" i="10"/>
  <c r="J7" i="10" s="1"/>
  <c r="I6" i="10"/>
  <c r="L6" i="10" s="1"/>
  <c r="H6" i="10"/>
  <c r="G6" i="10"/>
  <c r="J6" i="10" s="1"/>
  <c r="I5" i="10"/>
  <c r="L5" i="10" s="1"/>
  <c r="H5" i="10"/>
  <c r="G5" i="10"/>
  <c r="J5" i="10" s="1"/>
  <c r="I4" i="10"/>
  <c r="L4" i="10" s="1"/>
  <c r="H4" i="10"/>
  <c r="G4" i="10"/>
  <c r="J4" i="10" s="1"/>
  <c r="K5" i="10" s="1"/>
  <c r="I3" i="10"/>
  <c r="L3" i="10" s="1"/>
  <c r="H3" i="10"/>
  <c r="G3" i="10"/>
  <c r="J3" i="10" s="1"/>
  <c r="L2" i="10"/>
  <c r="H2" i="10"/>
  <c r="G2" i="10"/>
  <c r="K2" i="10" s="1"/>
  <c r="K10" i="9"/>
  <c r="K9" i="9"/>
  <c r="K2" i="9"/>
  <c r="K27" i="9"/>
  <c r="K25" i="9"/>
  <c r="K19" i="9"/>
  <c r="K17" i="9"/>
  <c r="K11" i="9"/>
  <c r="I27" i="9"/>
  <c r="L27" i="9" s="1"/>
  <c r="H27" i="9"/>
  <c r="G27" i="9"/>
  <c r="J27" i="9" s="1"/>
  <c r="I26" i="9"/>
  <c r="L26" i="9" s="1"/>
  <c r="H26" i="9"/>
  <c r="G26" i="9"/>
  <c r="J26" i="9" s="1"/>
  <c r="I25" i="9"/>
  <c r="L25" i="9" s="1"/>
  <c r="H25" i="9"/>
  <c r="G25" i="9"/>
  <c r="J25" i="9" s="1"/>
  <c r="K26" i="9" s="1"/>
  <c r="I24" i="9"/>
  <c r="L24" i="9" s="1"/>
  <c r="H24" i="9"/>
  <c r="G24" i="9"/>
  <c r="J24" i="9" s="1"/>
  <c r="I23" i="9"/>
  <c r="L23" i="9" s="1"/>
  <c r="H23" i="9"/>
  <c r="G23" i="9"/>
  <c r="J23" i="9" s="1"/>
  <c r="K24" i="9" s="1"/>
  <c r="I22" i="9"/>
  <c r="L22" i="9" s="1"/>
  <c r="H22" i="9"/>
  <c r="G22" i="9"/>
  <c r="J22" i="9" s="1"/>
  <c r="K23" i="9" s="1"/>
  <c r="I21" i="9"/>
  <c r="L21" i="9" s="1"/>
  <c r="H21" i="9"/>
  <c r="G21" i="9"/>
  <c r="J21" i="9" s="1"/>
  <c r="K22" i="9" s="1"/>
  <c r="I20" i="9"/>
  <c r="L20" i="9" s="1"/>
  <c r="H20" i="9"/>
  <c r="G20" i="9"/>
  <c r="J20" i="9" s="1"/>
  <c r="K21" i="9" s="1"/>
  <c r="I19" i="9"/>
  <c r="L19" i="9" s="1"/>
  <c r="H19" i="9"/>
  <c r="G19" i="9"/>
  <c r="J19" i="9" s="1"/>
  <c r="I18" i="9"/>
  <c r="L18" i="9" s="1"/>
  <c r="H18" i="9"/>
  <c r="G18" i="9"/>
  <c r="J18" i="9" s="1"/>
  <c r="I17" i="9"/>
  <c r="L17" i="9" s="1"/>
  <c r="H17" i="9"/>
  <c r="G17" i="9"/>
  <c r="J17" i="9" s="1"/>
  <c r="K18" i="9" s="1"/>
  <c r="I16" i="9"/>
  <c r="L16" i="9" s="1"/>
  <c r="H16" i="9"/>
  <c r="G16" i="9"/>
  <c r="J16" i="9" s="1"/>
  <c r="I15" i="9"/>
  <c r="L15" i="9" s="1"/>
  <c r="H15" i="9"/>
  <c r="G15" i="9"/>
  <c r="J15" i="9" s="1"/>
  <c r="K16" i="9" s="1"/>
  <c r="I14" i="9"/>
  <c r="L14" i="9" s="1"/>
  <c r="H14" i="9"/>
  <c r="G14" i="9"/>
  <c r="J14" i="9" s="1"/>
  <c r="K15" i="9" s="1"/>
  <c r="I13" i="9"/>
  <c r="L13" i="9" s="1"/>
  <c r="H13" i="9"/>
  <c r="G13" i="9"/>
  <c r="J13" i="9" s="1"/>
  <c r="K14" i="9" s="1"/>
  <c r="I12" i="9"/>
  <c r="L12" i="9" s="1"/>
  <c r="H12" i="9"/>
  <c r="G12" i="9"/>
  <c r="J12" i="9" s="1"/>
  <c r="K13" i="9" s="1"/>
  <c r="I11" i="9"/>
  <c r="L11" i="9" s="1"/>
  <c r="H11" i="9"/>
  <c r="G11" i="9"/>
  <c r="J11" i="9" s="1"/>
  <c r="I10" i="9"/>
  <c r="L10" i="9" s="1"/>
  <c r="H10" i="9"/>
  <c r="G10" i="9"/>
  <c r="J10" i="9" s="1"/>
  <c r="I9" i="9"/>
  <c r="L9" i="9" s="1"/>
  <c r="H9" i="9"/>
  <c r="G9" i="9"/>
  <c r="J9" i="9" s="1"/>
  <c r="I8" i="9"/>
  <c r="L8" i="9" s="1"/>
  <c r="H8" i="9"/>
  <c r="G8" i="9"/>
  <c r="J8" i="9" s="1"/>
  <c r="I7" i="9"/>
  <c r="L7" i="9" s="1"/>
  <c r="H7" i="9"/>
  <c r="G7" i="9"/>
  <c r="J7" i="9" s="1"/>
  <c r="K8" i="9" s="1"/>
  <c r="I6" i="9"/>
  <c r="L6" i="9" s="1"/>
  <c r="H6" i="9"/>
  <c r="G6" i="9"/>
  <c r="J6" i="9" s="1"/>
  <c r="K7" i="9" s="1"/>
  <c r="I5" i="9"/>
  <c r="L5" i="9" s="1"/>
  <c r="H5" i="9"/>
  <c r="G5" i="9"/>
  <c r="J5" i="9" s="1"/>
  <c r="K6" i="9" s="1"/>
  <c r="I4" i="9"/>
  <c r="L4" i="9" s="1"/>
  <c r="H4" i="9"/>
  <c r="G4" i="9"/>
  <c r="J4" i="9" s="1"/>
  <c r="K5" i="9" s="1"/>
  <c r="I3" i="9"/>
  <c r="H3" i="9"/>
  <c r="G3" i="9"/>
  <c r="J3" i="9" s="1"/>
  <c r="L2" i="9"/>
  <c r="H2" i="9"/>
  <c r="G2" i="9"/>
  <c r="J2" i="9" s="1"/>
  <c r="K3" i="9" s="1"/>
  <c r="K22" i="12" l="1"/>
  <c r="L23" i="12" s="1"/>
  <c r="H22" i="12"/>
  <c r="K46" i="12"/>
  <c r="L47" i="12" s="1"/>
  <c r="H46" i="12"/>
  <c r="K62" i="12"/>
  <c r="L63" i="12" s="1"/>
  <c r="H62" i="12"/>
  <c r="K78" i="12"/>
  <c r="L79" i="12" s="1"/>
  <c r="H78" i="12"/>
  <c r="K41" i="12"/>
  <c r="L42" i="12" s="1"/>
  <c r="H41" i="12"/>
  <c r="K73" i="12"/>
  <c r="L74" i="12" s="1"/>
  <c r="N75" i="12" s="1"/>
  <c r="H73" i="12"/>
  <c r="K12" i="12"/>
  <c r="L13" i="12" s="1"/>
  <c r="N14" i="12" s="1"/>
  <c r="H12" i="12"/>
  <c r="K28" i="12"/>
  <c r="L29" i="12" s="1"/>
  <c r="N30" i="12" s="1"/>
  <c r="H28" i="12"/>
  <c r="K60" i="12"/>
  <c r="L61" i="12" s="1"/>
  <c r="H60" i="12"/>
  <c r="K76" i="12"/>
  <c r="L77" i="12" s="1"/>
  <c r="H76" i="12"/>
  <c r="K7" i="12"/>
  <c r="L8" i="12" s="1"/>
  <c r="N9" i="12" s="1"/>
  <c r="H7" i="12"/>
  <c r="K31" i="12"/>
  <c r="L32" i="12" s="1"/>
  <c r="N33" i="12" s="1"/>
  <c r="H31" i="12"/>
  <c r="K47" i="12"/>
  <c r="L48" i="12" s="1"/>
  <c r="H47" i="12"/>
  <c r="K63" i="12"/>
  <c r="L64" i="12" s="1"/>
  <c r="H63" i="12"/>
  <c r="K71" i="12"/>
  <c r="L72" i="12" s="1"/>
  <c r="N73" i="12" s="1"/>
  <c r="H71" i="12"/>
  <c r="K79" i="12"/>
  <c r="Q79" i="12" s="1"/>
  <c r="R79" i="12" s="1"/>
  <c r="S79" i="12" s="1"/>
  <c r="H79" i="12"/>
  <c r="K10" i="12"/>
  <c r="L11" i="12" s="1"/>
  <c r="H10" i="12"/>
  <c r="K26" i="12"/>
  <c r="L27" i="12" s="1"/>
  <c r="N28" i="12" s="1"/>
  <c r="H26" i="12"/>
  <c r="K34" i="12"/>
  <c r="L35" i="12" s="1"/>
  <c r="N36" i="12" s="1"/>
  <c r="H34" i="12"/>
  <c r="K42" i="12"/>
  <c r="L43" i="12" s="1"/>
  <c r="N44" i="12" s="1"/>
  <c r="H42" i="12"/>
  <c r="K58" i="12"/>
  <c r="L59" i="12" s="1"/>
  <c r="H58" i="12"/>
  <c r="K66" i="12"/>
  <c r="L67" i="12" s="1"/>
  <c r="H66" i="12"/>
  <c r="K74" i="12"/>
  <c r="L75" i="12" s="1"/>
  <c r="H74" i="12"/>
  <c r="H5" i="12"/>
  <c r="H13" i="12"/>
  <c r="H21" i="12"/>
  <c r="H29" i="12"/>
  <c r="H37" i="12"/>
  <c r="K45" i="12"/>
  <c r="L46" i="12" s="1"/>
  <c r="N47" i="12" s="1"/>
  <c r="H45" i="12"/>
  <c r="K53" i="12"/>
  <c r="L54" i="12" s="1"/>
  <c r="N55" i="12" s="1"/>
  <c r="H53" i="12"/>
  <c r="K61" i="12"/>
  <c r="L62" i="12" s="1"/>
  <c r="N63" i="12" s="1"/>
  <c r="H61" i="12"/>
  <c r="H69" i="12"/>
  <c r="H77" i="12"/>
  <c r="K6" i="12"/>
  <c r="L7" i="12" s="1"/>
  <c r="H6" i="12"/>
  <c r="K14" i="12"/>
  <c r="L15" i="12" s="1"/>
  <c r="H14" i="12"/>
  <c r="K30" i="12"/>
  <c r="L31" i="12" s="1"/>
  <c r="N32" i="12" s="1"/>
  <c r="H30" i="12"/>
  <c r="K38" i="12"/>
  <c r="L39" i="12" s="1"/>
  <c r="H38" i="12"/>
  <c r="K54" i="12"/>
  <c r="L55" i="12" s="1"/>
  <c r="H54" i="12"/>
  <c r="K70" i="12"/>
  <c r="L71" i="12" s="1"/>
  <c r="N72" i="12" s="1"/>
  <c r="H70" i="12"/>
  <c r="K9" i="12"/>
  <c r="L10" i="12" s="1"/>
  <c r="N11" i="12" s="1"/>
  <c r="H9" i="12"/>
  <c r="K17" i="12"/>
  <c r="L18" i="12" s="1"/>
  <c r="H17" i="12"/>
  <c r="K25" i="12"/>
  <c r="L26" i="12" s="1"/>
  <c r="H25" i="12"/>
  <c r="K33" i="12"/>
  <c r="L34" i="12" s="1"/>
  <c r="H33" i="12"/>
  <c r="K49" i="12"/>
  <c r="L50" i="12" s="1"/>
  <c r="N51" i="12" s="1"/>
  <c r="H49" i="12"/>
  <c r="K57" i="12"/>
  <c r="L58" i="12" s="1"/>
  <c r="H57" i="12"/>
  <c r="K65" i="12"/>
  <c r="L66" i="12" s="1"/>
  <c r="H65" i="12"/>
  <c r="K4" i="12"/>
  <c r="L5" i="12" s="1"/>
  <c r="N6" i="12" s="1"/>
  <c r="H4" i="12"/>
  <c r="K20" i="12"/>
  <c r="L21" i="12" s="1"/>
  <c r="N22" i="12" s="1"/>
  <c r="H20" i="12"/>
  <c r="K36" i="12"/>
  <c r="L37" i="12" s="1"/>
  <c r="H36" i="12"/>
  <c r="K44" i="12"/>
  <c r="L45" i="12" s="1"/>
  <c r="N46" i="12" s="1"/>
  <c r="H44" i="12"/>
  <c r="K52" i="12"/>
  <c r="L53" i="12" s="1"/>
  <c r="N54" i="12" s="1"/>
  <c r="H52" i="12"/>
  <c r="K68" i="12"/>
  <c r="L69" i="12" s="1"/>
  <c r="H68" i="12"/>
  <c r="K15" i="12"/>
  <c r="L16" i="12" s="1"/>
  <c r="H15" i="12"/>
  <c r="K23" i="12"/>
  <c r="L24" i="12" s="1"/>
  <c r="H23" i="12"/>
  <c r="K39" i="12"/>
  <c r="L40" i="12" s="1"/>
  <c r="N41" i="12" s="1"/>
  <c r="H39" i="12"/>
  <c r="K55" i="12"/>
  <c r="L56" i="12" s="1"/>
  <c r="N57" i="12" s="1"/>
  <c r="H55" i="12"/>
  <c r="K2" i="12"/>
  <c r="L3" i="12" s="1"/>
  <c r="H2" i="12"/>
  <c r="L2" i="12"/>
  <c r="K18" i="12"/>
  <c r="L19" i="12" s="1"/>
  <c r="N20" i="12" s="1"/>
  <c r="H18" i="12"/>
  <c r="K50" i="12"/>
  <c r="L51" i="12" s="1"/>
  <c r="N52" i="12" s="1"/>
  <c r="H50" i="12"/>
  <c r="K8" i="12"/>
  <c r="L9" i="12" s="1"/>
  <c r="H8" i="12"/>
  <c r="K16" i="12"/>
  <c r="L17" i="12" s="1"/>
  <c r="H16" i="12"/>
  <c r="K24" i="12"/>
  <c r="L25" i="12" s="1"/>
  <c r="H24" i="12"/>
  <c r="K32" i="12"/>
  <c r="L33" i="12" s="1"/>
  <c r="H32" i="12"/>
  <c r="K40" i="12"/>
  <c r="L41" i="12" s="1"/>
  <c r="H40" i="12"/>
  <c r="K48" i="12"/>
  <c r="L49" i="12" s="1"/>
  <c r="N50" i="12" s="1"/>
  <c r="H48" i="12"/>
  <c r="K56" i="12"/>
  <c r="L57" i="12" s="1"/>
  <c r="H56" i="12"/>
  <c r="K64" i="12"/>
  <c r="L65" i="12" s="1"/>
  <c r="N66" i="12" s="1"/>
  <c r="H64" i="12"/>
  <c r="K72" i="12"/>
  <c r="L73" i="12" s="1"/>
  <c r="H72" i="12"/>
  <c r="K69" i="12"/>
  <c r="L70" i="12" s="1"/>
  <c r="Q45" i="12"/>
  <c r="R45" i="12" s="1"/>
  <c r="S45" i="12" s="1"/>
  <c r="Q69" i="12"/>
  <c r="R69" i="12" s="1"/>
  <c r="S69" i="12" s="1"/>
  <c r="K3" i="12"/>
  <c r="K11" i="12"/>
  <c r="K19" i="12"/>
  <c r="K27" i="12"/>
  <c r="K35" i="12"/>
  <c r="K43" i="12"/>
  <c r="K51" i="12"/>
  <c r="K59" i="12"/>
  <c r="K67" i="12"/>
  <c r="K75" i="12"/>
  <c r="K5" i="12"/>
  <c r="K13" i="12"/>
  <c r="K21" i="12"/>
  <c r="K29" i="12"/>
  <c r="K37" i="12"/>
  <c r="K77" i="12"/>
  <c r="Q38" i="12"/>
  <c r="R38" i="12" s="1"/>
  <c r="S38" i="12" s="1"/>
  <c r="Q57" i="12"/>
  <c r="Q73" i="12"/>
  <c r="R73" i="12" s="1"/>
  <c r="S73" i="12" s="1"/>
  <c r="Q30" i="12"/>
  <c r="R30" i="12" s="1"/>
  <c r="S30" i="12" s="1"/>
  <c r="Q25" i="12"/>
  <c r="R25" i="12" s="1"/>
  <c r="S25" i="12" s="1"/>
  <c r="Q41" i="12"/>
  <c r="R41" i="12" s="1"/>
  <c r="S41" i="12" s="1"/>
  <c r="Q65" i="12"/>
  <c r="R65" i="12" s="1"/>
  <c r="S65" i="12" s="1"/>
  <c r="Q31" i="12"/>
  <c r="R31" i="12" s="1"/>
  <c r="S31" i="12" s="1"/>
  <c r="Q39" i="12"/>
  <c r="R39" i="12" s="1"/>
  <c r="Q47" i="12"/>
  <c r="R47" i="12" s="1"/>
  <c r="S47" i="12" s="1"/>
  <c r="Q63" i="12"/>
  <c r="R63" i="12" s="1"/>
  <c r="Q26" i="12"/>
  <c r="Q34" i="12"/>
  <c r="R34" i="12" s="1"/>
  <c r="S34" i="12" s="1"/>
  <c r="Q42" i="12"/>
  <c r="R42" i="12" s="1"/>
  <c r="S42" i="12" s="1"/>
  <c r="Q58" i="12"/>
  <c r="R58" i="12" s="1"/>
  <c r="S58" i="12" s="1"/>
  <c r="Q66" i="12"/>
  <c r="R66" i="12" s="1"/>
  <c r="S66" i="12" s="1"/>
  <c r="Q17" i="12"/>
  <c r="Q10" i="12"/>
  <c r="R10" i="12" s="1"/>
  <c r="S10" i="12" s="1"/>
  <c r="Q18" i="12"/>
  <c r="R18" i="12" s="1"/>
  <c r="S18" i="12" s="1"/>
  <c r="Q6" i="12"/>
  <c r="R6" i="12" s="1"/>
  <c r="S6" i="12" s="1"/>
  <c r="Q22" i="12"/>
  <c r="R22" i="12" s="1"/>
  <c r="S22" i="12" s="1"/>
  <c r="Q15" i="12"/>
  <c r="R15" i="12" s="1"/>
  <c r="S15" i="12" s="1"/>
  <c r="Q23" i="12"/>
  <c r="R23" i="12" s="1"/>
  <c r="S23" i="12" s="1"/>
  <c r="Q8" i="12"/>
  <c r="Q40" i="12"/>
  <c r="Q48" i="12"/>
  <c r="Q56" i="12"/>
  <c r="Q64" i="12"/>
  <c r="Q36" i="12"/>
  <c r="Q44" i="12"/>
  <c r="Q52" i="12"/>
  <c r="Q60" i="12"/>
  <c r="Q76" i="12"/>
  <c r="D11" i="13"/>
  <c r="B12" i="13"/>
  <c r="D10" i="13"/>
  <c r="D9" i="13"/>
  <c r="D8" i="13"/>
  <c r="D7" i="13"/>
  <c r="C12" i="13"/>
  <c r="N78" i="12"/>
  <c r="N49" i="12"/>
  <c r="N65" i="12"/>
  <c r="N76" i="12"/>
  <c r="N74" i="12"/>
  <c r="M37" i="11"/>
  <c r="M57" i="11"/>
  <c r="N35" i="11"/>
  <c r="M44" i="11"/>
  <c r="M52" i="11"/>
  <c r="K8" i="10"/>
  <c r="K4" i="9"/>
  <c r="K7" i="10"/>
  <c r="K15" i="10"/>
  <c r="K23" i="10"/>
  <c r="K7" i="11"/>
  <c r="K76" i="11"/>
  <c r="K69" i="11"/>
  <c r="K60" i="11"/>
  <c r="M61" i="11" s="1"/>
  <c r="N59" i="11" s="1"/>
  <c r="K46" i="11"/>
  <c r="K32" i="11"/>
  <c r="K10" i="10"/>
  <c r="K18" i="10"/>
  <c r="K26" i="10"/>
  <c r="K5" i="11"/>
  <c r="K18" i="11"/>
  <c r="K74" i="11"/>
  <c r="K49" i="11"/>
  <c r="K16" i="11"/>
  <c r="K21" i="11"/>
  <c r="K72" i="11"/>
  <c r="K65" i="11"/>
  <c r="K58" i="11"/>
  <c r="M56" i="11"/>
  <c r="K28" i="11"/>
  <c r="M29" i="11" s="1"/>
  <c r="K20" i="9"/>
  <c r="M50" i="11"/>
  <c r="K12" i="11"/>
  <c r="K15" i="11"/>
  <c r="K53" i="11"/>
  <c r="M45" i="11"/>
  <c r="M42" i="11"/>
  <c r="M38" i="11"/>
  <c r="N37" i="11" s="1"/>
  <c r="M34" i="11"/>
  <c r="K31" i="11"/>
  <c r="M32" i="11" s="1"/>
  <c r="N30" i="11" s="1"/>
  <c r="K10" i="11"/>
  <c r="M51" i="11"/>
  <c r="M48" i="11"/>
  <c r="M31" i="11"/>
  <c r="K29" i="11"/>
  <c r="K11" i="11"/>
  <c r="K24" i="11"/>
  <c r="K64" i="11"/>
  <c r="K62" i="11"/>
  <c r="K57" i="11"/>
  <c r="K48" i="11"/>
  <c r="M49" i="11" s="1"/>
  <c r="N60" i="12"/>
  <c r="N68" i="12"/>
  <c r="K12" i="9"/>
  <c r="K9" i="11"/>
  <c r="K26" i="11"/>
  <c r="K78" i="11"/>
  <c r="K71" i="11"/>
  <c r="M60" i="11"/>
  <c r="N10" i="12"/>
  <c r="N18" i="12"/>
  <c r="N26" i="12"/>
  <c r="N70" i="12"/>
  <c r="N12" i="12"/>
  <c r="N40" i="12"/>
  <c r="N48" i="12"/>
  <c r="N56" i="12"/>
  <c r="N64" i="12"/>
  <c r="N34" i="12"/>
  <c r="N19" i="12"/>
  <c r="N27" i="12"/>
  <c r="N43" i="12"/>
  <c r="N67" i="12"/>
  <c r="N42" i="12"/>
  <c r="N17" i="12"/>
  <c r="N25" i="12"/>
  <c r="N58" i="12"/>
  <c r="N35" i="12"/>
  <c r="N59" i="12"/>
  <c r="N38" i="12"/>
  <c r="N62" i="12"/>
  <c r="N8" i="12"/>
  <c r="N16" i="12"/>
  <c r="N24" i="12"/>
  <c r="N71" i="12"/>
  <c r="M3" i="12"/>
  <c r="M76" i="11"/>
  <c r="M55" i="11"/>
  <c r="N55" i="11" s="1"/>
  <c r="M43" i="11"/>
  <c r="N42" i="11" s="1"/>
  <c r="N38" i="11"/>
  <c r="N34" i="11"/>
  <c r="M72" i="11"/>
  <c r="M68" i="11"/>
  <c r="M64" i="11"/>
  <c r="M58" i="11"/>
  <c r="N56" i="11" s="1"/>
  <c r="M46" i="11"/>
  <c r="M73" i="11"/>
  <c r="M65" i="11"/>
  <c r="M77" i="11"/>
  <c r="N76" i="11" s="1"/>
  <c r="M30" i="11"/>
  <c r="M69" i="11"/>
  <c r="M78" i="11"/>
  <c r="M74" i="11"/>
  <c r="M70" i="11"/>
  <c r="M66" i="11"/>
  <c r="M62" i="11"/>
  <c r="M59" i="11"/>
  <c r="M53" i="11"/>
  <c r="N51" i="11" s="1"/>
  <c r="M47" i="11"/>
  <c r="N46" i="11" s="1"/>
  <c r="M41" i="11"/>
  <c r="N40" i="11" s="1"/>
  <c r="N36" i="11"/>
  <c r="M33" i="11"/>
  <c r="M79" i="11"/>
  <c r="M75" i="11"/>
  <c r="M71" i="11"/>
  <c r="M67" i="11"/>
  <c r="M63" i="11"/>
  <c r="M54" i="11"/>
  <c r="N53" i="11" s="1"/>
  <c r="N44" i="11"/>
  <c r="N50" i="11"/>
  <c r="M27" i="11"/>
  <c r="M23" i="11"/>
  <c r="M25" i="11"/>
  <c r="K20" i="11"/>
  <c r="M21" i="11" s="1"/>
  <c r="K25" i="11"/>
  <c r="M6" i="11"/>
  <c r="M8" i="11"/>
  <c r="M10" i="11"/>
  <c r="M12" i="11"/>
  <c r="M14" i="11"/>
  <c r="M16" i="11"/>
  <c r="M24" i="11"/>
  <c r="M18" i="11"/>
  <c r="M26" i="11"/>
  <c r="M3" i="11"/>
  <c r="M5" i="11"/>
  <c r="M7" i="11"/>
  <c r="M9" i="11"/>
  <c r="M11" i="11"/>
  <c r="N10" i="11" s="1"/>
  <c r="M13" i="11"/>
  <c r="M15" i="11"/>
  <c r="M20" i="11"/>
  <c r="M17" i="11"/>
  <c r="M22" i="11"/>
  <c r="M19" i="11"/>
  <c r="J2" i="11"/>
  <c r="K3" i="11" s="1"/>
  <c r="M4" i="11" s="1"/>
  <c r="N3" i="11" s="1"/>
  <c r="K9" i="10"/>
  <c r="K17" i="10"/>
  <c r="M18" i="10" s="1"/>
  <c r="K25" i="10"/>
  <c r="M26" i="10" s="1"/>
  <c r="K11" i="10"/>
  <c r="M12" i="10" s="1"/>
  <c r="K19" i="10"/>
  <c r="M20" i="10" s="1"/>
  <c r="K6" i="10"/>
  <c r="M7" i="10" s="1"/>
  <c r="K14" i="10"/>
  <c r="M15" i="10" s="1"/>
  <c r="K22" i="10"/>
  <c r="M23" i="10" s="1"/>
  <c r="K4" i="10"/>
  <c r="M5" i="10" s="1"/>
  <c r="K12" i="10"/>
  <c r="M13" i="10" s="1"/>
  <c r="K20" i="10"/>
  <c r="M21" i="10" s="1"/>
  <c r="M3" i="10"/>
  <c r="M6" i="10"/>
  <c r="M14" i="10"/>
  <c r="M22" i="10"/>
  <c r="M9" i="10"/>
  <c r="M17" i="10"/>
  <c r="M25" i="10"/>
  <c r="M10" i="10"/>
  <c r="M8" i="10"/>
  <c r="M16" i="10"/>
  <c r="M24" i="10"/>
  <c r="M11" i="10"/>
  <c r="M19" i="10"/>
  <c r="M27" i="10"/>
  <c r="J2" i="10"/>
  <c r="M12" i="9"/>
  <c r="M20" i="9"/>
  <c r="M13" i="9"/>
  <c r="M21" i="9"/>
  <c r="M8" i="9"/>
  <c r="M6" i="9"/>
  <c r="M9" i="9"/>
  <c r="M17" i="9"/>
  <c r="M25" i="9"/>
  <c r="M22" i="9"/>
  <c r="M4" i="9"/>
  <c r="M7" i="9"/>
  <c r="M15" i="9"/>
  <c r="M23" i="9"/>
  <c r="M10" i="9"/>
  <c r="M18" i="9"/>
  <c r="M26" i="9"/>
  <c r="M5" i="9"/>
  <c r="M14" i="9"/>
  <c r="M16" i="9"/>
  <c r="M24" i="9"/>
  <c r="M11" i="9"/>
  <c r="M19" i="9"/>
  <c r="M27" i="9"/>
  <c r="L3" i="9"/>
  <c r="M3" i="9" s="1"/>
  <c r="Q67" i="12" l="1"/>
  <c r="R67" i="12" s="1"/>
  <c r="S67" i="12" s="1"/>
  <c r="L68" i="12"/>
  <c r="Q3" i="12"/>
  <c r="R3" i="12" s="1"/>
  <c r="T3" i="12" s="1"/>
  <c r="L4" i="12"/>
  <c r="N5" i="12" s="1"/>
  <c r="Q77" i="12"/>
  <c r="R77" i="12" s="1"/>
  <c r="S77" i="12" s="1"/>
  <c r="L78" i="12"/>
  <c r="N79" i="12" s="1"/>
  <c r="O78" i="12" s="1"/>
  <c r="Q59" i="12"/>
  <c r="R59" i="12" s="1"/>
  <c r="S59" i="12" s="1"/>
  <c r="L60" i="12"/>
  <c r="Q51" i="12"/>
  <c r="R51" i="12" s="1"/>
  <c r="S51" i="12" s="1"/>
  <c r="L52" i="12"/>
  <c r="N53" i="12" s="1"/>
  <c r="O52" i="12" s="1"/>
  <c r="Q61" i="12"/>
  <c r="R61" i="12" s="1"/>
  <c r="S61" i="12" s="1"/>
  <c r="Q28" i="12"/>
  <c r="Q49" i="12"/>
  <c r="R49" i="12" s="1"/>
  <c r="S49" i="12" s="1"/>
  <c r="Q29" i="12"/>
  <c r="R29" i="12" s="1"/>
  <c r="S29" i="12" s="1"/>
  <c r="L30" i="12"/>
  <c r="N31" i="12" s="1"/>
  <c r="O30" i="12" s="1"/>
  <c r="Q20" i="12"/>
  <c r="Q32" i="12"/>
  <c r="Q7" i="12"/>
  <c r="Q74" i="12"/>
  <c r="R74" i="12" s="1"/>
  <c r="S74" i="12" s="1"/>
  <c r="Q71" i="12"/>
  <c r="R71" i="12" s="1"/>
  <c r="S71" i="12" s="1"/>
  <c r="Q33" i="12"/>
  <c r="R33" i="12" s="1"/>
  <c r="S33" i="12" s="1"/>
  <c r="Q35" i="12"/>
  <c r="R35" i="12" s="1"/>
  <c r="S35" i="12" s="1"/>
  <c r="L36" i="12"/>
  <c r="N37" i="12" s="1"/>
  <c r="Q12" i="12"/>
  <c r="R12" i="12" s="1"/>
  <c r="S12" i="12" s="1"/>
  <c r="Q24" i="12"/>
  <c r="R24" i="12" s="1"/>
  <c r="S24" i="12" s="1"/>
  <c r="Q9" i="12"/>
  <c r="Q78" i="12"/>
  <c r="R78" i="12" s="1"/>
  <c r="S78" i="12" s="1"/>
  <c r="Q62" i="12"/>
  <c r="R62" i="12" s="1"/>
  <c r="S62" i="12" s="1"/>
  <c r="Q13" i="12"/>
  <c r="R13" i="12" s="1"/>
  <c r="S13" i="12" s="1"/>
  <c r="L14" i="12"/>
  <c r="N15" i="12" s="1"/>
  <c r="Q68" i="12"/>
  <c r="Q4" i="12"/>
  <c r="Q16" i="12"/>
  <c r="Q55" i="12"/>
  <c r="R55" i="12" s="1"/>
  <c r="Q70" i="12"/>
  <c r="R70" i="12" s="1"/>
  <c r="S70" i="12" s="1"/>
  <c r="Q46" i="12"/>
  <c r="R46" i="12" s="1"/>
  <c r="S46" i="12" s="1"/>
  <c r="Q72" i="12"/>
  <c r="R72" i="12" s="1"/>
  <c r="S72" i="12" s="1"/>
  <c r="Q5" i="12"/>
  <c r="R5" i="12" s="1"/>
  <c r="S5" i="12" s="1"/>
  <c r="L6" i="12"/>
  <c r="Q19" i="12"/>
  <c r="R19" i="12" s="1"/>
  <c r="S19" i="12" s="1"/>
  <c r="L20" i="12"/>
  <c r="N21" i="12" s="1"/>
  <c r="O19" i="12" s="1"/>
  <c r="Q37" i="12"/>
  <c r="R37" i="12" s="1"/>
  <c r="S37" i="12" s="1"/>
  <c r="L38" i="12"/>
  <c r="N39" i="12" s="1"/>
  <c r="O37" i="12" s="1"/>
  <c r="Q43" i="12"/>
  <c r="R43" i="12" s="1"/>
  <c r="S43" i="12" s="1"/>
  <c r="L44" i="12"/>
  <c r="N45" i="12" s="1"/>
  <c r="Q53" i="12"/>
  <c r="R53" i="12" s="1"/>
  <c r="S53" i="12" s="1"/>
  <c r="Q21" i="12"/>
  <c r="R21" i="12" s="1"/>
  <c r="S21" i="12" s="1"/>
  <c r="L22" i="12"/>
  <c r="N23" i="12" s="1"/>
  <c r="O23" i="12" s="1"/>
  <c r="L28" i="12"/>
  <c r="N29" i="12" s="1"/>
  <c r="Q14" i="12"/>
  <c r="R14" i="12" s="1"/>
  <c r="S14" i="12" s="1"/>
  <c r="Q50" i="12"/>
  <c r="Q54" i="12"/>
  <c r="R54" i="12" s="1"/>
  <c r="S54" i="12" s="1"/>
  <c r="Q75" i="12"/>
  <c r="R75" i="12" s="1"/>
  <c r="S75" i="12" s="1"/>
  <c r="L76" i="12"/>
  <c r="N77" i="12" s="1"/>
  <c r="L12" i="12"/>
  <c r="N13" i="12" s="1"/>
  <c r="O13" i="12" s="1"/>
  <c r="N69" i="12"/>
  <c r="O68" i="12" s="1"/>
  <c r="N7" i="12"/>
  <c r="O7" i="12" s="1"/>
  <c r="N61" i="12"/>
  <c r="O61" i="12" s="1"/>
  <c r="Q27" i="12"/>
  <c r="R27" i="12" s="1"/>
  <c r="S27" i="12" s="1"/>
  <c r="Q11" i="12"/>
  <c r="R11" i="12" s="1"/>
  <c r="S11" i="12" s="1"/>
  <c r="S63" i="12"/>
  <c r="T63" i="12" s="1"/>
  <c r="T46" i="12"/>
  <c r="S55" i="12"/>
  <c r="T55" i="12" s="1"/>
  <c r="T75" i="12"/>
  <c r="T47" i="12"/>
  <c r="T72" i="12"/>
  <c r="T62" i="12"/>
  <c r="T34" i="12"/>
  <c r="T73" i="12"/>
  <c r="T69" i="12"/>
  <c r="T43" i="12"/>
  <c r="T79" i="12"/>
  <c r="T53" i="12"/>
  <c r="S39" i="12"/>
  <c r="T39" i="12"/>
  <c r="T42" i="12"/>
  <c r="T41" i="12"/>
  <c r="T66" i="12"/>
  <c r="T31" i="12"/>
  <c r="R26" i="12"/>
  <c r="S26" i="12" s="1"/>
  <c r="T30" i="12"/>
  <c r="T27" i="12"/>
  <c r="T58" i="12"/>
  <c r="T23" i="12"/>
  <c r="T65" i="12"/>
  <c r="T25" i="12"/>
  <c r="T45" i="12"/>
  <c r="R50" i="12"/>
  <c r="S50" i="12" s="1"/>
  <c r="R57" i="12"/>
  <c r="S57" i="12" s="1"/>
  <c r="R17" i="12"/>
  <c r="S17" i="12" s="1"/>
  <c r="T74" i="12"/>
  <c r="T49" i="12"/>
  <c r="T38" i="12"/>
  <c r="T67" i="12"/>
  <c r="T15" i="12"/>
  <c r="R7" i="12"/>
  <c r="S7" i="12" s="1"/>
  <c r="T29" i="12"/>
  <c r="T22" i="12"/>
  <c r="R9" i="12"/>
  <c r="S9" i="12" s="1"/>
  <c r="T14" i="12"/>
  <c r="T10" i="12"/>
  <c r="T18" i="12"/>
  <c r="T6" i="12"/>
  <c r="T13" i="12"/>
  <c r="R20" i="12"/>
  <c r="S20" i="12" s="1"/>
  <c r="R32" i="12"/>
  <c r="S32" i="12" s="1"/>
  <c r="R76" i="12"/>
  <c r="S76" i="12" s="1"/>
  <c r="R68" i="12"/>
  <c r="S68" i="12" s="1"/>
  <c r="R4" i="12"/>
  <c r="S4" i="12" s="1"/>
  <c r="R16" i="12"/>
  <c r="S16" i="12" s="1"/>
  <c r="R60" i="12"/>
  <c r="S60" i="12" s="1"/>
  <c r="R8" i="12"/>
  <c r="S8" i="12" s="1"/>
  <c r="R52" i="12"/>
  <c r="S52" i="12" s="1"/>
  <c r="R64" i="12"/>
  <c r="S64" i="12" s="1"/>
  <c r="R44" i="12"/>
  <c r="S44" i="12" s="1"/>
  <c r="R56" i="12"/>
  <c r="S56" i="12" s="1"/>
  <c r="T56" i="12"/>
  <c r="R36" i="12"/>
  <c r="S36" i="12" s="1"/>
  <c r="R48" i="12"/>
  <c r="S48" i="12" s="1"/>
  <c r="R28" i="12"/>
  <c r="S28" i="12" s="1"/>
  <c r="R40" i="12"/>
  <c r="S40" i="12" s="1"/>
  <c r="D12" i="13"/>
  <c r="B14" i="13" s="1"/>
  <c r="C14" i="13" s="1"/>
  <c r="N48" i="11"/>
  <c r="N49" i="11"/>
  <c r="N28" i="11"/>
  <c r="N27" i="11"/>
  <c r="N32" i="11"/>
  <c r="N66" i="11"/>
  <c r="N70" i="11"/>
  <c r="N29" i="11"/>
  <c r="N74" i="11"/>
  <c r="N58" i="11"/>
  <c r="N43" i="11"/>
  <c r="K3" i="10"/>
  <c r="M4" i="10" s="1"/>
  <c r="N23" i="11"/>
  <c r="N41" i="11"/>
  <c r="N61" i="11"/>
  <c r="N4" i="12"/>
  <c r="O10" i="12"/>
  <c r="O50" i="12"/>
  <c r="O25" i="12"/>
  <c r="O42" i="12"/>
  <c r="O45" i="12"/>
  <c r="O28" i="12"/>
  <c r="O62" i="12"/>
  <c r="O35" i="12"/>
  <c r="O66" i="12"/>
  <c r="O74" i="12"/>
  <c r="O64" i="12"/>
  <c r="O56" i="12"/>
  <c r="O48" i="12"/>
  <c r="O16" i="12"/>
  <c r="O33" i="12"/>
  <c r="O59" i="12"/>
  <c r="N3" i="12"/>
  <c r="O54" i="12"/>
  <c r="O72" i="12"/>
  <c r="O8" i="12"/>
  <c r="O46" i="12"/>
  <c r="O58" i="12"/>
  <c r="O63" i="12"/>
  <c r="O21" i="12"/>
  <c r="O55" i="12"/>
  <c r="O17" i="12"/>
  <c r="O47" i="12"/>
  <c r="O73" i="12"/>
  <c r="O9" i="12"/>
  <c r="O65" i="12"/>
  <c r="O79" i="12"/>
  <c r="O32" i="12"/>
  <c r="O26" i="12"/>
  <c r="O31" i="12"/>
  <c r="O44" i="12"/>
  <c r="O57" i="12"/>
  <c r="O40" i="12"/>
  <c r="O34" i="12"/>
  <c r="O70" i="12"/>
  <c r="O67" i="12"/>
  <c r="O24" i="12"/>
  <c r="O53" i="12"/>
  <c r="O18" i="12"/>
  <c r="O36" i="12"/>
  <c r="O49" i="12"/>
  <c r="O43" i="12"/>
  <c r="O41" i="12"/>
  <c r="O71" i="12"/>
  <c r="O27" i="12"/>
  <c r="N60" i="11"/>
  <c r="N65" i="11"/>
  <c r="N63" i="11"/>
  <c r="N69" i="11"/>
  <c r="N31" i="11"/>
  <c r="N67" i="11"/>
  <c r="N47" i="11"/>
  <c r="N62" i="11"/>
  <c r="N73" i="11"/>
  <c r="N39" i="11"/>
  <c r="N71" i="11"/>
  <c r="N77" i="11"/>
  <c r="N68" i="11"/>
  <c r="N64" i="11"/>
  <c r="N33" i="11"/>
  <c r="N52" i="11"/>
  <c r="N72" i="11"/>
  <c r="N79" i="11"/>
  <c r="N78" i="11"/>
  <c r="N45" i="11"/>
  <c r="N54" i="11"/>
  <c r="N57" i="11"/>
  <c r="N75" i="11"/>
  <c r="N21" i="11"/>
  <c r="N25" i="11"/>
  <c r="N7" i="11"/>
  <c r="N14" i="11"/>
  <c r="N12" i="11"/>
  <c r="N26" i="11"/>
  <c r="N20" i="11"/>
  <c r="N5" i="11"/>
  <c r="N17" i="11"/>
  <c r="N18" i="11"/>
  <c r="N8" i="11"/>
  <c r="N6" i="11"/>
  <c r="N15" i="11"/>
  <c r="N16" i="11"/>
  <c r="N4" i="11"/>
  <c r="N13" i="11"/>
  <c r="N24" i="11"/>
  <c r="N11" i="11"/>
  <c r="N19" i="11"/>
  <c r="N22" i="11"/>
  <c r="N9" i="11"/>
  <c r="N7" i="10"/>
  <c r="N11" i="10"/>
  <c r="N20" i="10"/>
  <c r="N23" i="10"/>
  <c r="N21" i="10"/>
  <c r="N18" i="10"/>
  <c r="N10" i="10"/>
  <c r="N25" i="10"/>
  <c r="N24" i="10"/>
  <c r="N12" i="10"/>
  <c r="N15" i="10"/>
  <c r="N9" i="10"/>
  <c r="N8" i="10"/>
  <c r="N14" i="10"/>
  <c r="N27" i="10"/>
  <c r="N26" i="10"/>
  <c r="N16" i="10"/>
  <c r="N22" i="10"/>
  <c r="N6" i="10"/>
  <c r="N13" i="10"/>
  <c r="N17" i="10"/>
  <c r="N19" i="10"/>
  <c r="N5" i="10"/>
  <c r="N15" i="9"/>
  <c r="N20" i="9"/>
  <c r="N12" i="9"/>
  <c r="N6" i="9"/>
  <c r="N5" i="9"/>
  <c r="N9" i="9"/>
  <c r="N24" i="9"/>
  <c r="N22" i="9"/>
  <c r="N11" i="9"/>
  <c r="N10" i="9"/>
  <c r="N25" i="9"/>
  <c r="N3" i="9"/>
  <c r="N19" i="9"/>
  <c r="N18" i="9"/>
  <c r="N4" i="9"/>
  <c r="N23" i="9"/>
  <c r="N17" i="9"/>
  <c r="N21" i="9"/>
  <c r="N27" i="9"/>
  <c r="N26" i="9"/>
  <c r="N7" i="9"/>
  <c r="N16" i="9"/>
  <c r="N13" i="9"/>
  <c r="N14" i="9"/>
  <c r="N8" i="9"/>
  <c r="O14" i="12" l="1"/>
  <c r="O15" i="12"/>
  <c r="O77" i="12"/>
  <c r="O75" i="12"/>
  <c r="O76" i="12"/>
  <c r="T78" i="12"/>
  <c r="T59" i="12"/>
  <c r="O39" i="12"/>
  <c r="O38" i="12"/>
  <c r="O51" i="12"/>
  <c r="T21" i="12"/>
  <c r="T37" i="12"/>
  <c r="O22" i="12"/>
  <c r="O20" i="12"/>
  <c r="T19" i="12"/>
  <c r="O29" i="12"/>
  <c r="O69" i="12"/>
  <c r="T35" i="12"/>
  <c r="T51" i="12"/>
  <c r="T61" i="12"/>
  <c r="T77" i="12"/>
  <c r="T33" i="12"/>
  <c r="T5" i="12"/>
  <c r="T54" i="12"/>
  <c r="T71" i="12"/>
  <c r="T70" i="12"/>
  <c r="O60" i="12"/>
  <c r="O5" i="12"/>
  <c r="O6" i="12"/>
  <c r="O11" i="12"/>
  <c r="T8" i="12"/>
  <c r="T11" i="12"/>
  <c r="O12" i="12"/>
  <c r="T64" i="12"/>
  <c r="T32" i="12"/>
  <c r="T76" i="12"/>
  <c r="T68" i="12"/>
  <c r="T24" i="12"/>
  <c r="T7" i="12"/>
  <c r="T26" i="12"/>
  <c r="T28" i="12"/>
  <c r="T44" i="12"/>
  <c r="T60" i="12"/>
  <c r="T50" i="12"/>
  <c r="T36" i="12"/>
  <c r="T52" i="12"/>
  <c r="T17" i="12"/>
  <c r="T40" i="12"/>
  <c r="T57" i="12"/>
  <c r="T48" i="12"/>
  <c r="T4" i="12"/>
  <c r="T20" i="12"/>
  <c r="T16" i="12"/>
  <c r="T12" i="12"/>
  <c r="T9" i="12"/>
  <c r="O4" i="12"/>
  <c r="N4" i="10"/>
  <c r="N3" i="10"/>
  <c r="O3" i="12"/>
</calcChain>
</file>

<file path=xl/sharedStrings.xml><?xml version="1.0" encoding="utf-8"?>
<sst xmlns="http://schemas.openxmlformats.org/spreadsheetml/2006/main" count="84" uniqueCount="36">
  <si>
    <t>open</t>
  </si>
  <si>
    <t>high</t>
  </si>
  <si>
    <t>low</t>
  </si>
  <si>
    <t>close</t>
  </si>
  <si>
    <t>open/close</t>
  </si>
  <si>
    <t>count</t>
  </si>
  <si>
    <t>Rally</t>
  </si>
  <si>
    <t>Base</t>
  </si>
  <si>
    <t>Date</t>
  </si>
  <si>
    <t>RBR</t>
  </si>
  <si>
    <t>open/high</t>
  </si>
  <si>
    <t>high&gt;high</t>
  </si>
  <si>
    <t>On Watch</t>
  </si>
  <si>
    <t>total</t>
  </si>
  <si>
    <t>symbol</t>
  </si>
  <si>
    <t>price</t>
  </si>
  <si>
    <t>shares</t>
  </si>
  <si>
    <t>quantity</t>
  </si>
  <si>
    <t>tot invest</t>
  </si>
  <si>
    <t>sell 1</t>
  </si>
  <si>
    <t>sell 2</t>
  </si>
  <si>
    <t>sell 3</t>
  </si>
  <si>
    <t>sell 4</t>
  </si>
  <si>
    <t>sell 5</t>
  </si>
  <si>
    <t>sell 1 price</t>
  </si>
  <si>
    <t>sell 2 price</t>
  </si>
  <si>
    <t>sell 3 price</t>
  </si>
  <si>
    <t>sell 4 price</t>
  </si>
  <si>
    <t>sell 5 price</t>
  </si>
  <si>
    <t>sold</t>
  </si>
  <si>
    <t>sell</t>
  </si>
  <si>
    <t>quant</t>
  </si>
  <si>
    <t>net profit</t>
  </si>
  <si>
    <t>QQQ</t>
  </si>
  <si>
    <t>total shares remaining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</si>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</sst>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h:mm\ AM/PM;@"/>
    <numFmt numFmtId="165" formatCode="_(* #,##0_);_(* \(#,##0\);_(* &quot;-&quot;??_);_(@_)"/>
    <numFmt numFmtId="166" formatCode="0.0%"/>
    <numFmt numFmtId="167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sz val="10"/>
      <color rgb="FF0000FF"/>
      <name val="Palatino Linotype"/>
      <family val="1"/>
    </font>
    <font>
      <sz val="10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ill="1"/>
    <xf numFmtId="0" fontId="20" fillId="0" borderId="0" xfId="0" applyFont="1"/>
    <xf numFmtId="0" fontId="19" fillId="0" borderId="0" xfId="0" applyFont="1" applyFill="1"/>
    <xf numFmtId="164" fontId="19" fillId="0" borderId="0" xfId="0" applyNumberFormat="1" applyFont="1" applyFill="1"/>
    <xf numFmtId="10" fontId="18" fillId="0" borderId="0" xfId="1" applyNumberFormat="1" applyFont="1" applyFill="1"/>
    <xf numFmtId="164" fontId="0" fillId="0" borderId="0" xfId="0" applyNumberFormat="1" applyFill="1"/>
    <xf numFmtId="0" fontId="20" fillId="0" borderId="0" xfId="0" applyFont="1" applyFill="1"/>
    <xf numFmtId="164" fontId="20" fillId="0" borderId="0" xfId="0" applyNumberFormat="1" applyFont="1" applyFill="1"/>
    <xf numFmtId="165" fontId="20" fillId="0" borderId="0" xfId="43" applyNumberFormat="1" applyFont="1"/>
    <xf numFmtId="166" fontId="20" fillId="0" borderId="0" xfId="1" applyNumberFormat="1" applyFont="1"/>
    <xf numFmtId="9" fontId="20" fillId="0" borderId="0" xfId="1" applyFont="1"/>
    <xf numFmtId="165" fontId="18" fillId="0" borderId="0" xfId="43" applyNumberFormat="1" applyFont="1"/>
    <xf numFmtId="165" fontId="20" fillId="0" borderId="0" xfId="0" applyNumberFormat="1" applyFont="1"/>
    <xf numFmtId="165" fontId="18" fillId="0" borderId="0" xfId="0" applyNumberFormat="1" applyFont="1"/>
    <xf numFmtId="10" fontId="18" fillId="0" borderId="0" xfId="1" applyNumberFormat="1" applyFont="1"/>
    <xf numFmtId="0" fontId="18" fillId="0" borderId="10" xfId="0" applyFont="1" applyBorder="1"/>
    <xf numFmtId="43" fontId="18" fillId="0" borderId="0" xfId="0" applyNumberFormat="1" applyFont="1"/>
    <xf numFmtId="9" fontId="18" fillId="0" borderId="0" xfId="1" applyFont="1"/>
    <xf numFmtId="0" fontId="20" fillId="0" borderId="10" xfId="0" applyFont="1" applyBorder="1"/>
    <xf numFmtId="43" fontId="21" fillId="0" borderId="10" xfId="0" applyNumberFormat="1" applyFont="1" applyBorder="1"/>
    <xf numFmtId="165" fontId="21" fillId="0" borderId="10" xfId="0" applyNumberFormat="1" applyFont="1" applyBorder="1"/>
    <xf numFmtId="43" fontId="21" fillId="0" borderId="0" xfId="43" applyFont="1"/>
    <xf numFmtId="22" fontId="20" fillId="0" borderId="0" xfId="0" applyNumberFormat="1" applyFont="1" applyFill="1"/>
    <xf numFmtId="167" fontId="18" fillId="0" borderId="0" xfId="1" applyNumberFormat="1" applyFont="1" applyFill="1"/>
    <xf numFmtId="43" fontId="19" fillId="0" borderId="0" xfId="43" applyFont="1" applyFill="1"/>
    <xf numFmtId="43" fontId="18" fillId="0" borderId="0" xfId="43" applyFont="1" applyFill="1"/>
    <xf numFmtId="43" fontId="0" fillId="0" borderId="0" xfId="43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workbookViewId="0">
      <pane ySplit="1" topLeftCell="A17" activePane="bottomLeft" state="frozen"/>
      <selection pane="bottomLeft" activeCell="J26" sqref="J26"/>
    </sheetView>
  </sheetViews>
  <sheetFormatPr defaultRowHeight="15" x14ac:dyDescent="0.25"/>
  <cols>
    <col min="1" max="1" width="14.140625" style="8" bestFit="1" customWidth="1"/>
    <col min="2" max="6" width="9.140625" style="3"/>
    <col min="7" max="7" width="11" style="3" bestFit="1" customWidth="1"/>
    <col min="8" max="8" width="11" style="29" customWidth="1"/>
    <col min="9" max="9" width="11" style="3" customWidth="1"/>
    <col min="10" max="10" width="10" bestFit="1" customWidth="1"/>
    <col min="16" max="16" width="9.85546875" bestFit="1" customWidth="1"/>
  </cols>
  <sheetData>
    <row r="1" spans="1:20" ht="15.75" x14ac:dyDescent="0.3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27" t="s">
        <v>35</v>
      </c>
      <c r="I1" s="5" t="s">
        <v>10</v>
      </c>
      <c r="J1" s="2" t="s">
        <v>11</v>
      </c>
      <c r="K1" s="2" t="s">
        <v>6</v>
      </c>
      <c r="L1" s="2" t="s">
        <v>7</v>
      </c>
      <c r="M1" s="2" t="s">
        <v>6</v>
      </c>
      <c r="N1" s="2" t="s">
        <v>9</v>
      </c>
      <c r="O1" s="2" t="s">
        <v>9</v>
      </c>
      <c r="P1" s="2" t="s">
        <v>12</v>
      </c>
      <c r="Q1">
        <v>1</v>
      </c>
      <c r="R1">
        <v>2</v>
      </c>
      <c r="S1">
        <v>3</v>
      </c>
      <c r="T1" t="s">
        <v>13</v>
      </c>
    </row>
    <row r="2" spans="1:20" ht="15.75" x14ac:dyDescent="0.3">
      <c r="A2" s="25">
        <v>44274.354166666664</v>
      </c>
      <c r="B2" s="9">
        <v>119.9</v>
      </c>
      <c r="C2" s="9">
        <v>121.425</v>
      </c>
      <c r="D2" s="9">
        <v>119.74</v>
      </c>
      <c r="E2" s="9">
        <v>121.06</v>
      </c>
      <c r="F2" s="9">
        <v>0</v>
      </c>
      <c r="G2" s="7">
        <f>+(E2-B2)/B2</f>
        <v>9.6747289407839582E-3</v>
      </c>
      <c r="H2" s="28">
        <f>+IFERROR(ABS(G2)/ABS(G1),0)</f>
        <v>0</v>
      </c>
      <c r="I2" s="7">
        <f>+(C2-B2)/B2</f>
        <v>1.2718932443703014E-2</v>
      </c>
      <c r="J2" s="4">
        <v>0</v>
      </c>
      <c r="K2" s="1">
        <f>+IF(G2&gt;0.0008,1, 0)</f>
        <v>1</v>
      </c>
      <c r="L2" s="1">
        <f>+IFERROR(IF(AND(OR(K1=1,M1=1),(ABS(G2)/ABS(G1))&lt;0.9,J3=1,G2&lt;0),1,0),0)</f>
        <v>0</v>
      </c>
      <c r="M2" s="1">
        <f t="shared" ref="M2:M65" si="0">+IF(J2=1,1, 0)</f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>
        <f>+SUM(Q2:S2)</f>
        <v>0</v>
      </c>
    </row>
    <row r="3" spans="1:20" ht="15.75" x14ac:dyDescent="0.3">
      <c r="A3" s="25">
        <v>44274.357638888891</v>
      </c>
      <c r="B3" s="9">
        <v>121.06</v>
      </c>
      <c r="C3" s="9">
        <v>121.155</v>
      </c>
      <c r="D3" s="9">
        <v>120.685</v>
      </c>
      <c r="E3" s="9">
        <v>120.69499999999999</v>
      </c>
      <c r="F3" s="9">
        <v>1</v>
      </c>
      <c r="G3" s="7">
        <f t="shared" ref="G3:G66" si="1">+(E3-B3)/B3</f>
        <v>-3.0150338675037922E-3</v>
      </c>
      <c r="H3" s="28">
        <f t="shared" ref="H3:H66" si="2">+IFERROR(ABS(G3)/ABS(G2),0)</f>
        <v>0.31164013854629807</v>
      </c>
      <c r="I3" s="7">
        <f t="shared" ref="I3:I66" si="3">+(C3-B3)/B3</f>
        <v>7.8473484222698546E-4</v>
      </c>
      <c r="J3" s="1">
        <f t="shared" ref="J3:J4" si="4">+IF(AND(C3&gt;C2,C3&gt;C1),1,0)</f>
        <v>0</v>
      </c>
      <c r="K3" s="1">
        <f t="shared" ref="K3:K66" si="5">+IF(G3&gt;0.0008,1, 0)</f>
        <v>0</v>
      </c>
      <c r="L3" s="1">
        <f t="shared" ref="L3:L66" si="6">+IFERROR(IF(AND(OR(K2=1,M2=1),(ABS(G3)/ABS(G2))&lt;0.9,J4=1,G3&lt;0),1,0),0)</f>
        <v>0</v>
      </c>
      <c r="M3" s="1">
        <f t="shared" si="0"/>
        <v>0</v>
      </c>
      <c r="N3" s="1">
        <f t="shared" ref="N3:N8" si="7">+IF(AND(M3=1,L2=1,K1=1),1,0)</f>
        <v>0</v>
      </c>
      <c r="O3">
        <f t="shared" ref="O3:O8" si="8">+IF(OR(N4=1,N5=1,N3=1),1,0)</f>
        <v>0</v>
      </c>
      <c r="P3" s="1">
        <f t="shared" ref="P3:P34" si="9">+IFERROR(IF(AND(OR(K2=1),(ABS(G3)/ABS(G2))&lt;0.9,G3&lt;0),1,0),0)</f>
        <v>1</v>
      </c>
      <c r="Q3">
        <f t="shared" ref="Q3:Q5" si="10">+IF(AND(K3=1,G2&gt;0),1,0)</f>
        <v>0</v>
      </c>
      <c r="R3">
        <f t="shared" ref="R3:R5" si="11">+IF(AND(Q3=1,K3=1,G1&gt;0),1,0)</f>
        <v>0</v>
      </c>
      <c r="S3" s="4">
        <v>0</v>
      </c>
      <c r="T3">
        <f t="shared" ref="T3:T66" si="12">+SUM(Q3:S3)</f>
        <v>0</v>
      </c>
    </row>
    <row r="4" spans="1:20" ht="15.75" x14ac:dyDescent="0.3">
      <c r="A4" s="25">
        <v>44274.361111111109</v>
      </c>
      <c r="B4" s="9">
        <v>120.69499999999999</v>
      </c>
      <c r="C4" s="9">
        <v>120.705</v>
      </c>
      <c r="D4" s="9">
        <v>119.995</v>
      </c>
      <c r="E4" s="9">
        <v>120.36499999999999</v>
      </c>
      <c r="F4" s="9">
        <v>2</v>
      </c>
      <c r="G4" s="7">
        <f t="shared" si="1"/>
        <v>-2.7341646298520927E-3</v>
      </c>
      <c r="H4" s="28">
        <f t="shared" si="2"/>
        <v>0.90684375367092085</v>
      </c>
      <c r="I4" s="7">
        <f t="shared" si="3"/>
        <v>8.2853473631924412E-5</v>
      </c>
      <c r="J4" s="1">
        <f t="shared" si="4"/>
        <v>0</v>
      </c>
      <c r="K4" s="1">
        <f t="shared" si="5"/>
        <v>0</v>
      </c>
      <c r="L4" s="1">
        <f t="shared" si="6"/>
        <v>0</v>
      </c>
      <c r="M4" s="1">
        <f t="shared" si="0"/>
        <v>0</v>
      </c>
      <c r="N4" s="1">
        <f t="shared" si="7"/>
        <v>0</v>
      </c>
      <c r="O4">
        <f t="shared" si="8"/>
        <v>0</v>
      </c>
      <c r="P4" s="1">
        <f t="shared" si="9"/>
        <v>0</v>
      </c>
      <c r="Q4">
        <f t="shared" si="10"/>
        <v>0</v>
      </c>
      <c r="R4">
        <f t="shared" si="11"/>
        <v>0</v>
      </c>
      <c r="S4">
        <f>+IF(AND(R4=1,K4=1,G1&gt;0),1,0)</f>
        <v>0</v>
      </c>
      <c r="T4">
        <f t="shared" si="12"/>
        <v>0</v>
      </c>
    </row>
    <row r="5" spans="1:20" ht="15.75" x14ac:dyDescent="0.3">
      <c r="A5" s="25">
        <v>44274.364583333336</v>
      </c>
      <c r="B5" s="9">
        <v>120.36499999999999</v>
      </c>
      <c r="C5" s="9">
        <v>120.69499999999999</v>
      </c>
      <c r="D5" s="9">
        <v>120.11499999999999</v>
      </c>
      <c r="E5" s="9">
        <v>120.435</v>
      </c>
      <c r="F5" s="9">
        <v>3</v>
      </c>
      <c r="G5" s="7">
        <f t="shared" si="1"/>
        <v>5.8156440825827605E-4</v>
      </c>
      <c r="H5" s="28">
        <f t="shared" si="2"/>
        <v>0.2127027765294939</v>
      </c>
      <c r="I5" s="7">
        <f t="shared" si="3"/>
        <v>2.7416607817887118E-3</v>
      </c>
      <c r="J5" s="1">
        <f>+IF(AND(C5&gt;C4,C5&gt;C3),1,0)</f>
        <v>0</v>
      </c>
      <c r="K5" s="1">
        <f t="shared" si="5"/>
        <v>0</v>
      </c>
      <c r="L5" s="1">
        <f t="shared" si="6"/>
        <v>0</v>
      </c>
      <c r="M5" s="1">
        <f t="shared" si="0"/>
        <v>0</v>
      </c>
      <c r="N5" s="1">
        <f t="shared" si="7"/>
        <v>0</v>
      </c>
      <c r="O5">
        <f t="shared" si="8"/>
        <v>0</v>
      </c>
      <c r="P5" s="1">
        <f t="shared" si="9"/>
        <v>0</v>
      </c>
      <c r="Q5">
        <f t="shared" si="10"/>
        <v>0</v>
      </c>
      <c r="R5">
        <f t="shared" si="11"/>
        <v>0</v>
      </c>
      <c r="S5">
        <f t="shared" ref="S5:S68" si="13">+IF(AND(R5=1,K5=1,G2&gt;0),1,0)</f>
        <v>0</v>
      </c>
      <c r="T5">
        <f t="shared" si="12"/>
        <v>0</v>
      </c>
    </row>
    <row r="6" spans="1:20" ht="15.75" x14ac:dyDescent="0.3">
      <c r="A6" s="25">
        <v>44274.368055555555</v>
      </c>
      <c r="B6" s="9">
        <v>120.435</v>
      </c>
      <c r="C6" s="9">
        <v>120.985</v>
      </c>
      <c r="D6" s="9">
        <v>120.285</v>
      </c>
      <c r="E6" s="9">
        <v>120.825</v>
      </c>
      <c r="F6" s="9">
        <v>4</v>
      </c>
      <c r="G6" s="7">
        <f t="shared" si="1"/>
        <v>3.2382613027774365E-3</v>
      </c>
      <c r="H6" s="28">
        <f t="shared" si="2"/>
        <v>5.5681903101252139</v>
      </c>
      <c r="I6" s="7">
        <f t="shared" si="3"/>
        <v>4.5667787603271238E-3</v>
      </c>
      <c r="J6" s="1">
        <f t="shared" ref="J6:J69" si="14">+IF(AND(C6&gt;C5,C6&gt;C4),1,0)</f>
        <v>1</v>
      </c>
      <c r="K6" s="1">
        <f t="shared" si="5"/>
        <v>1</v>
      </c>
      <c r="L6" s="1">
        <f t="shared" si="6"/>
        <v>0</v>
      </c>
      <c r="M6" s="1">
        <f t="shared" si="0"/>
        <v>1</v>
      </c>
      <c r="N6" s="1">
        <f t="shared" si="7"/>
        <v>0</v>
      </c>
      <c r="O6">
        <f t="shared" si="8"/>
        <v>0</v>
      </c>
      <c r="P6" s="1">
        <f t="shared" si="9"/>
        <v>0</v>
      </c>
      <c r="Q6">
        <f>+IF(AND(K6=1,G5&gt;0),1,0)</f>
        <v>1</v>
      </c>
      <c r="R6">
        <f>+IF(AND(Q6=1,K6=1,G4&gt;0),1,0)</f>
        <v>0</v>
      </c>
      <c r="S6">
        <f t="shared" si="13"/>
        <v>0</v>
      </c>
      <c r="T6">
        <f t="shared" si="12"/>
        <v>1</v>
      </c>
    </row>
    <row r="7" spans="1:20" ht="15.75" x14ac:dyDescent="0.3">
      <c r="A7" s="25">
        <v>44274.371527777781</v>
      </c>
      <c r="B7" s="9">
        <v>120.825</v>
      </c>
      <c r="C7" s="9">
        <v>120.97499999999999</v>
      </c>
      <c r="D7" s="9">
        <v>120.55500000000001</v>
      </c>
      <c r="E7" s="9">
        <v>120.685</v>
      </c>
      <c r="F7" s="9">
        <v>5</v>
      </c>
      <c r="G7" s="7">
        <f t="shared" si="1"/>
        <v>-1.1587006000413869E-3</v>
      </c>
      <c r="H7" s="28">
        <f t="shared" si="2"/>
        <v>0.35781565837431856</v>
      </c>
      <c r="I7" s="7">
        <f t="shared" si="3"/>
        <v>1.2414649286156959E-3</v>
      </c>
      <c r="J7" s="1">
        <f t="shared" si="14"/>
        <v>0</v>
      </c>
      <c r="K7" s="1">
        <f t="shared" si="5"/>
        <v>0</v>
      </c>
      <c r="L7" s="1">
        <f t="shared" si="6"/>
        <v>0</v>
      </c>
      <c r="M7" s="1">
        <f t="shared" si="0"/>
        <v>0</v>
      </c>
      <c r="N7" s="1">
        <f t="shared" si="7"/>
        <v>0</v>
      </c>
      <c r="O7">
        <f t="shared" si="8"/>
        <v>0</v>
      </c>
      <c r="P7" s="1">
        <f t="shared" si="9"/>
        <v>1</v>
      </c>
      <c r="Q7">
        <f t="shared" ref="Q7:Q70" si="15">+IF(AND(K7=1,G6&gt;0),1,0)</f>
        <v>0</v>
      </c>
      <c r="R7">
        <f t="shared" ref="R7:R70" si="16">+IF(AND(Q7=1,K7=1,G5&gt;0),1,0)</f>
        <v>0</v>
      </c>
      <c r="S7">
        <f t="shared" si="13"/>
        <v>0</v>
      </c>
      <c r="T7">
        <f t="shared" si="12"/>
        <v>0</v>
      </c>
    </row>
    <row r="8" spans="1:20" ht="15.75" x14ac:dyDescent="0.3">
      <c r="A8" s="25">
        <v>44274.375</v>
      </c>
      <c r="B8" s="9">
        <v>120.685</v>
      </c>
      <c r="C8" s="9">
        <v>120.685</v>
      </c>
      <c r="D8" s="9">
        <v>119.995</v>
      </c>
      <c r="E8" s="9">
        <v>120.045</v>
      </c>
      <c r="F8" s="9">
        <v>6</v>
      </c>
      <c r="G8" s="7">
        <f t="shared" si="1"/>
        <v>-5.3030616895223147E-3</v>
      </c>
      <c r="H8" s="28">
        <f t="shared" si="2"/>
        <v>4.5767316331180785</v>
      </c>
      <c r="I8" s="7">
        <f t="shared" si="3"/>
        <v>0</v>
      </c>
      <c r="J8" s="1">
        <f t="shared" si="14"/>
        <v>0</v>
      </c>
      <c r="K8" s="1">
        <f t="shared" si="5"/>
        <v>0</v>
      </c>
      <c r="L8" s="1">
        <f t="shared" si="6"/>
        <v>0</v>
      </c>
      <c r="M8" s="1">
        <f t="shared" si="0"/>
        <v>0</v>
      </c>
      <c r="N8" s="1">
        <f t="shared" si="7"/>
        <v>0</v>
      </c>
      <c r="O8">
        <f t="shared" si="8"/>
        <v>0</v>
      </c>
      <c r="P8" s="1">
        <f t="shared" si="9"/>
        <v>0</v>
      </c>
      <c r="Q8">
        <f t="shared" si="15"/>
        <v>0</v>
      </c>
      <c r="R8">
        <f t="shared" si="16"/>
        <v>0</v>
      </c>
      <c r="S8">
        <f t="shared" si="13"/>
        <v>0</v>
      </c>
      <c r="T8">
        <f t="shared" si="12"/>
        <v>0</v>
      </c>
    </row>
    <row r="9" spans="1:20" ht="15.75" x14ac:dyDescent="0.3">
      <c r="A9" s="25">
        <v>44274.378472222219</v>
      </c>
      <c r="B9" s="9">
        <v>120.045</v>
      </c>
      <c r="C9" s="9">
        <v>120.105</v>
      </c>
      <c r="D9" s="9">
        <v>119.675</v>
      </c>
      <c r="E9" s="9">
        <v>119.905</v>
      </c>
      <c r="F9" s="9">
        <v>7</v>
      </c>
      <c r="G9" s="7">
        <f t="shared" si="1"/>
        <v>-1.1662293306676709E-3</v>
      </c>
      <c r="H9" s="28">
        <f t="shared" si="2"/>
        <v>0.21991622933066834</v>
      </c>
      <c r="I9" s="7">
        <f t="shared" si="3"/>
        <v>4.9981257028616159E-4</v>
      </c>
      <c r="J9" s="1">
        <f t="shared" si="14"/>
        <v>0</v>
      </c>
      <c r="K9" s="1">
        <f t="shared" si="5"/>
        <v>0</v>
      </c>
      <c r="L9" s="1">
        <f t="shared" si="6"/>
        <v>0</v>
      </c>
      <c r="M9" s="1">
        <f t="shared" si="0"/>
        <v>0</v>
      </c>
      <c r="N9" s="1">
        <f>+IF(AND(M9=1,L8=1,K7=1),1,0)</f>
        <v>0</v>
      </c>
      <c r="O9">
        <f>+IF(OR(N10=1,N11=1,N9=1),1,0)</f>
        <v>0</v>
      </c>
      <c r="P9" s="1">
        <f t="shared" si="9"/>
        <v>0</v>
      </c>
      <c r="Q9">
        <f t="shared" si="15"/>
        <v>0</v>
      </c>
      <c r="R9">
        <f t="shared" si="16"/>
        <v>0</v>
      </c>
      <c r="S9">
        <f t="shared" si="13"/>
        <v>0</v>
      </c>
      <c r="T9">
        <f t="shared" si="12"/>
        <v>0</v>
      </c>
    </row>
    <row r="10" spans="1:20" ht="15.75" x14ac:dyDescent="0.3">
      <c r="A10" s="25">
        <v>44274.381944444445</v>
      </c>
      <c r="B10" s="9">
        <v>119.905</v>
      </c>
      <c r="C10" s="9">
        <v>120.215</v>
      </c>
      <c r="D10" s="9">
        <v>119.795</v>
      </c>
      <c r="E10" s="9">
        <v>120.185</v>
      </c>
      <c r="F10" s="9">
        <v>8</v>
      </c>
      <c r="G10" s="7">
        <f t="shared" si="1"/>
        <v>2.3351820190984623E-3</v>
      </c>
      <c r="H10" s="28">
        <f t="shared" si="2"/>
        <v>2.0023351820190984</v>
      </c>
      <c r="I10" s="7">
        <f t="shared" si="3"/>
        <v>2.5853800925733062E-3</v>
      </c>
      <c r="J10" s="1">
        <f t="shared" si="14"/>
        <v>0</v>
      </c>
      <c r="K10" s="1">
        <f t="shared" si="5"/>
        <v>1</v>
      </c>
      <c r="L10" s="1">
        <f t="shared" si="6"/>
        <v>0</v>
      </c>
      <c r="M10" s="1">
        <f t="shared" si="0"/>
        <v>0</v>
      </c>
      <c r="N10" s="1">
        <f t="shared" ref="N10:N73" si="17">+IF(AND(M10=1,L9=1,K8=1),1,0)</f>
        <v>0</v>
      </c>
      <c r="O10">
        <f t="shared" ref="O10:O73" si="18">+IF(OR(N11=1,N12=1,N10=1),1,0)</f>
        <v>1</v>
      </c>
      <c r="P10" s="1">
        <f t="shared" si="9"/>
        <v>0</v>
      </c>
      <c r="Q10">
        <f t="shared" si="15"/>
        <v>0</v>
      </c>
      <c r="R10">
        <f t="shared" si="16"/>
        <v>0</v>
      </c>
      <c r="S10">
        <f t="shared" si="13"/>
        <v>0</v>
      </c>
      <c r="T10">
        <f t="shared" si="12"/>
        <v>0</v>
      </c>
    </row>
    <row r="11" spans="1:20" ht="15.75" x14ac:dyDescent="0.3">
      <c r="A11" s="25">
        <v>44274.385416666664</v>
      </c>
      <c r="B11" s="9">
        <v>120.185</v>
      </c>
      <c r="C11" s="9">
        <v>120.245</v>
      </c>
      <c r="D11" s="9">
        <v>119.97499999999999</v>
      </c>
      <c r="E11" s="9">
        <v>120.145</v>
      </c>
      <c r="F11" s="9">
        <v>9</v>
      </c>
      <c r="G11" s="7">
        <f t="shared" si="1"/>
        <v>-3.3282023547036863E-4</v>
      </c>
      <c r="H11" s="28">
        <f t="shared" si="2"/>
        <v>0.14252432262169426</v>
      </c>
      <c r="I11" s="7">
        <f t="shared" si="3"/>
        <v>4.9923035320549385E-4</v>
      </c>
      <c r="J11" s="1">
        <f t="shared" si="14"/>
        <v>1</v>
      </c>
      <c r="K11" s="1">
        <f t="shared" si="5"/>
        <v>0</v>
      </c>
      <c r="L11" s="1">
        <f t="shared" si="6"/>
        <v>1</v>
      </c>
      <c r="M11" s="1">
        <f t="shared" si="0"/>
        <v>1</v>
      </c>
      <c r="N11" s="1">
        <f t="shared" si="17"/>
        <v>0</v>
      </c>
      <c r="O11">
        <f t="shared" si="18"/>
        <v>1</v>
      </c>
      <c r="P11" s="1">
        <f t="shared" si="9"/>
        <v>1</v>
      </c>
      <c r="Q11">
        <f t="shared" si="15"/>
        <v>0</v>
      </c>
      <c r="R11">
        <f t="shared" si="16"/>
        <v>0</v>
      </c>
      <c r="S11">
        <f t="shared" si="13"/>
        <v>0</v>
      </c>
      <c r="T11">
        <f t="shared" si="12"/>
        <v>0</v>
      </c>
    </row>
    <row r="12" spans="1:20" ht="15.75" x14ac:dyDescent="0.3">
      <c r="A12" s="25">
        <v>44274.388888888891</v>
      </c>
      <c r="B12" s="9">
        <v>120.145</v>
      </c>
      <c r="C12" s="9">
        <v>120.44499999999999</v>
      </c>
      <c r="D12" s="9">
        <v>120.065</v>
      </c>
      <c r="E12" s="9">
        <v>120.235</v>
      </c>
      <c r="F12" s="9">
        <v>10</v>
      </c>
      <c r="G12" s="7">
        <f t="shared" si="1"/>
        <v>7.4909484373052073E-4</v>
      </c>
      <c r="H12" s="28">
        <f t="shared" si="2"/>
        <v>2.2507490948434641</v>
      </c>
      <c r="I12" s="7">
        <f t="shared" si="3"/>
        <v>2.4969828124349509E-3</v>
      </c>
      <c r="J12" s="1">
        <f t="shared" si="14"/>
        <v>1</v>
      </c>
      <c r="K12" s="1">
        <f t="shared" si="5"/>
        <v>0</v>
      </c>
      <c r="L12" s="1">
        <f t="shared" si="6"/>
        <v>0</v>
      </c>
      <c r="M12" s="1">
        <f t="shared" si="0"/>
        <v>1</v>
      </c>
      <c r="N12" s="1">
        <f t="shared" si="17"/>
        <v>1</v>
      </c>
      <c r="O12">
        <f t="shared" si="18"/>
        <v>1</v>
      </c>
      <c r="P12" s="1">
        <f t="shared" si="9"/>
        <v>0</v>
      </c>
      <c r="Q12">
        <f t="shared" si="15"/>
        <v>0</v>
      </c>
      <c r="R12">
        <f t="shared" si="16"/>
        <v>0</v>
      </c>
      <c r="S12">
        <f t="shared" si="13"/>
        <v>0</v>
      </c>
      <c r="T12">
        <f t="shared" si="12"/>
        <v>0</v>
      </c>
    </row>
    <row r="13" spans="1:20" ht="15.75" x14ac:dyDescent="0.3">
      <c r="A13" s="25">
        <v>44274.392361111109</v>
      </c>
      <c r="B13" s="9">
        <v>120.235</v>
      </c>
      <c r="C13" s="9">
        <v>120.355</v>
      </c>
      <c r="D13" s="9">
        <v>120.08499999999999</v>
      </c>
      <c r="E13" s="9">
        <v>120.11499999999999</v>
      </c>
      <c r="F13" s="9">
        <v>11</v>
      </c>
      <c r="G13" s="26">
        <f t="shared" si="1"/>
        <v>-9.9804549424048353E-4</v>
      </c>
      <c r="H13" s="28">
        <f t="shared" si="2"/>
        <v>1.3323352878390928</v>
      </c>
      <c r="I13" s="7">
        <f t="shared" si="3"/>
        <v>9.9804549424048353E-4</v>
      </c>
      <c r="J13" s="1">
        <f t="shared" si="14"/>
        <v>0</v>
      </c>
      <c r="K13" s="1">
        <f t="shared" si="5"/>
        <v>0</v>
      </c>
      <c r="L13" s="1">
        <f t="shared" si="6"/>
        <v>0</v>
      </c>
      <c r="M13" s="1">
        <f t="shared" si="0"/>
        <v>0</v>
      </c>
      <c r="N13" s="1">
        <f t="shared" si="17"/>
        <v>0</v>
      </c>
      <c r="O13">
        <f t="shared" si="18"/>
        <v>0</v>
      </c>
      <c r="P13" s="1">
        <f t="shared" si="9"/>
        <v>0</v>
      </c>
      <c r="Q13">
        <f t="shared" si="15"/>
        <v>0</v>
      </c>
      <c r="R13">
        <f t="shared" si="16"/>
        <v>0</v>
      </c>
      <c r="S13">
        <f t="shared" si="13"/>
        <v>0</v>
      </c>
      <c r="T13">
        <f t="shared" si="12"/>
        <v>0</v>
      </c>
    </row>
    <row r="14" spans="1:20" ht="15.75" x14ac:dyDescent="0.3">
      <c r="A14" s="25">
        <v>44274.395833333336</v>
      </c>
      <c r="B14" s="9">
        <v>120.11499999999999</v>
      </c>
      <c r="C14" s="9">
        <v>120.155</v>
      </c>
      <c r="D14" s="9">
        <v>119.845</v>
      </c>
      <c r="E14" s="9">
        <v>119.875</v>
      </c>
      <c r="F14" s="9">
        <v>12</v>
      </c>
      <c r="G14" s="7">
        <f t="shared" si="1"/>
        <v>-1.9980851683802595E-3</v>
      </c>
      <c r="H14" s="28">
        <f t="shared" si="2"/>
        <v>2.0019980851682617</v>
      </c>
      <c r="I14" s="7">
        <f t="shared" si="3"/>
        <v>3.3301419473010245E-4</v>
      </c>
      <c r="J14" s="1">
        <f t="shared" si="14"/>
        <v>0</v>
      </c>
      <c r="K14" s="1">
        <f t="shared" si="5"/>
        <v>0</v>
      </c>
      <c r="L14" s="1">
        <f t="shared" si="6"/>
        <v>0</v>
      </c>
      <c r="M14" s="1">
        <f t="shared" si="0"/>
        <v>0</v>
      </c>
      <c r="N14" s="1">
        <f t="shared" si="17"/>
        <v>0</v>
      </c>
      <c r="O14">
        <f t="shared" si="18"/>
        <v>0</v>
      </c>
      <c r="P14" s="1">
        <f t="shared" si="9"/>
        <v>0</v>
      </c>
      <c r="Q14">
        <f t="shared" si="15"/>
        <v>0</v>
      </c>
      <c r="R14">
        <f t="shared" si="16"/>
        <v>0</v>
      </c>
      <c r="S14">
        <f t="shared" si="13"/>
        <v>0</v>
      </c>
      <c r="T14">
        <f t="shared" si="12"/>
        <v>0</v>
      </c>
    </row>
    <row r="15" spans="1:20" ht="15.75" x14ac:dyDescent="0.3">
      <c r="A15" s="25">
        <v>44274.399305555555</v>
      </c>
      <c r="B15" s="9">
        <v>119.875</v>
      </c>
      <c r="C15" s="9">
        <v>120.63500000000001</v>
      </c>
      <c r="D15" s="9">
        <v>119.855</v>
      </c>
      <c r="E15" s="9">
        <v>120.625</v>
      </c>
      <c r="F15" s="9">
        <v>13</v>
      </c>
      <c r="G15" s="7">
        <f t="shared" si="1"/>
        <v>6.2565172054223151E-3</v>
      </c>
      <c r="H15" s="28">
        <f t="shared" si="2"/>
        <v>3.1312565172054891</v>
      </c>
      <c r="I15" s="7">
        <f t="shared" si="3"/>
        <v>6.3399374348279882E-3</v>
      </c>
      <c r="J15" s="1">
        <f t="shared" si="14"/>
        <v>1</v>
      </c>
      <c r="K15" s="1">
        <f t="shared" si="5"/>
        <v>1</v>
      </c>
      <c r="L15" s="1">
        <f t="shared" si="6"/>
        <v>0</v>
      </c>
      <c r="M15" s="1">
        <f t="shared" si="0"/>
        <v>1</v>
      </c>
      <c r="N15" s="1">
        <f t="shared" si="17"/>
        <v>0</v>
      </c>
      <c r="O15">
        <f t="shared" si="18"/>
        <v>0</v>
      </c>
      <c r="P15" s="1">
        <f t="shared" si="9"/>
        <v>0</v>
      </c>
      <c r="Q15">
        <f t="shared" si="15"/>
        <v>0</v>
      </c>
      <c r="R15">
        <f t="shared" si="16"/>
        <v>0</v>
      </c>
      <c r="S15">
        <f t="shared" si="13"/>
        <v>0</v>
      </c>
      <c r="T15">
        <f t="shared" si="12"/>
        <v>0</v>
      </c>
    </row>
    <row r="16" spans="1:20" ht="15.75" x14ac:dyDescent="0.3">
      <c r="A16" s="25">
        <v>44274.402777777781</v>
      </c>
      <c r="B16" s="9">
        <v>120.625</v>
      </c>
      <c r="C16" s="9">
        <v>120.63500000000001</v>
      </c>
      <c r="D16" s="9">
        <v>120.465</v>
      </c>
      <c r="E16" s="9">
        <v>120.535</v>
      </c>
      <c r="F16" s="9">
        <v>14</v>
      </c>
      <c r="G16" s="7">
        <f t="shared" si="1"/>
        <v>-7.4611398963733396E-4</v>
      </c>
      <c r="H16" s="28">
        <f t="shared" si="2"/>
        <v>0.11925388601036721</v>
      </c>
      <c r="I16" s="7">
        <f t="shared" si="3"/>
        <v>8.2901554404187487E-5</v>
      </c>
      <c r="J16" s="1">
        <f t="shared" si="14"/>
        <v>0</v>
      </c>
      <c r="K16" s="1">
        <f t="shared" si="5"/>
        <v>0</v>
      </c>
      <c r="L16" s="1">
        <f t="shared" si="6"/>
        <v>0</v>
      </c>
      <c r="M16" s="1">
        <f t="shared" si="0"/>
        <v>0</v>
      </c>
      <c r="N16" s="1">
        <f t="shared" si="17"/>
        <v>0</v>
      </c>
      <c r="O16">
        <f t="shared" si="18"/>
        <v>0</v>
      </c>
      <c r="P16" s="1">
        <f t="shared" si="9"/>
        <v>1</v>
      </c>
      <c r="Q16">
        <f t="shared" si="15"/>
        <v>0</v>
      </c>
      <c r="R16">
        <f t="shared" si="16"/>
        <v>0</v>
      </c>
      <c r="S16">
        <f t="shared" si="13"/>
        <v>0</v>
      </c>
      <c r="T16">
        <f t="shared" si="12"/>
        <v>0</v>
      </c>
    </row>
    <row r="17" spans="1:20" ht="15.75" x14ac:dyDescent="0.3">
      <c r="A17" s="25">
        <v>44274.40625</v>
      </c>
      <c r="B17" s="9">
        <v>120.535</v>
      </c>
      <c r="C17" s="9">
        <v>120.575</v>
      </c>
      <c r="D17" s="9">
        <v>120.395</v>
      </c>
      <c r="E17" s="9">
        <v>120.41500000000001</v>
      </c>
      <c r="F17" s="9">
        <v>15</v>
      </c>
      <c r="G17" s="7">
        <f t="shared" si="1"/>
        <v>-9.955614551789135E-4</v>
      </c>
      <c r="H17" s="28">
        <f t="shared" si="2"/>
        <v>1.3343288947883543</v>
      </c>
      <c r="I17" s="7">
        <f t="shared" si="3"/>
        <v>3.3185381839304979E-4</v>
      </c>
      <c r="J17" s="1">
        <f t="shared" si="14"/>
        <v>0</v>
      </c>
      <c r="K17" s="1">
        <f t="shared" si="5"/>
        <v>0</v>
      </c>
      <c r="L17" s="1">
        <f t="shared" si="6"/>
        <v>0</v>
      </c>
      <c r="M17" s="1">
        <f t="shared" si="0"/>
        <v>0</v>
      </c>
      <c r="N17" s="1">
        <f t="shared" si="17"/>
        <v>0</v>
      </c>
      <c r="O17">
        <f t="shared" si="18"/>
        <v>0</v>
      </c>
      <c r="P17" s="1">
        <f t="shared" si="9"/>
        <v>0</v>
      </c>
      <c r="Q17">
        <f t="shared" si="15"/>
        <v>0</v>
      </c>
      <c r="R17">
        <f t="shared" si="16"/>
        <v>0</v>
      </c>
      <c r="S17">
        <f t="shared" si="13"/>
        <v>0</v>
      </c>
      <c r="T17">
        <f t="shared" si="12"/>
        <v>0</v>
      </c>
    </row>
    <row r="18" spans="1:20" ht="15.75" x14ac:dyDescent="0.3">
      <c r="A18" s="25">
        <v>44274.409722222219</v>
      </c>
      <c r="B18" s="9">
        <v>120.41500000000001</v>
      </c>
      <c r="C18" s="9">
        <v>120.72499999999999</v>
      </c>
      <c r="D18" s="9">
        <v>120.295</v>
      </c>
      <c r="E18" s="9">
        <v>120.485</v>
      </c>
      <c r="F18" s="9">
        <v>16</v>
      </c>
      <c r="G18" s="7">
        <f t="shared" si="1"/>
        <v>5.8132292488471678E-4</v>
      </c>
      <c r="H18" s="28">
        <f t="shared" si="2"/>
        <v>0.58391465625820815</v>
      </c>
      <c r="I18" s="7">
        <f t="shared" si="3"/>
        <v>2.5744300959181835E-3</v>
      </c>
      <c r="J18" s="1">
        <f t="shared" si="14"/>
        <v>1</v>
      </c>
      <c r="K18" s="1">
        <f t="shared" si="5"/>
        <v>0</v>
      </c>
      <c r="L18" s="1">
        <f t="shared" si="6"/>
        <v>0</v>
      </c>
      <c r="M18" s="1">
        <f t="shared" si="0"/>
        <v>1</v>
      </c>
      <c r="N18" s="1">
        <f t="shared" si="17"/>
        <v>0</v>
      </c>
      <c r="O18">
        <f t="shared" si="18"/>
        <v>0</v>
      </c>
      <c r="P18" s="1">
        <f t="shared" si="9"/>
        <v>0</v>
      </c>
      <c r="Q18">
        <f t="shared" si="15"/>
        <v>0</v>
      </c>
      <c r="R18">
        <f t="shared" si="16"/>
        <v>0</v>
      </c>
      <c r="S18">
        <f t="shared" si="13"/>
        <v>0</v>
      </c>
      <c r="T18">
        <f t="shared" si="12"/>
        <v>0</v>
      </c>
    </row>
    <row r="19" spans="1:20" ht="15.75" x14ac:dyDescent="0.3">
      <c r="A19" s="25">
        <v>44274.413194444445</v>
      </c>
      <c r="B19" s="9">
        <v>120.485</v>
      </c>
      <c r="C19" s="9">
        <v>120.52500000000001</v>
      </c>
      <c r="D19" s="9">
        <v>120.33499999999999</v>
      </c>
      <c r="E19" s="9">
        <v>120.505</v>
      </c>
      <c r="F19" s="9">
        <v>17</v>
      </c>
      <c r="G19" s="7">
        <f t="shared" si="1"/>
        <v>1.6599576710790573E-4</v>
      </c>
      <c r="H19" s="28">
        <f t="shared" si="2"/>
        <v>0.28554828994714887</v>
      </c>
      <c r="I19" s="7">
        <f t="shared" si="3"/>
        <v>3.3199153421592937E-4</v>
      </c>
      <c r="J19" s="1">
        <f t="shared" si="14"/>
        <v>0</v>
      </c>
      <c r="K19" s="1">
        <f t="shared" si="5"/>
        <v>0</v>
      </c>
      <c r="L19" s="1">
        <f t="shared" si="6"/>
        <v>0</v>
      </c>
      <c r="M19" s="1">
        <f t="shared" si="0"/>
        <v>0</v>
      </c>
      <c r="N19" s="1">
        <f t="shared" si="17"/>
        <v>0</v>
      </c>
      <c r="O19">
        <f t="shared" si="18"/>
        <v>0</v>
      </c>
      <c r="P19" s="1">
        <f t="shared" si="9"/>
        <v>0</v>
      </c>
      <c r="Q19">
        <f t="shared" si="15"/>
        <v>0</v>
      </c>
      <c r="R19">
        <f t="shared" si="16"/>
        <v>0</v>
      </c>
      <c r="S19">
        <f t="shared" si="13"/>
        <v>0</v>
      </c>
      <c r="T19">
        <f t="shared" si="12"/>
        <v>0</v>
      </c>
    </row>
    <row r="20" spans="1:20" ht="15.75" x14ac:dyDescent="0.3">
      <c r="A20" s="25">
        <v>44274.416666666664</v>
      </c>
      <c r="B20" s="9">
        <v>120.505</v>
      </c>
      <c r="C20" s="9">
        <v>120.55500000000001</v>
      </c>
      <c r="D20" s="9">
        <v>120.355</v>
      </c>
      <c r="E20" s="9">
        <v>120.435</v>
      </c>
      <c r="F20" s="9">
        <v>18</v>
      </c>
      <c r="G20" s="7">
        <f t="shared" si="1"/>
        <v>-5.8088875980244123E-4</v>
      </c>
      <c r="H20" s="28">
        <f t="shared" si="2"/>
        <v>3.4994191112405524</v>
      </c>
      <c r="I20" s="7">
        <f t="shared" si="3"/>
        <v>4.1492054271616421E-4</v>
      </c>
      <c r="J20" s="1">
        <f t="shared" si="14"/>
        <v>0</v>
      </c>
      <c r="K20" s="1">
        <f t="shared" si="5"/>
        <v>0</v>
      </c>
      <c r="L20" s="1">
        <f t="shared" si="6"/>
        <v>0</v>
      </c>
      <c r="M20" s="1">
        <f t="shared" si="0"/>
        <v>0</v>
      </c>
      <c r="N20" s="1">
        <f t="shared" si="17"/>
        <v>0</v>
      </c>
      <c r="O20">
        <f t="shared" si="18"/>
        <v>0</v>
      </c>
      <c r="P20" s="1">
        <f t="shared" si="9"/>
        <v>0</v>
      </c>
      <c r="Q20">
        <f t="shared" si="15"/>
        <v>0</v>
      </c>
      <c r="R20">
        <f t="shared" si="16"/>
        <v>0</v>
      </c>
      <c r="S20">
        <f t="shared" si="13"/>
        <v>0</v>
      </c>
      <c r="T20">
        <f t="shared" si="12"/>
        <v>0</v>
      </c>
    </row>
    <row r="21" spans="1:20" ht="15.75" x14ac:dyDescent="0.3">
      <c r="A21" s="25">
        <v>44274.420138888891</v>
      </c>
      <c r="B21" s="9">
        <v>120.435</v>
      </c>
      <c r="C21" s="9">
        <v>120.495</v>
      </c>
      <c r="D21" s="9">
        <v>120.16500000000001</v>
      </c>
      <c r="E21" s="9">
        <v>120.215</v>
      </c>
      <c r="F21" s="9">
        <v>19</v>
      </c>
      <c r="G21" s="7">
        <f t="shared" si="1"/>
        <v>-1.8267115041308494E-3</v>
      </c>
      <c r="H21" s="28">
        <f t="shared" si="2"/>
        <v>3.1446838543615638</v>
      </c>
      <c r="I21" s="7">
        <f t="shared" si="3"/>
        <v>4.9819404658116219E-4</v>
      </c>
      <c r="J21" s="1">
        <f t="shared" si="14"/>
        <v>0</v>
      </c>
      <c r="K21" s="1">
        <f t="shared" si="5"/>
        <v>0</v>
      </c>
      <c r="L21" s="1">
        <f t="shared" si="6"/>
        <v>0</v>
      </c>
      <c r="M21" s="1">
        <f t="shared" si="0"/>
        <v>0</v>
      </c>
      <c r="N21" s="1">
        <f t="shared" si="17"/>
        <v>0</v>
      </c>
      <c r="O21">
        <f t="shared" si="18"/>
        <v>0</v>
      </c>
      <c r="P21" s="1">
        <f t="shared" si="9"/>
        <v>0</v>
      </c>
      <c r="Q21">
        <f t="shared" si="15"/>
        <v>0</v>
      </c>
      <c r="R21">
        <f t="shared" si="16"/>
        <v>0</v>
      </c>
      <c r="S21">
        <f t="shared" si="13"/>
        <v>0</v>
      </c>
      <c r="T21">
        <f t="shared" si="12"/>
        <v>0</v>
      </c>
    </row>
    <row r="22" spans="1:20" ht="15.75" x14ac:dyDescent="0.3">
      <c r="A22" s="25">
        <v>44274.423611111109</v>
      </c>
      <c r="B22" s="9">
        <v>120.215</v>
      </c>
      <c r="C22" s="9">
        <v>120.36499999999999</v>
      </c>
      <c r="D22" s="9">
        <v>120.155</v>
      </c>
      <c r="E22" s="9">
        <v>120.205</v>
      </c>
      <c r="F22" s="9">
        <v>20</v>
      </c>
      <c r="G22" s="7">
        <f t="shared" si="1"/>
        <v>-8.3184294805183339E-5</v>
      </c>
      <c r="H22" s="28">
        <f t="shared" si="2"/>
        <v>4.5537729749374124E-2</v>
      </c>
      <c r="I22" s="7">
        <f t="shared" si="3"/>
        <v>1.2477644220770408E-3</v>
      </c>
      <c r="J22" s="1">
        <f t="shared" si="14"/>
        <v>0</v>
      </c>
      <c r="K22" s="1">
        <f t="shared" si="5"/>
        <v>0</v>
      </c>
      <c r="L22" s="1">
        <f t="shared" si="6"/>
        <v>0</v>
      </c>
      <c r="M22" s="1">
        <f t="shared" si="0"/>
        <v>0</v>
      </c>
      <c r="N22" s="1">
        <f t="shared" si="17"/>
        <v>0</v>
      </c>
      <c r="O22">
        <f t="shared" si="18"/>
        <v>0</v>
      </c>
      <c r="P22" s="1">
        <f t="shared" si="9"/>
        <v>0</v>
      </c>
      <c r="Q22">
        <f t="shared" si="15"/>
        <v>0</v>
      </c>
      <c r="R22">
        <f t="shared" si="16"/>
        <v>0</v>
      </c>
      <c r="S22">
        <f t="shared" si="13"/>
        <v>0</v>
      </c>
      <c r="T22">
        <f t="shared" si="12"/>
        <v>0</v>
      </c>
    </row>
    <row r="23" spans="1:20" ht="15.75" x14ac:dyDescent="0.3">
      <c r="A23" s="25">
        <v>44274.427083333336</v>
      </c>
      <c r="B23" s="9">
        <v>120.205</v>
      </c>
      <c r="C23" s="9">
        <v>120.405</v>
      </c>
      <c r="D23" s="9">
        <v>120.105</v>
      </c>
      <c r="E23" s="9">
        <v>120.155</v>
      </c>
      <c r="F23" s="9">
        <v>21</v>
      </c>
      <c r="G23" s="7">
        <f t="shared" si="1"/>
        <v>-4.1595607503845227E-4</v>
      </c>
      <c r="H23" s="28">
        <f t="shared" si="2"/>
        <v>5.0004159560721959</v>
      </c>
      <c r="I23" s="7">
        <f t="shared" si="3"/>
        <v>1.6638243001539275E-3</v>
      </c>
      <c r="J23" s="1">
        <f t="shared" si="14"/>
        <v>0</v>
      </c>
      <c r="K23" s="1">
        <f t="shared" si="5"/>
        <v>0</v>
      </c>
      <c r="L23" s="1">
        <f t="shared" si="6"/>
        <v>0</v>
      </c>
      <c r="M23" s="1">
        <f t="shared" si="0"/>
        <v>0</v>
      </c>
      <c r="N23" s="1">
        <f t="shared" si="17"/>
        <v>0</v>
      </c>
      <c r="O23">
        <f t="shared" si="18"/>
        <v>0</v>
      </c>
      <c r="P23" s="1">
        <f t="shared" si="9"/>
        <v>0</v>
      </c>
      <c r="Q23">
        <f t="shared" si="15"/>
        <v>0</v>
      </c>
      <c r="R23">
        <f t="shared" si="16"/>
        <v>0</v>
      </c>
      <c r="S23">
        <f t="shared" si="13"/>
        <v>0</v>
      </c>
      <c r="T23">
        <f t="shared" si="12"/>
        <v>0</v>
      </c>
    </row>
    <row r="24" spans="1:20" ht="15.75" x14ac:dyDescent="0.3">
      <c r="A24" s="25">
        <v>44274.430555555555</v>
      </c>
      <c r="B24" s="9">
        <v>120.155</v>
      </c>
      <c r="C24" s="9">
        <v>120.44499999999999</v>
      </c>
      <c r="D24" s="9">
        <v>120.02500000000001</v>
      </c>
      <c r="E24" s="9">
        <v>120.05500000000001</v>
      </c>
      <c r="F24" s="9">
        <v>22</v>
      </c>
      <c r="G24" s="7">
        <f t="shared" si="1"/>
        <v>-8.3225833298651174E-4</v>
      </c>
      <c r="H24" s="28">
        <f t="shared" si="2"/>
        <v>2.0008322583329865</v>
      </c>
      <c r="I24" s="7">
        <f t="shared" si="3"/>
        <v>2.4135491656609551E-3</v>
      </c>
      <c r="J24" s="1">
        <f t="shared" si="14"/>
        <v>1</v>
      </c>
      <c r="K24" s="1">
        <f t="shared" si="5"/>
        <v>0</v>
      </c>
      <c r="L24" s="1">
        <f t="shared" si="6"/>
        <v>0</v>
      </c>
      <c r="M24" s="1">
        <f t="shared" si="0"/>
        <v>1</v>
      </c>
      <c r="N24" s="1">
        <f t="shared" si="17"/>
        <v>0</v>
      </c>
      <c r="O24">
        <f t="shared" si="18"/>
        <v>0</v>
      </c>
      <c r="P24" s="1">
        <f t="shared" si="9"/>
        <v>0</v>
      </c>
      <c r="Q24">
        <f t="shared" si="15"/>
        <v>0</v>
      </c>
      <c r="R24">
        <f t="shared" si="16"/>
        <v>0</v>
      </c>
      <c r="S24">
        <f t="shared" si="13"/>
        <v>0</v>
      </c>
      <c r="T24">
        <f t="shared" si="12"/>
        <v>0</v>
      </c>
    </row>
    <row r="25" spans="1:20" ht="15.75" x14ac:dyDescent="0.3">
      <c r="A25" s="25">
        <v>44274.434027777781</v>
      </c>
      <c r="B25" s="9">
        <v>120.05500000000001</v>
      </c>
      <c r="C25" s="9">
        <v>120.05500000000001</v>
      </c>
      <c r="D25" s="9">
        <v>119.86499999999999</v>
      </c>
      <c r="E25" s="9">
        <v>120.015</v>
      </c>
      <c r="F25" s="9">
        <v>23</v>
      </c>
      <c r="G25" s="7">
        <f t="shared" si="1"/>
        <v>-3.331806255466765E-4</v>
      </c>
      <c r="H25" s="28">
        <f t="shared" si="2"/>
        <v>0.40033318062563189</v>
      </c>
      <c r="I25" s="7">
        <f t="shared" si="3"/>
        <v>0</v>
      </c>
      <c r="J25" s="1">
        <f t="shared" si="14"/>
        <v>0</v>
      </c>
      <c r="K25" s="1">
        <f t="shared" si="5"/>
        <v>0</v>
      </c>
      <c r="L25" s="1">
        <f t="shared" si="6"/>
        <v>0</v>
      </c>
      <c r="M25" s="1">
        <f t="shared" si="0"/>
        <v>0</v>
      </c>
      <c r="N25" s="1">
        <f t="shared" si="17"/>
        <v>0</v>
      </c>
      <c r="O25">
        <f t="shared" si="18"/>
        <v>0</v>
      </c>
      <c r="P25" s="1">
        <f t="shared" si="9"/>
        <v>0</v>
      </c>
      <c r="Q25">
        <f t="shared" si="15"/>
        <v>0</v>
      </c>
      <c r="R25">
        <f t="shared" si="16"/>
        <v>0</v>
      </c>
      <c r="S25">
        <f t="shared" si="13"/>
        <v>0</v>
      </c>
      <c r="T25">
        <f t="shared" si="12"/>
        <v>0</v>
      </c>
    </row>
    <row r="26" spans="1:20" ht="15.75" x14ac:dyDescent="0.3">
      <c r="A26" s="25">
        <v>44274.4375</v>
      </c>
      <c r="B26" s="9">
        <v>120.015</v>
      </c>
      <c r="C26" s="9">
        <v>120.105</v>
      </c>
      <c r="D26" s="9">
        <v>119.935</v>
      </c>
      <c r="E26" s="9">
        <v>120.015</v>
      </c>
      <c r="F26" s="9">
        <v>24</v>
      </c>
      <c r="G26" s="7">
        <f t="shared" si="1"/>
        <v>0</v>
      </c>
      <c r="H26" s="28">
        <f t="shared" si="2"/>
        <v>0</v>
      </c>
      <c r="I26" s="7">
        <f t="shared" si="3"/>
        <v>7.4990626171731378E-4</v>
      </c>
      <c r="J26" s="1">
        <f t="shared" si="14"/>
        <v>0</v>
      </c>
      <c r="K26" s="1">
        <f t="shared" si="5"/>
        <v>0</v>
      </c>
      <c r="L26" s="1">
        <f t="shared" si="6"/>
        <v>0</v>
      </c>
      <c r="M26" s="1">
        <f t="shared" si="0"/>
        <v>0</v>
      </c>
      <c r="N26" s="1">
        <f t="shared" si="17"/>
        <v>0</v>
      </c>
      <c r="O26">
        <f t="shared" si="18"/>
        <v>0</v>
      </c>
      <c r="P26" s="1">
        <f t="shared" si="9"/>
        <v>0</v>
      </c>
      <c r="Q26">
        <f t="shared" si="15"/>
        <v>0</v>
      </c>
      <c r="R26">
        <f t="shared" si="16"/>
        <v>0</v>
      </c>
      <c r="S26">
        <f t="shared" si="13"/>
        <v>0</v>
      </c>
      <c r="T26">
        <f t="shared" si="12"/>
        <v>0</v>
      </c>
    </row>
    <row r="27" spans="1:20" ht="15.75" x14ac:dyDescent="0.3">
      <c r="A27" s="25">
        <v>44274.440972222219</v>
      </c>
      <c r="B27" s="9">
        <v>120.015</v>
      </c>
      <c r="C27" s="9">
        <v>120.22499999999999</v>
      </c>
      <c r="D27" s="9">
        <v>119.985</v>
      </c>
      <c r="E27" s="9">
        <v>120.19499999999999</v>
      </c>
      <c r="F27" s="9">
        <v>25</v>
      </c>
      <c r="G27" s="7">
        <f t="shared" si="1"/>
        <v>1.4998125234345092E-3</v>
      </c>
      <c r="H27" s="28">
        <f t="shared" si="2"/>
        <v>0</v>
      </c>
      <c r="I27" s="7">
        <f t="shared" si="3"/>
        <v>1.7497812773402802E-3</v>
      </c>
      <c r="J27" s="1">
        <f t="shared" si="14"/>
        <v>1</v>
      </c>
      <c r="K27" s="1">
        <f t="shared" si="5"/>
        <v>1</v>
      </c>
      <c r="L27" s="1">
        <f t="shared" si="6"/>
        <v>0</v>
      </c>
      <c r="M27" s="1">
        <f t="shared" si="0"/>
        <v>1</v>
      </c>
      <c r="N27" s="1">
        <f t="shared" si="17"/>
        <v>0</v>
      </c>
      <c r="O27">
        <f t="shared" si="18"/>
        <v>0</v>
      </c>
      <c r="P27" s="1">
        <f t="shared" si="9"/>
        <v>0</v>
      </c>
      <c r="Q27">
        <f t="shared" si="15"/>
        <v>0</v>
      </c>
      <c r="R27">
        <f t="shared" si="16"/>
        <v>0</v>
      </c>
      <c r="S27">
        <f t="shared" si="13"/>
        <v>0</v>
      </c>
      <c r="T27">
        <f t="shared" si="12"/>
        <v>0</v>
      </c>
    </row>
    <row r="28" spans="1:20" ht="15.75" x14ac:dyDescent="0.3">
      <c r="A28" s="25">
        <v>44274.444444444445</v>
      </c>
      <c r="B28" s="9">
        <v>120.19499999999999</v>
      </c>
      <c r="C28" s="9">
        <v>120.33499999999999</v>
      </c>
      <c r="D28" s="9">
        <v>120.145</v>
      </c>
      <c r="E28" s="9">
        <v>120.325</v>
      </c>
      <c r="F28" s="9">
        <v>26</v>
      </c>
      <c r="G28" s="7">
        <f t="shared" si="1"/>
        <v>1.081575772702772E-3</v>
      </c>
      <c r="H28" s="28">
        <f t="shared" si="2"/>
        <v>0.72114064644960274</v>
      </c>
      <c r="I28" s="7">
        <f t="shared" si="3"/>
        <v>1.1647739090644418E-3</v>
      </c>
      <c r="J28" s="1">
        <f t="shared" si="14"/>
        <v>1</v>
      </c>
      <c r="K28" s="1">
        <f t="shared" si="5"/>
        <v>1</v>
      </c>
      <c r="L28" s="1">
        <f t="shared" si="6"/>
        <v>0</v>
      </c>
      <c r="M28" s="1">
        <f t="shared" si="0"/>
        <v>1</v>
      </c>
      <c r="N28" s="1">
        <f t="shared" si="17"/>
        <v>0</v>
      </c>
      <c r="O28">
        <f t="shared" si="18"/>
        <v>0</v>
      </c>
      <c r="P28" s="1">
        <f t="shared" si="9"/>
        <v>0</v>
      </c>
      <c r="Q28">
        <f t="shared" si="15"/>
        <v>1</v>
      </c>
      <c r="R28">
        <f t="shared" si="16"/>
        <v>0</v>
      </c>
      <c r="S28">
        <f t="shared" si="13"/>
        <v>0</v>
      </c>
      <c r="T28">
        <f t="shared" si="12"/>
        <v>1</v>
      </c>
    </row>
    <row r="29" spans="1:20" ht="15.75" x14ac:dyDescent="0.3">
      <c r="A29" s="25">
        <v>44274.447916666664</v>
      </c>
      <c r="B29" s="9">
        <v>120.325</v>
      </c>
      <c r="C29" s="9">
        <v>120.44499999999999</v>
      </c>
      <c r="D29" s="9">
        <v>120.22499999999999</v>
      </c>
      <c r="E29" s="9">
        <v>120.36499999999999</v>
      </c>
      <c r="F29" s="9">
        <v>27</v>
      </c>
      <c r="G29" s="7">
        <f t="shared" si="1"/>
        <v>3.3243299397458582E-4</v>
      </c>
      <c r="H29" s="28">
        <f t="shared" si="2"/>
        <v>0.30735987469824899</v>
      </c>
      <c r="I29" s="7">
        <f t="shared" si="3"/>
        <v>9.9729898192387552E-4</v>
      </c>
      <c r="J29" s="1">
        <f t="shared" si="14"/>
        <v>1</v>
      </c>
      <c r="K29" s="1">
        <f t="shared" si="5"/>
        <v>0</v>
      </c>
      <c r="L29" s="1">
        <f t="shared" si="6"/>
        <v>0</v>
      </c>
      <c r="M29" s="1">
        <f t="shared" si="0"/>
        <v>1</v>
      </c>
      <c r="N29" s="1">
        <f t="shared" si="17"/>
        <v>0</v>
      </c>
      <c r="O29">
        <f t="shared" si="18"/>
        <v>0</v>
      </c>
      <c r="P29" s="1">
        <f t="shared" si="9"/>
        <v>0</v>
      </c>
      <c r="Q29">
        <f t="shared" si="15"/>
        <v>0</v>
      </c>
      <c r="R29">
        <f t="shared" si="16"/>
        <v>0</v>
      </c>
      <c r="S29">
        <f t="shared" si="13"/>
        <v>0</v>
      </c>
      <c r="T29">
        <f t="shared" si="12"/>
        <v>0</v>
      </c>
    </row>
    <row r="30" spans="1:20" ht="15.75" x14ac:dyDescent="0.3">
      <c r="A30" s="25">
        <v>44274.451388888891</v>
      </c>
      <c r="B30" s="9">
        <v>120.36499999999999</v>
      </c>
      <c r="C30" s="9">
        <v>120.595</v>
      </c>
      <c r="D30" s="9">
        <v>120.215</v>
      </c>
      <c r="E30" s="9">
        <v>120.575</v>
      </c>
      <c r="F30" s="9">
        <v>28</v>
      </c>
      <c r="G30" s="7">
        <f t="shared" si="1"/>
        <v>1.74469322477471E-3</v>
      </c>
      <c r="H30" s="28">
        <f t="shared" si="2"/>
        <v>5.2482553067764695</v>
      </c>
      <c r="I30" s="7">
        <f t="shared" si="3"/>
        <v>1.9108544842770239E-3</v>
      </c>
      <c r="J30" s="1">
        <f t="shared" si="14"/>
        <v>1</v>
      </c>
      <c r="K30" s="1">
        <f t="shared" si="5"/>
        <v>1</v>
      </c>
      <c r="L30" s="1">
        <f t="shared" si="6"/>
        <v>0</v>
      </c>
      <c r="M30" s="1">
        <f t="shared" si="0"/>
        <v>1</v>
      </c>
      <c r="N30" s="1">
        <f t="shared" si="17"/>
        <v>0</v>
      </c>
      <c r="O30">
        <f t="shared" si="18"/>
        <v>1</v>
      </c>
      <c r="P30" s="1">
        <f t="shared" si="9"/>
        <v>0</v>
      </c>
      <c r="Q30">
        <f t="shared" si="15"/>
        <v>1</v>
      </c>
      <c r="R30">
        <f t="shared" si="16"/>
        <v>1</v>
      </c>
      <c r="S30">
        <f t="shared" si="13"/>
        <v>1</v>
      </c>
      <c r="T30">
        <f t="shared" si="12"/>
        <v>3</v>
      </c>
    </row>
    <row r="31" spans="1:20" ht="15.75" x14ac:dyDescent="0.3">
      <c r="A31" s="25">
        <v>44274.454861111109</v>
      </c>
      <c r="B31" s="9">
        <v>120.575</v>
      </c>
      <c r="C31" s="9">
        <v>120.61499999999999</v>
      </c>
      <c r="D31" s="9">
        <v>120.455</v>
      </c>
      <c r="E31" s="9">
        <v>120.465</v>
      </c>
      <c r="F31" s="9">
        <v>29</v>
      </c>
      <c r="G31" s="7">
        <f t="shared" si="1"/>
        <v>-9.1229525191788871E-4</v>
      </c>
      <c r="H31" s="28">
        <f t="shared" si="2"/>
        <v>0.52289722855758336</v>
      </c>
      <c r="I31" s="7">
        <f t="shared" si="3"/>
        <v>3.3174372797007708E-4</v>
      </c>
      <c r="J31" s="1">
        <f t="shared" si="14"/>
        <v>1</v>
      </c>
      <c r="K31" s="1">
        <f t="shared" si="5"/>
        <v>0</v>
      </c>
      <c r="L31" s="1">
        <f t="shared" si="6"/>
        <v>1</v>
      </c>
      <c r="M31" s="1">
        <f t="shared" si="0"/>
        <v>1</v>
      </c>
      <c r="N31" s="1">
        <f t="shared" si="17"/>
        <v>0</v>
      </c>
      <c r="O31">
        <f t="shared" si="18"/>
        <v>1</v>
      </c>
      <c r="P31" s="1">
        <f>+IFERROR(IF(AND(OR(K30=1),(ABS(G31)/ABS(G30))&lt;0.9,G31&lt;0),1,0),0)</f>
        <v>1</v>
      </c>
      <c r="Q31">
        <f t="shared" si="15"/>
        <v>0</v>
      </c>
      <c r="R31">
        <f t="shared" si="16"/>
        <v>0</v>
      </c>
      <c r="S31">
        <f t="shared" si="13"/>
        <v>0</v>
      </c>
      <c r="T31">
        <f t="shared" si="12"/>
        <v>0</v>
      </c>
    </row>
    <row r="32" spans="1:20" ht="15.75" x14ac:dyDescent="0.3">
      <c r="A32" s="25">
        <v>44274.458333333336</v>
      </c>
      <c r="B32" s="9">
        <v>120.465</v>
      </c>
      <c r="C32" s="9">
        <v>120.685</v>
      </c>
      <c r="D32" s="9">
        <v>120.465</v>
      </c>
      <c r="E32" s="9">
        <v>120.625</v>
      </c>
      <c r="F32" s="9">
        <v>30</v>
      </c>
      <c r="G32" s="7">
        <f t="shared" si="1"/>
        <v>1.3281866102187075E-3</v>
      </c>
      <c r="H32" s="28">
        <f t="shared" si="2"/>
        <v>1.4558736411556499</v>
      </c>
      <c r="I32" s="7">
        <f t="shared" si="3"/>
        <v>1.8262565890507522E-3</v>
      </c>
      <c r="J32" s="1">
        <f t="shared" si="14"/>
        <v>1</v>
      </c>
      <c r="K32" s="1">
        <f t="shared" si="5"/>
        <v>1</v>
      </c>
      <c r="L32" s="1">
        <f t="shared" si="6"/>
        <v>0</v>
      </c>
      <c r="M32" s="1">
        <f t="shared" si="0"/>
        <v>1</v>
      </c>
      <c r="N32" s="1">
        <f t="shared" si="17"/>
        <v>1</v>
      </c>
      <c r="O32">
        <f t="shared" si="18"/>
        <v>1</v>
      </c>
      <c r="P32" s="1">
        <f t="shared" ref="P32:P79" si="19">+IFERROR(IF(AND(OR(K31=1),(ABS(G32)/ABS(G31))&lt;0.9,G32&lt;0),1,0),0)</f>
        <v>0</v>
      </c>
      <c r="Q32">
        <f t="shared" si="15"/>
        <v>0</v>
      </c>
      <c r="R32">
        <f t="shared" si="16"/>
        <v>0</v>
      </c>
      <c r="S32">
        <f t="shared" si="13"/>
        <v>0</v>
      </c>
      <c r="T32">
        <f t="shared" si="12"/>
        <v>0</v>
      </c>
    </row>
    <row r="33" spans="1:20" ht="15.75" x14ac:dyDescent="0.3">
      <c r="A33" s="25">
        <v>44274.461805555555</v>
      </c>
      <c r="B33" s="9">
        <v>120.625</v>
      </c>
      <c r="C33" s="9">
        <v>120.705</v>
      </c>
      <c r="D33" s="9">
        <v>120.545</v>
      </c>
      <c r="E33" s="9">
        <v>120.605</v>
      </c>
      <c r="F33" s="9">
        <v>31</v>
      </c>
      <c r="G33" s="7">
        <f t="shared" si="1"/>
        <v>-1.6580310880825717E-4</v>
      </c>
      <c r="H33" s="28">
        <f t="shared" si="2"/>
        <v>0.12483419689116954</v>
      </c>
      <c r="I33" s="7">
        <f t="shared" si="3"/>
        <v>6.6321243523314644E-4</v>
      </c>
      <c r="J33" s="1">
        <f t="shared" si="14"/>
        <v>1</v>
      </c>
      <c r="K33" s="1">
        <f t="shared" si="5"/>
        <v>0</v>
      </c>
      <c r="L33" s="1">
        <f t="shared" si="6"/>
        <v>0</v>
      </c>
      <c r="M33" s="1">
        <f t="shared" si="0"/>
        <v>1</v>
      </c>
      <c r="N33" s="1">
        <f t="shared" si="17"/>
        <v>0</v>
      </c>
      <c r="O33">
        <f t="shared" si="18"/>
        <v>0</v>
      </c>
      <c r="P33" s="1">
        <f t="shared" si="19"/>
        <v>1</v>
      </c>
      <c r="Q33">
        <f t="shared" si="15"/>
        <v>0</v>
      </c>
      <c r="R33">
        <f t="shared" si="16"/>
        <v>0</v>
      </c>
      <c r="S33">
        <f t="shared" si="13"/>
        <v>0</v>
      </c>
      <c r="T33">
        <f t="shared" si="12"/>
        <v>0</v>
      </c>
    </row>
    <row r="34" spans="1:20" ht="15.75" x14ac:dyDescent="0.3">
      <c r="A34" s="25">
        <v>44274.465277777781</v>
      </c>
      <c r="B34" s="9">
        <v>120.605</v>
      </c>
      <c r="C34" s="9">
        <v>120.605</v>
      </c>
      <c r="D34" s="9">
        <v>120.405</v>
      </c>
      <c r="E34" s="9">
        <v>120.485</v>
      </c>
      <c r="F34" s="9">
        <v>32</v>
      </c>
      <c r="G34" s="7">
        <f t="shared" si="1"/>
        <v>-9.9498362422788885E-4</v>
      </c>
      <c r="H34" s="28">
        <f t="shared" si="2"/>
        <v>6.000994983625648</v>
      </c>
      <c r="I34" s="7">
        <f t="shared" si="3"/>
        <v>0</v>
      </c>
      <c r="J34" s="1">
        <f t="shared" si="14"/>
        <v>0</v>
      </c>
      <c r="K34" s="1">
        <f t="shared" si="5"/>
        <v>0</v>
      </c>
      <c r="L34" s="1">
        <f t="shared" si="6"/>
        <v>0</v>
      </c>
      <c r="M34" s="1">
        <f t="shared" si="0"/>
        <v>0</v>
      </c>
      <c r="N34" s="1">
        <f t="shared" si="17"/>
        <v>0</v>
      </c>
      <c r="O34">
        <f t="shared" si="18"/>
        <v>0</v>
      </c>
      <c r="P34" s="1">
        <f t="shared" si="19"/>
        <v>0</v>
      </c>
      <c r="Q34">
        <f t="shared" si="15"/>
        <v>0</v>
      </c>
      <c r="R34">
        <f t="shared" si="16"/>
        <v>0</v>
      </c>
      <c r="S34">
        <f t="shared" si="13"/>
        <v>0</v>
      </c>
      <c r="T34">
        <f t="shared" si="12"/>
        <v>0</v>
      </c>
    </row>
    <row r="35" spans="1:20" ht="15.75" x14ac:dyDescent="0.3">
      <c r="A35" s="25">
        <v>44274.46875</v>
      </c>
      <c r="B35" s="9">
        <v>120.485</v>
      </c>
      <c r="C35" s="9">
        <v>120.685</v>
      </c>
      <c r="D35" s="9">
        <v>120.44499999999999</v>
      </c>
      <c r="E35" s="9">
        <v>120.625</v>
      </c>
      <c r="F35" s="9">
        <v>33</v>
      </c>
      <c r="G35" s="7">
        <f t="shared" si="1"/>
        <v>1.161970369755576E-3</v>
      </c>
      <c r="H35" s="28">
        <f t="shared" si="2"/>
        <v>1.1678286370363828</v>
      </c>
      <c r="I35" s="7">
        <f t="shared" si="3"/>
        <v>1.6599576710794111E-3</v>
      </c>
      <c r="J35" s="1">
        <f t="shared" si="14"/>
        <v>0</v>
      </c>
      <c r="K35" s="1">
        <f t="shared" si="5"/>
        <v>1</v>
      </c>
      <c r="L35" s="1">
        <f t="shared" si="6"/>
        <v>0</v>
      </c>
      <c r="M35" s="1">
        <f t="shared" si="0"/>
        <v>0</v>
      </c>
      <c r="N35" s="1">
        <f t="shared" si="17"/>
        <v>0</v>
      </c>
      <c r="O35">
        <f t="shared" si="18"/>
        <v>0</v>
      </c>
      <c r="P35" s="1">
        <f t="shared" si="19"/>
        <v>0</v>
      </c>
      <c r="Q35">
        <f t="shared" si="15"/>
        <v>0</v>
      </c>
      <c r="R35">
        <f t="shared" si="16"/>
        <v>0</v>
      </c>
      <c r="S35">
        <f t="shared" si="13"/>
        <v>0</v>
      </c>
      <c r="T35">
        <f t="shared" si="12"/>
        <v>0</v>
      </c>
    </row>
    <row r="36" spans="1:20" ht="15.75" x14ac:dyDescent="0.3">
      <c r="A36" s="25">
        <v>44274.472222222219</v>
      </c>
      <c r="B36" s="9">
        <v>120.625</v>
      </c>
      <c r="C36" s="9">
        <v>120.845</v>
      </c>
      <c r="D36" s="9">
        <v>120.575</v>
      </c>
      <c r="E36" s="9">
        <v>120.77500000000001</v>
      </c>
      <c r="F36" s="9">
        <v>34</v>
      </c>
      <c r="G36" s="7">
        <f t="shared" si="1"/>
        <v>1.2435233160622233E-3</v>
      </c>
      <c r="H36" s="28">
        <f t="shared" si="2"/>
        <v>1.0701850481125454</v>
      </c>
      <c r="I36" s="7">
        <f t="shared" si="3"/>
        <v>1.8238341968911823E-3</v>
      </c>
      <c r="J36" s="1">
        <f t="shared" si="14"/>
        <v>1</v>
      </c>
      <c r="K36" s="1">
        <f t="shared" si="5"/>
        <v>1</v>
      </c>
      <c r="L36" s="1">
        <f t="shared" si="6"/>
        <v>0</v>
      </c>
      <c r="M36" s="1">
        <f t="shared" si="0"/>
        <v>1</v>
      </c>
      <c r="N36" s="1">
        <f t="shared" si="17"/>
        <v>0</v>
      </c>
      <c r="O36">
        <f t="shared" si="18"/>
        <v>0</v>
      </c>
      <c r="P36" s="1">
        <f t="shared" si="19"/>
        <v>0</v>
      </c>
      <c r="Q36">
        <f t="shared" si="15"/>
        <v>1</v>
      </c>
      <c r="R36">
        <f t="shared" si="16"/>
        <v>0</v>
      </c>
      <c r="S36">
        <f t="shared" si="13"/>
        <v>0</v>
      </c>
      <c r="T36">
        <f t="shared" si="12"/>
        <v>1</v>
      </c>
    </row>
    <row r="37" spans="1:20" ht="15.75" x14ac:dyDescent="0.3">
      <c r="A37" s="25">
        <v>44274.475694444445</v>
      </c>
      <c r="B37" s="9">
        <v>120.77500000000001</v>
      </c>
      <c r="C37" s="9">
        <v>120.80500000000001</v>
      </c>
      <c r="D37" s="9">
        <v>120.44499999999999</v>
      </c>
      <c r="E37" s="9">
        <v>120.55500000000001</v>
      </c>
      <c r="F37" s="9">
        <v>35</v>
      </c>
      <c r="G37" s="7">
        <f t="shared" si="1"/>
        <v>-1.821569033326424E-3</v>
      </c>
      <c r="H37" s="28">
        <f t="shared" si="2"/>
        <v>1.464845097633277</v>
      </c>
      <c r="I37" s="7">
        <f t="shared" si="3"/>
        <v>2.483957772717958E-4</v>
      </c>
      <c r="J37" s="1">
        <f t="shared" si="14"/>
        <v>0</v>
      </c>
      <c r="K37" s="1">
        <f t="shared" si="5"/>
        <v>0</v>
      </c>
      <c r="L37" s="1">
        <f t="shared" si="6"/>
        <v>0</v>
      </c>
      <c r="M37" s="1">
        <f t="shared" si="0"/>
        <v>0</v>
      </c>
      <c r="N37" s="1">
        <f t="shared" si="17"/>
        <v>0</v>
      </c>
      <c r="O37">
        <f t="shared" si="18"/>
        <v>0</v>
      </c>
      <c r="P37" s="1">
        <f t="shared" si="19"/>
        <v>0</v>
      </c>
      <c r="Q37">
        <f t="shared" si="15"/>
        <v>0</v>
      </c>
      <c r="R37">
        <f t="shared" si="16"/>
        <v>0</v>
      </c>
      <c r="S37">
        <f t="shared" si="13"/>
        <v>0</v>
      </c>
      <c r="T37">
        <f t="shared" si="12"/>
        <v>0</v>
      </c>
    </row>
    <row r="38" spans="1:20" ht="15.75" x14ac:dyDescent="0.3">
      <c r="A38" s="25">
        <v>44274.479166666664</v>
      </c>
      <c r="B38" s="9">
        <v>120.55500000000001</v>
      </c>
      <c r="C38" s="9">
        <v>120.80500000000001</v>
      </c>
      <c r="D38" s="9">
        <v>120.535</v>
      </c>
      <c r="E38" s="9">
        <v>120.785</v>
      </c>
      <c r="F38" s="9">
        <v>36</v>
      </c>
      <c r="G38" s="7">
        <f t="shared" si="1"/>
        <v>1.9078428932851376E-3</v>
      </c>
      <c r="H38" s="28">
        <f t="shared" si="2"/>
        <v>1.0473623883477896</v>
      </c>
      <c r="I38" s="7">
        <f t="shared" si="3"/>
        <v>2.0737422753100243E-3</v>
      </c>
      <c r="J38" s="1">
        <f t="shared" si="14"/>
        <v>0</v>
      </c>
      <c r="K38" s="1">
        <f t="shared" si="5"/>
        <v>1</v>
      </c>
      <c r="L38" s="1">
        <f t="shared" si="6"/>
        <v>0</v>
      </c>
      <c r="M38" s="1">
        <f t="shared" si="0"/>
        <v>0</v>
      </c>
      <c r="N38" s="1">
        <f t="shared" si="17"/>
        <v>0</v>
      </c>
      <c r="O38">
        <f t="shared" si="18"/>
        <v>1</v>
      </c>
      <c r="P38" s="1">
        <f t="shared" si="19"/>
        <v>0</v>
      </c>
      <c r="Q38">
        <f t="shared" si="15"/>
        <v>0</v>
      </c>
      <c r="R38">
        <f t="shared" si="16"/>
        <v>0</v>
      </c>
      <c r="S38">
        <f t="shared" si="13"/>
        <v>0</v>
      </c>
      <c r="T38">
        <f t="shared" si="12"/>
        <v>0</v>
      </c>
    </row>
    <row r="39" spans="1:20" ht="15.75" x14ac:dyDescent="0.3">
      <c r="A39" s="25">
        <v>44274.482638888891</v>
      </c>
      <c r="B39" s="9">
        <v>120.785</v>
      </c>
      <c r="C39" s="9">
        <v>120.845</v>
      </c>
      <c r="D39" s="9">
        <v>120.66500000000001</v>
      </c>
      <c r="E39" s="9">
        <v>120.72499999999999</v>
      </c>
      <c r="F39" s="9">
        <v>37</v>
      </c>
      <c r="G39" s="7">
        <f t="shared" si="1"/>
        <v>-4.9675042430767289E-4</v>
      </c>
      <c r="H39" s="28">
        <f t="shared" si="2"/>
        <v>0.26037281479310509</v>
      </c>
      <c r="I39" s="7">
        <f t="shared" si="3"/>
        <v>4.9675042430767289E-4</v>
      </c>
      <c r="J39" s="1">
        <f t="shared" si="14"/>
        <v>1</v>
      </c>
      <c r="K39" s="1">
        <f t="shared" si="5"/>
        <v>0</v>
      </c>
      <c r="L39" s="1">
        <f t="shared" si="6"/>
        <v>1</v>
      </c>
      <c r="M39" s="1">
        <f t="shared" si="0"/>
        <v>1</v>
      </c>
      <c r="N39" s="1">
        <f t="shared" si="17"/>
        <v>0</v>
      </c>
      <c r="O39">
        <f t="shared" si="18"/>
        <v>1</v>
      </c>
      <c r="P39" s="1">
        <f t="shared" si="19"/>
        <v>1</v>
      </c>
      <c r="Q39">
        <f t="shared" si="15"/>
        <v>0</v>
      </c>
      <c r="R39">
        <f t="shared" si="16"/>
        <v>0</v>
      </c>
      <c r="S39">
        <f t="shared" si="13"/>
        <v>0</v>
      </c>
      <c r="T39">
        <f t="shared" si="12"/>
        <v>0</v>
      </c>
    </row>
    <row r="40" spans="1:20" ht="15.75" x14ac:dyDescent="0.3">
      <c r="A40" s="25">
        <v>44274.486111111109</v>
      </c>
      <c r="B40" s="9">
        <v>120.72499999999999</v>
      </c>
      <c r="C40" s="9">
        <v>121.045</v>
      </c>
      <c r="D40" s="9">
        <v>120.69499999999999</v>
      </c>
      <c r="E40" s="9">
        <v>120.88500000000001</v>
      </c>
      <c r="F40" s="9">
        <v>38</v>
      </c>
      <c r="G40" s="7">
        <f t="shared" si="1"/>
        <v>1.3253261544834195E-3</v>
      </c>
      <c r="H40" s="28">
        <f t="shared" si="2"/>
        <v>2.6679919928212295</v>
      </c>
      <c r="I40" s="7">
        <f t="shared" si="3"/>
        <v>2.650652308966721E-3</v>
      </c>
      <c r="J40" s="1">
        <f t="shared" si="14"/>
        <v>1</v>
      </c>
      <c r="K40" s="1">
        <f t="shared" si="5"/>
        <v>1</v>
      </c>
      <c r="L40" s="1">
        <f t="shared" si="6"/>
        <v>0</v>
      </c>
      <c r="M40" s="1">
        <f t="shared" si="0"/>
        <v>1</v>
      </c>
      <c r="N40" s="1">
        <f t="shared" si="17"/>
        <v>1</v>
      </c>
      <c r="O40">
        <f t="shared" si="18"/>
        <v>1</v>
      </c>
      <c r="P40" s="1">
        <f t="shared" si="19"/>
        <v>0</v>
      </c>
      <c r="Q40">
        <f t="shared" si="15"/>
        <v>0</v>
      </c>
      <c r="R40">
        <f t="shared" si="16"/>
        <v>0</v>
      </c>
      <c r="S40">
        <f t="shared" si="13"/>
        <v>0</v>
      </c>
      <c r="T40">
        <f t="shared" si="12"/>
        <v>0</v>
      </c>
    </row>
    <row r="41" spans="1:20" ht="15.75" x14ac:dyDescent="0.3">
      <c r="A41" s="25">
        <v>44274.489583333336</v>
      </c>
      <c r="B41" s="9">
        <v>120.88500000000001</v>
      </c>
      <c r="C41" s="9">
        <v>121.155</v>
      </c>
      <c r="D41" s="9">
        <v>120.875</v>
      </c>
      <c r="E41" s="9">
        <v>121.105</v>
      </c>
      <c r="F41" s="9">
        <v>39</v>
      </c>
      <c r="G41" s="7">
        <f t="shared" si="1"/>
        <v>1.8199114861231654E-3</v>
      </c>
      <c r="H41" s="28">
        <f t="shared" si="2"/>
        <v>1.3731800885137768</v>
      </c>
      <c r="I41" s="7">
        <f t="shared" si="3"/>
        <v>2.233527732969318E-3</v>
      </c>
      <c r="J41" s="1">
        <f t="shared" si="14"/>
        <v>1</v>
      </c>
      <c r="K41" s="1">
        <f t="shared" si="5"/>
        <v>1</v>
      </c>
      <c r="L41" s="1">
        <f t="shared" si="6"/>
        <v>0</v>
      </c>
      <c r="M41" s="1">
        <f t="shared" si="0"/>
        <v>1</v>
      </c>
      <c r="N41" s="1">
        <f t="shared" si="17"/>
        <v>0</v>
      </c>
      <c r="O41">
        <f t="shared" si="18"/>
        <v>0</v>
      </c>
      <c r="P41" s="1">
        <f t="shared" si="19"/>
        <v>0</v>
      </c>
      <c r="Q41">
        <f t="shared" si="15"/>
        <v>1</v>
      </c>
      <c r="R41">
        <f t="shared" si="16"/>
        <v>0</v>
      </c>
      <c r="S41">
        <f t="shared" si="13"/>
        <v>0</v>
      </c>
      <c r="T41">
        <f t="shared" si="12"/>
        <v>1</v>
      </c>
    </row>
    <row r="42" spans="1:20" ht="15.75" x14ac:dyDescent="0.3">
      <c r="A42" s="25">
        <v>44274.493055555555</v>
      </c>
      <c r="B42" s="9">
        <v>121.105</v>
      </c>
      <c r="C42" s="9">
        <v>121.11499999999999</v>
      </c>
      <c r="D42" s="9">
        <v>120.935</v>
      </c>
      <c r="E42" s="9">
        <v>120.955</v>
      </c>
      <c r="F42" s="9">
        <v>40</v>
      </c>
      <c r="G42" s="7">
        <f t="shared" si="1"/>
        <v>-1.2385946079848534E-3</v>
      </c>
      <c r="H42" s="28">
        <f t="shared" si="2"/>
        <v>0.68057958721022627</v>
      </c>
      <c r="I42" s="7">
        <f t="shared" si="3"/>
        <v>8.2572973865578669E-5</v>
      </c>
      <c r="J42" s="1">
        <f t="shared" si="14"/>
        <v>0</v>
      </c>
      <c r="K42" s="1">
        <f t="shared" si="5"/>
        <v>0</v>
      </c>
      <c r="L42" s="1">
        <f t="shared" si="6"/>
        <v>0</v>
      </c>
      <c r="M42" s="1">
        <f t="shared" si="0"/>
        <v>0</v>
      </c>
      <c r="N42" s="1">
        <f t="shared" si="17"/>
        <v>0</v>
      </c>
      <c r="O42">
        <f t="shared" si="18"/>
        <v>0</v>
      </c>
      <c r="P42" s="1">
        <f t="shared" si="19"/>
        <v>1</v>
      </c>
      <c r="Q42">
        <f t="shared" si="15"/>
        <v>0</v>
      </c>
      <c r="R42">
        <f t="shared" si="16"/>
        <v>0</v>
      </c>
      <c r="S42">
        <f t="shared" si="13"/>
        <v>0</v>
      </c>
      <c r="T42">
        <f t="shared" si="12"/>
        <v>0</v>
      </c>
    </row>
    <row r="43" spans="1:20" ht="15.75" x14ac:dyDescent="0.3">
      <c r="A43" s="25">
        <v>44274.496527777781</v>
      </c>
      <c r="B43" s="9">
        <v>120.955</v>
      </c>
      <c r="C43" s="9">
        <v>120.97499999999999</v>
      </c>
      <c r="D43" s="9">
        <v>120.845</v>
      </c>
      <c r="E43" s="9">
        <v>120.925</v>
      </c>
      <c r="F43" s="9">
        <v>41</v>
      </c>
      <c r="G43" s="7">
        <f t="shared" si="1"/>
        <v>-2.4802612541855351E-4</v>
      </c>
      <c r="H43" s="28">
        <f t="shared" si="2"/>
        <v>0.20024802612541859</v>
      </c>
      <c r="I43" s="7">
        <f t="shared" si="3"/>
        <v>1.6535075027899649E-4</v>
      </c>
      <c r="J43" s="1">
        <f t="shared" si="14"/>
        <v>0</v>
      </c>
      <c r="K43" s="1">
        <f t="shared" si="5"/>
        <v>0</v>
      </c>
      <c r="L43" s="1">
        <f t="shared" si="6"/>
        <v>0</v>
      </c>
      <c r="M43" s="1">
        <f t="shared" si="0"/>
        <v>0</v>
      </c>
      <c r="N43" s="1">
        <f t="shared" si="17"/>
        <v>0</v>
      </c>
      <c r="O43">
        <f t="shared" si="18"/>
        <v>0</v>
      </c>
      <c r="P43" s="1">
        <f t="shared" si="19"/>
        <v>0</v>
      </c>
      <c r="Q43">
        <f t="shared" si="15"/>
        <v>0</v>
      </c>
      <c r="R43">
        <f t="shared" si="16"/>
        <v>0</v>
      </c>
      <c r="S43">
        <f t="shared" si="13"/>
        <v>0</v>
      </c>
      <c r="T43">
        <f t="shared" si="12"/>
        <v>0</v>
      </c>
    </row>
    <row r="44" spans="1:20" ht="15.75" x14ac:dyDescent="0.3">
      <c r="A44" s="25">
        <v>44274.5</v>
      </c>
      <c r="B44" s="9">
        <v>120.925</v>
      </c>
      <c r="C44" s="9">
        <v>120.94499999999999</v>
      </c>
      <c r="D44" s="9">
        <v>120.745</v>
      </c>
      <c r="E44" s="9">
        <v>120.755</v>
      </c>
      <c r="F44" s="9">
        <v>42</v>
      </c>
      <c r="G44" s="7">
        <f t="shared" si="1"/>
        <v>-1.4058300599545314E-3</v>
      </c>
      <c r="H44" s="28">
        <f t="shared" si="2"/>
        <v>5.6680724967264631</v>
      </c>
      <c r="I44" s="7">
        <f t="shared" si="3"/>
        <v>1.6539177175932206E-4</v>
      </c>
      <c r="J44" s="1">
        <f t="shared" si="14"/>
        <v>0</v>
      </c>
      <c r="K44" s="1">
        <f t="shared" si="5"/>
        <v>0</v>
      </c>
      <c r="L44" s="1">
        <f t="shared" si="6"/>
        <v>0</v>
      </c>
      <c r="M44" s="1">
        <f t="shared" si="0"/>
        <v>0</v>
      </c>
      <c r="N44" s="1">
        <f t="shared" si="17"/>
        <v>0</v>
      </c>
      <c r="O44">
        <f t="shared" si="18"/>
        <v>0</v>
      </c>
      <c r="P44" s="1">
        <f t="shared" si="19"/>
        <v>0</v>
      </c>
      <c r="Q44">
        <f t="shared" si="15"/>
        <v>0</v>
      </c>
      <c r="R44">
        <f t="shared" si="16"/>
        <v>0</v>
      </c>
      <c r="S44">
        <f t="shared" si="13"/>
        <v>0</v>
      </c>
      <c r="T44">
        <f t="shared" si="12"/>
        <v>0</v>
      </c>
    </row>
    <row r="45" spans="1:20" ht="15.75" x14ac:dyDescent="0.3">
      <c r="A45" s="25">
        <v>44274.503472222219</v>
      </c>
      <c r="B45" s="9">
        <v>120.755</v>
      </c>
      <c r="C45" s="9">
        <v>120.755</v>
      </c>
      <c r="D45" s="9">
        <v>120.485</v>
      </c>
      <c r="E45" s="9">
        <v>120.645</v>
      </c>
      <c r="F45" s="9">
        <v>43</v>
      </c>
      <c r="G45" s="7">
        <f t="shared" si="1"/>
        <v>-9.1093536499523367E-4</v>
      </c>
      <c r="H45" s="28">
        <f t="shared" si="2"/>
        <v>0.64796975889439723</v>
      </c>
      <c r="I45" s="7">
        <f t="shared" si="3"/>
        <v>0</v>
      </c>
      <c r="J45" s="1">
        <f t="shared" si="14"/>
        <v>0</v>
      </c>
      <c r="K45" s="1">
        <f t="shared" si="5"/>
        <v>0</v>
      </c>
      <c r="L45" s="1">
        <f t="shared" si="6"/>
        <v>0</v>
      </c>
      <c r="M45" s="1">
        <f t="shared" si="0"/>
        <v>0</v>
      </c>
      <c r="N45" s="1">
        <f t="shared" si="17"/>
        <v>0</v>
      </c>
      <c r="O45">
        <f t="shared" si="18"/>
        <v>0</v>
      </c>
      <c r="P45" s="1">
        <f t="shared" si="19"/>
        <v>0</v>
      </c>
      <c r="Q45">
        <f t="shared" si="15"/>
        <v>0</v>
      </c>
      <c r="R45">
        <f t="shared" si="16"/>
        <v>0</v>
      </c>
      <c r="S45">
        <f t="shared" si="13"/>
        <v>0</v>
      </c>
      <c r="T45">
        <f t="shared" si="12"/>
        <v>0</v>
      </c>
    </row>
    <row r="46" spans="1:20" ht="15.75" x14ac:dyDescent="0.3">
      <c r="A46" s="25">
        <v>44274.506944444445</v>
      </c>
      <c r="B46" s="9">
        <v>120.645</v>
      </c>
      <c r="C46" s="9">
        <v>120.69499999999999</v>
      </c>
      <c r="D46" s="9">
        <v>120.52500000000001</v>
      </c>
      <c r="E46" s="9">
        <v>120.63500000000001</v>
      </c>
      <c r="F46" s="9">
        <v>44</v>
      </c>
      <c r="G46" s="7">
        <f t="shared" si="1"/>
        <v>-8.2887811347265991E-5</v>
      </c>
      <c r="H46" s="28">
        <f t="shared" si="2"/>
        <v>9.0991978720355957E-2</v>
      </c>
      <c r="I46" s="7">
        <f t="shared" si="3"/>
        <v>4.1443905673668334E-4</v>
      </c>
      <c r="J46" s="1">
        <f t="shared" si="14"/>
        <v>0</v>
      </c>
      <c r="K46" s="1">
        <f t="shared" si="5"/>
        <v>0</v>
      </c>
      <c r="L46" s="1">
        <f t="shared" si="6"/>
        <v>0</v>
      </c>
      <c r="M46" s="1">
        <f t="shared" si="0"/>
        <v>0</v>
      </c>
      <c r="N46" s="1">
        <f t="shared" si="17"/>
        <v>0</v>
      </c>
      <c r="O46">
        <f t="shared" si="18"/>
        <v>0</v>
      </c>
      <c r="P46" s="1">
        <f t="shared" si="19"/>
        <v>0</v>
      </c>
      <c r="Q46">
        <f t="shared" si="15"/>
        <v>0</v>
      </c>
      <c r="R46">
        <f t="shared" si="16"/>
        <v>0</v>
      </c>
      <c r="S46">
        <f t="shared" si="13"/>
        <v>0</v>
      </c>
      <c r="T46">
        <f t="shared" si="12"/>
        <v>0</v>
      </c>
    </row>
    <row r="47" spans="1:20" ht="15.75" x14ac:dyDescent="0.3">
      <c r="A47" s="25">
        <v>44274.510416666664</v>
      </c>
      <c r="B47" s="9">
        <v>120.63500000000001</v>
      </c>
      <c r="C47" s="9">
        <v>120.755</v>
      </c>
      <c r="D47" s="9">
        <v>120.515</v>
      </c>
      <c r="E47" s="9">
        <v>120.625</v>
      </c>
      <c r="F47" s="9">
        <v>45</v>
      </c>
      <c r="G47" s="7">
        <f t="shared" si="1"/>
        <v>-8.2894682306172468E-5</v>
      </c>
      <c r="H47" s="28">
        <f t="shared" si="2"/>
        <v>1.0000828946837272</v>
      </c>
      <c r="I47" s="7">
        <f t="shared" si="3"/>
        <v>9.9473618767348068E-4</v>
      </c>
      <c r="J47" s="1">
        <f t="shared" si="14"/>
        <v>0</v>
      </c>
      <c r="K47" s="1">
        <f t="shared" si="5"/>
        <v>0</v>
      </c>
      <c r="L47" s="1">
        <f t="shared" si="6"/>
        <v>0</v>
      </c>
      <c r="M47" s="1">
        <f t="shared" si="0"/>
        <v>0</v>
      </c>
      <c r="N47" s="1">
        <f t="shared" si="17"/>
        <v>0</v>
      </c>
      <c r="O47">
        <f t="shared" si="18"/>
        <v>0</v>
      </c>
      <c r="P47" s="1">
        <f t="shared" si="19"/>
        <v>0</v>
      </c>
      <c r="Q47">
        <f t="shared" si="15"/>
        <v>0</v>
      </c>
      <c r="R47">
        <f t="shared" si="16"/>
        <v>0</v>
      </c>
      <c r="S47">
        <f t="shared" si="13"/>
        <v>0</v>
      </c>
      <c r="T47">
        <f t="shared" si="12"/>
        <v>0</v>
      </c>
    </row>
    <row r="48" spans="1:20" ht="15.75" x14ac:dyDescent="0.3">
      <c r="A48" s="25">
        <v>44274.513888888891</v>
      </c>
      <c r="B48" s="9">
        <v>120.625</v>
      </c>
      <c r="C48" s="9">
        <v>120.72499999999999</v>
      </c>
      <c r="D48" s="9">
        <v>120.565</v>
      </c>
      <c r="E48" s="9">
        <v>120.645</v>
      </c>
      <c r="F48" s="9">
        <v>46</v>
      </c>
      <c r="G48" s="7">
        <f t="shared" si="1"/>
        <v>1.6580310880825717E-4</v>
      </c>
      <c r="H48" s="28">
        <f t="shared" si="2"/>
        <v>2.0001658031073872</v>
      </c>
      <c r="I48" s="7">
        <f t="shared" si="3"/>
        <v>8.2901554404140362E-4</v>
      </c>
      <c r="J48" s="1">
        <f t="shared" si="14"/>
        <v>0</v>
      </c>
      <c r="K48" s="1">
        <f t="shared" si="5"/>
        <v>0</v>
      </c>
      <c r="L48" s="1">
        <f t="shared" si="6"/>
        <v>0</v>
      </c>
      <c r="M48" s="1">
        <f t="shared" si="0"/>
        <v>0</v>
      </c>
      <c r="N48" s="1">
        <f t="shared" si="17"/>
        <v>0</v>
      </c>
      <c r="O48">
        <f t="shared" si="18"/>
        <v>0</v>
      </c>
      <c r="P48" s="1">
        <f t="shared" si="19"/>
        <v>0</v>
      </c>
      <c r="Q48">
        <f t="shared" si="15"/>
        <v>0</v>
      </c>
      <c r="R48">
        <f t="shared" si="16"/>
        <v>0</v>
      </c>
      <c r="S48">
        <f t="shared" si="13"/>
        <v>0</v>
      </c>
      <c r="T48">
        <f t="shared" si="12"/>
        <v>0</v>
      </c>
    </row>
    <row r="49" spans="1:20" ht="15.75" x14ac:dyDescent="0.3">
      <c r="A49" s="25">
        <v>44274.517361111109</v>
      </c>
      <c r="B49" s="9">
        <v>120.645</v>
      </c>
      <c r="C49" s="9">
        <v>120.675</v>
      </c>
      <c r="D49" s="9">
        <v>120.545</v>
      </c>
      <c r="E49" s="9">
        <v>120.605</v>
      </c>
      <c r="F49" s="9">
        <v>47</v>
      </c>
      <c r="G49" s="7">
        <f t="shared" si="1"/>
        <v>-3.3155124538929956E-4</v>
      </c>
      <c r="H49" s="28">
        <f t="shared" si="2"/>
        <v>1.9996684487546108</v>
      </c>
      <c r="I49" s="7">
        <f t="shared" si="3"/>
        <v>2.4866343404203353E-4</v>
      </c>
      <c r="J49" s="1">
        <f t="shared" si="14"/>
        <v>0</v>
      </c>
      <c r="K49" s="1">
        <f t="shared" si="5"/>
        <v>0</v>
      </c>
      <c r="L49" s="1">
        <f t="shared" si="6"/>
        <v>0</v>
      </c>
      <c r="M49" s="1">
        <f t="shared" si="0"/>
        <v>0</v>
      </c>
      <c r="N49" s="1">
        <f t="shared" si="17"/>
        <v>0</v>
      </c>
      <c r="O49">
        <f t="shared" si="18"/>
        <v>0</v>
      </c>
      <c r="P49" s="1">
        <f t="shared" si="19"/>
        <v>0</v>
      </c>
      <c r="Q49">
        <f t="shared" si="15"/>
        <v>0</v>
      </c>
      <c r="R49">
        <f t="shared" si="16"/>
        <v>0</v>
      </c>
      <c r="S49">
        <f t="shared" si="13"/>
        <v>0</v>
      </c>
      <c r="T49">
        <f t="shared" si="12"/>
        <v>0</v>
      </c>
    </row>
    <row r="50" spans="1:20" ht="15.75" x14ac:dyDescent="0.3">
      <c r="A50" s="25">
        <v>44274.520833333336</v>
      </c>
      <c r="B50" s="9">
        <v>120.605</v>
      </c>
      <c r="C50" s="9">
        <v>120.675</v>
      </c>
      <c r="D50" s="9">
        <v>120.545</v>
      </c>
      <c r="E50" s="9">
        <v>120.61499999999999</v>
      </c>
      <c r="F50" s="9">
        <v>48</v>
      </c>
      <c r="G50" s="7">
        <f t="shared" si="1"/>
        <v>8.2915302018912187E-5</v>
      </c>
      <c r="H50" s="28">
        <f t="shared" si="2"/>
        <v>0.25008291530184124</v>
      </c>
      <c r="I50" s="7">
        <f t="shared" si="3"/>
        <v>5.8040711413285661E-4</v>
      </c>
      <c r="J50" s="1">
        <f t="shared" si="14"/>
        <v>0</v>
      </c>
      <c r="K50" s="1">
        <f t="shared" si="5"/>
        <v>0</v>
      </c>
      <c r="L50" s="1">
        <f t="shared" si="6"/>
        <v>0</v>
      </c>
      <c r="M50" s="1">
        <f t="shared" si="0"/>
        <v>0</v>
      </c>
      <c r="N50" s="1">
        <f t="shared" si="17"/>
        <v>0</v>
      </c>
      <c r="O50">
        <f t="shared" si="18"/>
        <v>0</v>
      </c>
      <c r="P50" s="1">
        <f t="shared" si="19"/>
        <v>0</v>
      </c>
      <c r="Q50">
        <f t="shared" si="15"/>
        <v>0</v>
      </c>
      <c r="R50">
        <f t="shared" si="16"/>
        <v>0</v>
      </c>
      <c r="S50">
        <f t="shared" si="13"/>
        <v>0</v>
      </c>
      <c r="T50">
        <f t="shared" si="12"/>
        <v>0</v>
      </c>
    </row>
    <row r="51" spans="1:20" ht="15.75" x14ac:dyDescent="0.3">
      <c r="A51" s="25">
        <v>44274.524305555555</v>
      </c>
      <c r="B51" s="9">
        <v>120.61499999999999</v>
      </c>
      <c r="C51" s="9">
        <v>120.625</v>
      </c>
      <c r="D51" s="9">
        <v>120.455</v>
      </c>
      <c r="E51" s="9">
        <v>120.535</v>
      </c>
      <c r="F51" s="9">
        <v>49</v>
      </c>
      <c r="G51" s="7">
        <f t="shared" si="1"/>
        <v>-6.6326742113334406E-4</v>
      </c>
      <c r="H51" s="28">
        <f t="shared" si="2"/>
        <v>7.9993367325859719</v>
      </c>
      <c r="I51" s="7">
        <f t="shared" si="3"/>
        <v>8.2908427641712189E-5</v>
      </c>
      <c r="J51" s="1">
        <f t="shared" si="14"/>
        <v>0</v>
      </c>
      <c r="K51" s="1">
        <f t="shared" si="5"/>
        <v>0</v>
      </c>
      <c r="L51" s="1">
        <f t="shared" si="6"/>
        <v>0</v>
      </c>
      <c r="M51" s="1">
        <f t="shared" si="0"/>
        <v>0</v>
      </c>
      <c r="N51" s="1">
        <f t="shared" si="17"/>
        <v>0</v>
      </c>
      <c r="O51">
        <f t="shared" si="18"/>
        <v>0</v>
      </c>
      <c r="P51" s="1">
        <f t="shared" si="19"/>
        <v>0</v>
      </c>
      <c r="Q51">
        <f t="shared" si="15"/>
        <v>0</v>
      </c>
      <c r="R51">
        <f t="shared" si="16"/>
        <v>0</v>
      </c>
      <c r="S51">
        <f t="shared" si="13"/>
        <v>0</v>
      </c>
      <c r="T51">
        <f t="shared" si="12"/>
        <v>0</v>
      </c>
    </row>
    <row r="52" spans="1:20" ht="15.75" x14ac:dyDescent="0.3">
      <c r="A52" s="25">
        <v>44274.527777777781</v>
      </c>
      <c r="B52" s="9">
        <v>120.535</v>
      </c>
      <c r="C52" s="9">
        <v>120.61499999999999</v>
      </c>
      <c r="D52" s="9">
        <v>120.395</v>
      </c>
      <c r="E52" s="9">
        <v>120.485</v>
      </c>
      <c r="F52" s="9">
        <v>50</v>
      </c>
      <c r="G52" s="7">
        <f t="shared" si="1"/>
        <v>-4.1481727299122381E-4</v>
      </c>
      <c r="H52" s="28">
        <f t="shared" si="2"/>
        <v>0.6254148172729691</v>
      </c>
      <c r="I52" s="7">
        <f t="shared" si="3"/>
        <v>6.6370763678598162E-4</v>
      </c>
      <c r="J52" s="1">
        <f t="shared" si="14"/>
        <v>0</v>
      </c>
      <c r="K52" s="1">
        <f t="shared" si="5"/>
        <v>0</v>
      </c>
      <c r="L52" s="1">
        <f t="shared" si="6"/>
        <v>0</v>
      </c>
      <c r="M52" s="1">
        <f t="shared" si="0"/>
        <v>0</v>
      </c>
      <c r="N52" s="1">
        <f t="shared" si="17"/>
        <v>0</v>
      </c>
      <c r="O52">
        <f t="shared" si="18"/>
        <v>0</v>
      </c>
      <c r="P52" s="1">
        <f t="shared" si="19"/>
        <v>0</v>
      </c>
      <c r="Q52">
        <f t="shared" si="15"/>
        <v>0</v>
      </c>
      <c r="R52">
        <f t="shared" si="16"/>
        <v>0</v>
      </c>
      <c r="S52">
        <f t="shared" si="13"/>
        <v>0</v>
      </c>
      <c r="T52">
        <f t="shared" si="12"/>
        <v>0</v>
      </c>
    </row>
    <row r="53" spans="1:20" ht="15.75" x14ac:dyDescent="0.3">
      <c r="A53" s="25">
        <v>44274.53125</v>
      </c>
      <c r="B53" s="9">
        <v>120.485</v>
      </c>
      <c r="C53" s="9">
        <v>120.645</v>
      </c>
      <c r="D53" s="9">
        <v>120.485</v>
      </c>
      <c r="E53" s="9">
        <v>120.625</v>
      </c>
      <c r="F53" s="9">
        <v>51</v>
      </c>
      <c r="G53" s="7">
        <f t="shared" si="1"/>
        <v>1.161970369755576E-3</v>
      </c>
      <c r="H53" s="28">
        <f t="shared" si="2"/>
        <v>2.8011619703699262</v>
      </c>
      <c r="I53" s="7">
        <f t="shared" si="3"/>
        <v>1.3279661368634818E-3</v>
      </c>
      <c r="J53" s="1">
        <f t="shared" si="14"/>
        <v>1</v>
      </c>
      <c r="K53" s="1">
        <f t="shared" si="5"/>
        <v>1</v>
      </c>
      <c r="L53" s="1">
        <f t="shared" si="6"/>
        <v>0</v>
      </c>
      <c r="M53" s="1">
        <f t="shared" si="0"/>
        <v>1</v>
      </c>
      <c r="N53" s="1">
        <f t="shared" si="17"/>
        <v>0</v>
      </c>
      <c r="O53">
        <f t="shared" si="18"/>
        <v>0</v>
      </c>
      <c r="P53" s="1">
        <f t="shared" si="19"/>
        <v>0</v>
      </c>
      <c r="Q53">
        <f t="shared" si="15"/>
        <v>0</v>
      </c>
      <c r="R53">
        <f t="shared" si="16"/>
        <v>0</v>
      </c>
      <c r="S53">
        <f t="shared" si="13"/>
        <v>0</v>
      </c>
      <c r="T53">
        <f t="shared" si="12"/>
        <v>0</v>
      </c>
    </row>
    <row r="54" spans="1:20" ht="15.75" x14ac:dyDescent="0.3">
      <c r="A54" s="25">
        <v>44274.534722222219</v>
      </c>
      <c r="B54" s="9">
        <v>120.625</v>
      </c>
      <c r="C54" s="9">
        <v>120.645</v>
      </c>
      <c r="D54" s="9">
        <v>120.515</v>
      </c>
      <c r="E54" s="9">
        <v>120.575</v>
      </c>
      <c r="F54" s="9">
        <v>52</v>
      </c>
      <c r="G54" s="7">
        <f t="shared" si="1"/>
        <v>-4.1450777202070181E-4</v>
      </c>
      <c r="H54" s="28">
        <f t="shared" si="2"/>
        <v>0.35672834937081466</v>
      </c>
      <c r="I54" s="7">
        <f t="shared" si="3"/>
        <v>1.6580310880825717E-4</v>
      </c>
      <c r="J54" s="1">
        <f t="shared" si="14"/>
        <v>0</v>
      </c>
      <c r="K54" s="1">
        <f t="shared" si="5"/>
        <v>0</v>
      </c>
      <c r="L54" s="1">
        <f t="shared" si="6"/>
        <v>0</v>
      </c>
      <c r="M54" s="1">
        <f t="shared" si="0"/>
        <v>0</v>
      </c>
      <c r="N54" s="1">
        <f t="shared" si="17"/>
        <v>0</v>
      </c>
      <c r="O54">
        <f t="shared" si="18"/>
        <v>0</v>
      </c>
      <c r="P54" s="1">
        <f t="shared" si="19"/>
        <v>1</v>
      </c>
      <c r="Q54">
        <f t="shared" si="15"/>
        <v>0</v>
      </c>
      <c r="R54">
        <f t="shared" si="16"/>
        <v>0</v>
      </c>
      <c r="S54">
        <f t="shared" si="13"/>
        <v>0</v>
      </c>
      <c r="T54">
        <f t="shared" si="12"/>
        <v>0</v>
      </c>
    </row>
    <row r="55" spans="1:20" ht="15.75" x14ac:dyDescent="0.3">
      <c r="A55" s="25">
        <v>44274.538194444445</v>
      </c>
      <c r="B55" s="9">
        <v>120.575</v>
      </c>
      <c r="C55" s="9">
        <v>120.58499999999999</v>
      </c>
      <c r="D55" s="9">
        <v>120.27500000000001</v>
      </c>
      <c r="E55" s="9">
        <v>120.315</v>
      </c>
      <c r="F55" s="9">
        <v>53</v>
      </c>
      <c r="G55" s="7">
        <f t="shared" si="1"/>
        <v>-2.1563342318059722E-3</v>
      </c>
      <c r="H55" s="28">
        <f t="shared" si="2"/>
        <v>5.2021563342322041</v>
      </c>
      <c r="I55" s="7">
        <f t="shared" si="3"/>
        <v>8.293593199246033E-5</v>
      </c>
      <c r="J55" s="1">
        <f t="shared" si="14"/>
        <v>0</v>
      </c>
      <c r="K55" s="1">
        <f t="shared" si="5"/>
        <v>0</v>
      </c>
      <c r="L55" s="1">
        <f t="shared" si="6"/>
        <v>0</v>
      </c>
      <c r="M55" s="1">
        <f t="shared" si="0"/>
        <v>0</v>
      </c>
      <c r="N55" s="1">
        <f t="shared" si="17"/>
        <v>0</v>
      </c>
      <c r="O55">
        <f t="shared" si="18"/>
        <v>0</v>
      </c>
      <c r="P55" s="1">
        <f t="shared" si="19"/>
        <v>0</v>
      </c>
      <c r="Q55">
        <f t="shared" si="15"/>
        <v>0</v>
      </c>
      <c r="R55">
        <f t="shared" si="16"/>
        <v>0</v>
      </c>
      <c r="S55">
        <f t="shared" si="13"/>
        <v>0</v>
      </c>
      <c r="T55">
        <f t="shared" si="12"/>
        <v>0</v>
      </c>
    </row>
    <row r="56" spans="1:20" ht="15.75" x14ac:dyDescent="0.3">
      <c r="A56" s="25">
        <v>44274.541666666664</v>
      </c>
      <c r="B56" s="9">
        <v>120.315</v>
      </c>
      <c r="C56" s="9">
        <v>120.485</v>
      </c>
      <c r="D56" s="9">
        <v>120.315</v>
      </c>
      <c r="E56" s="9">
        <v>120.375</v>
      </c>
      <c r="F56" s="9">
        <v>54</v>
      </c>
      <c r="G56" s="7">
        <f t="shared" si="1"/>
        <v>4.9869093629225183E-4</v>
      </c>
      <c r="H56" s="28">
        <f t="shared" si="2"/>
        <v>0.23126792170552726</v>
      </c>
      <c r="I56" s="7">
        <f t="shared" si="3"/>
        <v>1.4129576528280074E-3</v>
      </c>
      <c r="J56" s="1">
        <f t="shared" si="14"/>
        <v>0</v>
      </c>
      <c r="K56" s="1">
        <f t="shared" si="5"/>
        <v>0</v>
      </c>
      <c r="L56" s="1">
        <f t="shared" si="6"/>
        <v>0</v>
      </c>
      <c r="M56" s="1">
        <f t="shared" si="0"/>
        <v>0</v>
      </c>
      <c r="N56" s="1">
        <f t="shared" si="17"/>
        <v>0</v>
      </c>
      <c r="O56">
        <f t="shared" si="18"/>
        <v>0</v>
      </c>
      <c r="P56" s="1">
        <f t="shared" si="19"/>
        <v>0</v>
      </c>
      <c r="Q56">
        <f t="shared" si="15"/>
        <v>0</v>
      </c>
      <c r="R56">
        <f t="shared" si="16"/>
        <v>0</v>
      </c>
      <c r="S56">
        <f t="shared" si="13"/>
        <v>0</v>
      </c>
      <c r="T56">
        <f t="shared" si="12"/>
        <v>0</v>
      </c>
    </row>
    <row r="57" spans="1:20" ht="15.75" x14ac:dyDescent="0.3">
      <c r="A57" s="25">
        <v>44274.545138888891</v>
      </c>
      <c r="B57" s="9">
        <v>120.375</v>
      </c>
      <c r="C57" s="9">
        <v>120.44499999999999</v>
      </c>
      <c r="D57" s="9">
        <v>120.13500000000001</v>
      </c>
      <c r="E57" s="9">
        <v>120.13500000000001</v>
      </c>
      <c r="F57" s="9">
        <v>55</v>
      </c>
      <c r="G57" s="7">
        <f t="shared" si="1"/>
        <v>-1.9937694704049418E-3</v>
      </c>
      <c r="H57" s="28">
        <f t="shared" si="2"/>
        <v>3.9980062305293576</v>
      </c>
      <c r="I57" s="7">
        <f t="shared" si="3"/>
        <v>5.8151609553473043E-4</v>
      </c>
      <c r="J57" s="1">
        <f t="shared" si="14"/>
        <v>0</v>
      </c>
      <c r="K57" s="1">
        <f t="shared" si="5"/>
        <v>0</v>
      </c>
      <c r="L57" s="1">
        <f t="shared" si="6"/>
        <v>0</v>
      </c>
      <c r="M57" s="1">
        <f t="shared" si="0"/>
        <v>0</v>
      </c>
      <c r="N57" s="1">
        <f t="shared" si="17"/>
        <v>0</v>
      </c>
      <c r="O57">
        <f t="shared" si="18"/>
        <v>0</v>
      </c>
      <c r="P57" s="1">
        <f t="shared" si="19"/>
        <v>0</v>
      </c>
      <c r="Q57">
        <f t="shared" si="15"/>
        <v>0</v>
      </c>
      <c r="R57">
        <f t="shared" si="16"/>
        <v>0</v>
      </c>
      <c r="S57">
        <f t="shared" si="13"/>
        <v>0</v>
      </c>
      <c r="T57">
        <f t="shared" si="12"/>
        <v>0</v>
      </c>
    </row>
    <row r="58" spans="1:20" ht="15.75" x14ac:dyDescent="0.3">
      <c r="A58" s="25">
        <v>44274.548611111109</v>
      </c>
      <c r="B58" s="9">
        <v>120.13500000000001</v>
      </c>
      <c r="C58" s="9">
        <v>120.22499999999999</v>
      </c>
      <c r="D58" s="9">
        <v>120.08499999999999</v>
      </c>
      <c r="E58" s="9">
        <v>120.205</v>
      </c>
      <c r="F58" s="9">
        <v>56</v>
      </c>
      <c r="G58" s="7">
        <f t="shared" si="1"/>
        <v>5.8267782078489348E-4</v>
      </c>
      <c r="H58" s="28">
        <f t="shared" si="2"/>
        <v>0.2922493444874294</v>
      </c>
      <c r="I58" s="7">
        <f t="shared" si="3"/>
        <v>7.4915719815198893E-4</v>
      </c>
      <c r="J58" s="1">
        <f t="shared" si="14"/>
        <v>0</v>
      </c>
      <c r="K58" s="1">
        <f t="shared" si="5"/>
        <v>0</v>
      </c>
      <c r="L58" s="1">
        <f t="shared" si="6"/>
        <v>0</v>
      </c>
      <c r="M58" s="1">
        <f t="shared" si="0"/>
        <v>0</v>
      </c>
      <c r="N58" s="1">
        <f t="shared" si="17"/>
        <v>0</v>
      </c>
      <c r="O58">
        <f t="shared" si="18"/>
        <v>0</v>
      </c>
      <c r="P58" s="1">
        <f t="shared" si="19"/>
        <v>0</v>
      </c>
      <c r="Q58">
        <f t="shared" si="15"/>
        <v>0</v>
      </c>
      <c r="R58">
        <f t="shared" si="16"/>
        <v>0</v>
      </c>
      <c r="S58">
        <f t="shared" si="13"/>
        <v>0</v>
      </c>
      <c r="T58">
        <f t="shared" si="12"/>
        <v>0</v>
      </c>
    </row>
    <row r="59" spans="1:20" ht="15.75" x14ac:dyDescent="0.3">
      <c r="A59" s="25">
        <v>44274.552083333336</v>
      </c>
      <c r="B59" s="9">
        <v>120.205</v>
      </c>
      <c r="C59" s="9">
        <v>120.215</v>
      </c>
      <c r="D59" s="9">
        <v>120</v>
      </c>
      <c r="E59" s="9">
        <v>120.035</v>
      </c>
      <c r="F59" s="9">
        <v>57</v>
      </c>
      <c r="G59" s="7">
        <f t="shared" si="1"/>
        <v>-1.4142506551308323E-3</v>
      </c>
      <c r="H59" s="28">
        <f t="shared" si="2"/>
        <v>2.4271571779165586</v>
      </c>
      <c r="I59" s="7">
        <f t="shared" si="3"/>
        <v>8.3191215007737753E-5</v>
      </c>
      <c r="J59" s="1">
        <f t="shared" si="14"/>
        <v>0</v>
      </c>
      <c r="K59" s="1">
        <f t="shared" si="5"/>
        <v>0</v>
      </c>
      <c r="L59" s="1">
        <f t="shared" si="6"/>
        <v>0</v>
      </c>
      <c r="M59" s="1">
        <f t="shared" si="0"/>
        <v>0</v>
      </c>
      <c r="N59" s="1">
        <f t="shared" si="17"/>
        <v>0</v>
      </c>
      <c r="O59">
        <f t="shared" si="18"/>
        <v>0</v>
      </c>
      <c r="P59" s="1">
        <f t="shared" si="19"/>
        <v>0</v>
      </c>
      <c r="Q59">
        <f t="shared" si="15"/>
        <v>0</v>
      </c>
      <c r="R59">
        <f t="shared" si="16"/>
        <v>0</v>
      </c>
      <c r="S59">
        <f t="shared" si="13"/>
        <v>0</v>
      </c>
      <c r="T59">
        <f t="shared" si="12"/>
        <v>0</v>
      </c>
    </row>
    <row r="60" spans="1:20" ht="15.75" x14ac:dyDescent="0.3">
      <c r="A60" s="25">
        <v>44274.555555555555</v>
      </c>
      <c r="B60" s="9">
        <v>120.035</v>
      </c>
      <c r="C60" s="9">
        <v>120.155</v>
      </c>
      <c r="D60" s="9">
        <v>120</v>
      </c>
      <c r="E60" s="9">
        <v>120.11499999999999</v>
      </c>
      <c r="F60" s="9">
        <v>58</v>
      </c>
      <c r="G60" s="7">
        <f t="shared" si="1"/>
        <v>6.6647227891863459E-4</v>
      </c>
      <c r="H60" s="28">
        <f t="shared" si="2"/>
        <v>0.47125470757302157</v>
      </c>
      <c r="I60" s="7">
        <f t="shared" si="3"/>
        <v>9.9970841837801103E-4</v>
      </c>
      <c r="J60" s="1">
        <f t="shared" si="14"/>
        <v>0</v>
      </c>
      <c r="K60" s="1">
        <f t="shared" si="5"/>
        <v>0</v>
      </c>
      <c r="L60" s="1">
        <f t="shared" si="6"/>
        <v>0</v>
      </c>
      <c r="M60" s="1">
        <f t="shared" si="0"/>
        <v>0</v>
      </c>
      <c r="N60" s="1">
        <f t="shared" si="17"/>
        <v>0</v>
      </c>
      <c r="O60">
        <f t="shared" si="18"/>
        <v>0</v>
      </c>
      <c r="P60" s="1">
        <f t="shared" si="19"/>
        <v>0</v>
      </c>
      <c r="Q60">
        <f t="shared" si="15"/>
        <v>0</v>
      </c>
      <c r="R60">
        <f t="shared" si="16"/>
        <v>0</v>
      </c>
      <c r="S60">
        <f t="shared" si="13"/>
        <v>0</v>
      </c>
      <c r="T60">
        <f t="shared" si="12"/>
        <v>0</v>
      </c>
    </row>
    <row r="61" spans="1:20" ht="15.75" x14ac:dyDescent="0.3">
      <c r="A61" s="25">
        <v>44274.559027777781</v>
      </c>
      <c r="B61" s="9">
        <v>120.11499999999999</v>
      </c>
      <c r="C61" s="9">
        <v>120.295</v>
      </c>
      <c r="D61" s="9">
        <v>120.075</v>
      </c>
      <c r="E61" s="9">
        <v>120.285</v>
      </c>
      <c r="F61" s="9">
        <v>59</v>
      </c>
      <c r="G61" s="7">
        <f t="shared" si="1"/>
        <v>1.4153103276027283E-3</v>
      </c>
      <c r="H61" s="28">
        <f t="shared" si="2"/>
        <v>2.1235846896724637</v>
      </c>
      <c r="I61" s="7">
        <f t="shared" si="3"/>
        <v>1.4985638762852835E-3</v>
      </c>
      <c r="J61" s="1">
        <f t="shared" si="14"/>
        <v>1</v>
      </c>
      <c r="K61" s="1">
        <f t="shared" si="5"/>
        <v>1</v>
      </c>
      <c r="L61" s="1">
        <f t="shared" si="6"/>
        <v>0</v>
      </c>
      <c r="M61" s="1">
        <f t="shared" si="0"/>
        <v>1</v>
      </c>
      <c r="N61" s="1">
        <f t="shared" si="17"/>
        <v>0</v>
      </c>
      <c r="O61">
        <f t="shared" si="18"/>
        <v>0</v>
      </c>
      <c r="P61" s="1">
        <f t="shared" si="19"/>
        <v>0</v>
      </c>
      <c r="Q61">
        <f t="shared" si="15"/>
        <v>1</v>
      </c>
      <c r="R61">
        <f t="shared" si="16"/>
        <v>0</v>
      </c>
      <c r="S61">
        <f t="shared" si="13"/>
        <v>0</v>
      </c>
      <c r="T61">
        <f t="shared" si="12"/>
        <v>1</v>
      </c>
    </row>
    <row r="62" spans="1:20" ht="15.75" x14ac:dyDescent="0.3">
      <c r="A62" s="25">
        <v>44274.5625</v>
      </c>
      <c r="B62" s="9">
        <v>120.285</v>
      </c>
      <c r="C62" s="9">
        <v>120.33499999999999</v>
      </c>
      <c r="D62" s="9">
        <v>120.155</v>
      </c>
      <c r="E62" s="9">
        <v>120.22499999999999</v>
      </c>
      <c r="F62" s="9">
        <v>60</v>
      </c>
      <c r="G62" s="7">
        <f t="shared" si="1"/>
        <v>-4.9881531363014735E-4</v>
      </c>
      <c r="H62" s="28">
        <f t="shared" si="2"/>
        <v>0.35244236115696792</v>
      </c>
      <c r="I62" s="7">
        <f t="shared" si="3"/>
        <v>4.1567942802508344E-4</v>
      </c>
      <c r="J62" s="1">
        <f t="shared" si="14"/>
        <v>1</v>
      </c>
      <c r="K62" s="1">
        <f t="shared" si="5"/>
        <v>0</v>
      </c>
      <c r="L62" s="1">
        <f t="shared" si="6"/>
        <v>0</v>
      </c>
      <c r="M62" s="1">
        <f t="shared" si="0"/>
        <v>1</v>
      </c>
      <c r="N62" s="1">
        <f t="shared" si="17"/>
        <v>0</v>
      </c>
      <c r="O62">
        <f t="shared" si="18"/>
        <v>0</v>
      </c>
      <c r="P62" s="1">
        <f t="shared" si="19"/>
        <v>1</v>
      </c>
      <c r="Q62">
        <f t="shared" si="15"/>
        <v>0</v>
      </c>
      <c r="R62">
        <f t="shared" si="16"/>
        <v>0</v>
      </c>
      <c r="S62">
        <f t="shared" si="13"/>
        <v>0</v>
      </c>
      <c r="T62">
        <f t="shared" si="12"/>
        <v>0</v>
      </c>
    </row>
    <row r="63" spans="1:20" ht="15.75" x14ac:dyDescent="0.3">
      <c r="A63" s="25">
        <v>44274.565972222219</v>
      </c>
      <c r="B63" s="9">
        <v>120.22499999999999</v>
      </c>
      <c r="C63" s="9">
        <v>120.295</v>
      </c>
      <c r="D63" s="9">
        <v>120.19499999999999</v>
      </c>
      <c r="E63" s="9">
        <v>120.215</v>
      </c>
      <c r="F63" s="9">
        <v>61</v>
      </c>
      <c r="G63" s="7">
        <f t="shared" si="1"/>
        <v>-8.3177375753719325E-5</v>
      </c>
      <c r="H63" s="28">
        <f t="shared" si="2"/>
        <v>0.16674984404226251</v>
      </c>
      <c r="I63" s="7">
        <f t="shared" si="3"/>
        <v>5.822416302766263E-4</v>
      </c>
      <c r="J63" s="1">
        <f t="shared" si="14"/>
        <v>0</v>
      </c>
      <c r="K63" s="1">
        <f t="shared" si="5"/>
        <v>0</v>
      </c>
      <c r="L63" s="1">
        <f t="shared" si="6"/>
        <v>0</v>
      </c>
      <c r="M63" s="1">
        <f t="shared" si="0"/>
        <v>0</v>
      </c>
      <c r="N63" s="1">
        <f t="shared" si="17"/>
        <v>0</v>
      </c>
      <c r="O63">
        <f t="shared" si="18"/>
        <v>0</v>
      </c>
      <c r="P63" s="1">
        <f t="shared" si="19"/>
        <v>0</v>
      </c>
      <c r="Q63">
        <f t="shared" si="15"/>
        <v>0</v>
      </c>
      <c r="R63">
        <f t="shared" si="16"/>
        <v>0</v>
      </c>
      <c r="S63">
        <f t="shared" si="13"/>
        <v>0</v>
      </c>
      <c r="T63">
        <f t="shared" si="12"/>
        <v>0</v>
      </c>
    </row>
    <row r="64" spans="1:20" ht="15.75" x14ac:dyDescent="0.3">
      <c r="A64" s="25">
        <v>44274.569444444445</v>
      </c>
      <c r="B64" s="9">
        <v>120.215</v>
      </c>
      <c r="C64" s="9">
        <v>120.245</v>
      </c>
      <c r="D64" s="9">
        <v>120.08499999999999</v>
      </c>
      <c r="E64" s="9">
        <v>120.155</v>
      </c>
      <c r="F64" s="9">
        <v>62</v>
      </c>
      <c r="G64" s="7">
        <f t="shared" si="1"/>
        <v>-4.9910576883086368E-4</v>
      </c>
      <c r="H64" s="28">
        <f t="shared" si="2"/>
        <v>6.0004991057745158</v>
      </c>
      <c r="I64" s="7">
        <f t="shared" si="3"/>
        <v>2.4955288441543184E-4</v>
      </c>
      <c r="J64" s="1">
        <f t="shared" si="14"/>
        <v>0</v>
      </c>
      <c r="K64" s="1">
        <f t="shared" si="5"/>
        <v>0</v>
      </c>
      <c r="L64" s="1">
        <f t="shared" si="6"/>
        <v>0</v>
      </c>
      <c r="M64" s="1">
        <f t="shared" si="0"/>
        <v>0</v>
      </c>
      <c r="N64" s="1">
        <f t="shared" si="17"/>
        <v>0</v>
      </c>
      <c r="O64">
        <f t="shared" si="18"/>
        <v>0</v>
      </c>
      <c r="P64" s="1">
        <f t="shared" si="19"/>
        <v>0</v>
      </c>
      <c r="Q64">
        <f t="shared" si="15"/>
        <v>0</v>
      </c>
      <c r="R64">
        <f t="shared" si="16"/>
        <v>0</v>
      </c>
      <c r="S64">
        <f t="shared" si="13"/>
        <v>0</v>
      </c>
      <c r="T64">
        <f t="shared" si="12"/>
        <v>0</v>
      </c>
    </row>
    <row r="65" spans="1:20" ht="15.75" x14ac:dyDescent="0.3">
      <c r="A65" s="25">
        <v>44274.572916666664</v>
      </c>
      <c r="B65" s="9">
        <v>120.155</v>
      </c>
      <c r="C65" s="9">
        <v>120.255</v>
      </c>
      <c r="D65" s="9">
        <v>120.095</v>
      </c>
      <c r="E65" s="9">
        <v>120.155</v>
      </c>
      <c r="F65" s="9">
        <v>63</v>
      </c>
      <c r="G65" s="7">
        <f t="shared" si="1"/>
        <v>0</v>
      </c>
      <c r="H65" s="28">
        <f t="shared" si="2"/>
        <v>0</v>
      </c>
      <c r="I65" s="7">
        <f t="shared" si="3"/>
        <v>8.3225833298651174E-4</v>
      </c>
      <c r="J65" s="1">
        <f t="shared" si="14"/>
        <v>0</v>
      </c>
      <c r="K65" s="1">
        <f t="shared" si="5"/>
        <v>0</v>
      </c>
      <c r="L65" s="1">
        <f t="shared" si="6"/>
        <v>0</v>
      </c>
      <c r="M65" s="1">
        <f t="shared" si="0"/>
        <v>0</v>
      </c>
      <c r="N65" s="1">
        <f t="shared" si="17"/>
        <v>0</v>
      </c>
      <c r="O65">
        <f t="shared" si="18"/>
        <v>0</v>
      </c>
      <c r="P65" s="1">
        <f t="shared" si="19"/>
        <v>0</v>
      </c>
      <c r="Q65">
        <f t="shared" si="15"/>
        <v>0</v>
      </c>
      <c r="R65">
        <f t="shared" si="16"/>
        <v>0</v>
      </c>
      <c r="S65">
        <f t="shared" si="13"/>
        <v>0</v>
      </c>
      <c r="T65">
        <f t="shared" si="12"/>
        <v>0</v>
      </c>
    </row>
    <row r="66" spans="1:20" ht="15.75" x14ac:dyDescent="0.3">
      <c r="A66" s="25">
        <v>44274.576388888891</v>
      </c>
      <c r="B66" s="9">
        <v>120.155</v>
      </c>
      <c r="C66" s="9">
        <v>120.155</v>
      </c>
      <c r="D66" s="9">
        <v>119.905</v>
      </c>
      <c r="E66" s="9">
        <v>119.935</v>
      </c>
      <c r="F66" s="9">
        <v>64</v>
      </c>
      <c r="G66" s="7">
        <f t="shared" si="1"/>
        <v>-1.8309683325704203E-3</v>
      </c>
      <c r="H66" s="28">
        <f t="shared" si="2"/>
        <v>0</v>
      </c>
      <c r="I66" s="7">
        <f t="shared" si="3"/>
        <v>0</v>
      </c>
      <c r="J66" s="1">
        <f t="shared" si="14"/>
        <v>0</v>
      </c>
      <c r="K66" s="1">
        <f t="shared" si="5"/>
        <v>0</v>
      </c>
      <c r="L66" s="1">
        <f t="shared" si="6"/>
        <v>0</v>
      </c>
      <c r="M66" s="1">
        <f t="shared" ref="M66:M79" si="20">+IF(J66=1,1, 0)</f>
        <v>0</v>
      </c>
      <c r="N66" s="1">
        <f t="shared" si="17"/>
        <v>0</v>
      </c>
      <c r="O66">
        <f t="shared" si="18"/>
        <v>0</v>
      </c>
      <c r="P66" s="1">
        <f t="shared" si="19"/>
        <v>0</v>
      </c>
      <c r="Q66">
        <f t="shared" si="15"/>
        <v>0</v>
      </c>
      <c r="R66">
        <f t="shared" si="16"/>
        <v>0</v>
      </c>
      <c r="S66">
        <f t="shared" si="13"/>
        <v>0</v>
      </c>
      <c r="T66">
        <f t="shared" si="12"/>
        <v>0</v>
      </c>
    </row>
    <row r="67" spans="1:20" ht="15.75" x14ac:dyDescent="0.3">
      <c r="A67" s="25">
        <v>44274.579861111109</v>
      </c>
      <c r="B67" s="9">
        <v>119.935</v>
      </c>
      <c r="C67" s="9">
        <v>120.13500000000001</v>
      </c>
      <c r="D67" s="9">
        <v>119.91</v>
      </c>
      <c r="E67" s="9">
        <v>120.11499999999999</v>
      </c>
      <c r="F67" s="9">
        <v>65</v>
      </c>
      <c r="G67" s="7">
        <f t="shared" ref="G67:G79" si="21">+(E67-B67)/B67</f>
        <v>1.5008129403426239E-3</v>
      </c>
      <c r="H67" s="28">
        <f t="shared" ref="H67:H79" si="22">+IFERROR(ABS(G67)/ABS(G66),0)</f>
        <v>0.81968263112213147</v>
      </c>
      <c r="I67" s="7">
        <f t="shared" ref="I67:I79" si="23">+(C67-B67)/B67</f>
        <v>1.6675699337141189E-3</v>
      </c>
      <c r="J67" s="1">
        <f t="shared" si="14"/>
        <v>0</v>
      </c>
      <c r="K67" s="1">
        <f t="shared" ref="K67:K79" si="24">+IF(G67&gt;0.0008,1, 0)</f>
        <v>1</v>
      </c>
      <c r="L67" s="1">
        <f t="shared" ref="L67:L79" si="25">+IFERROR(IF(AND(OR(K66=1,M66=1),(ABS(G67)/ABS(G66))&lt;0.9,J68=1,G67&lt;0),1,0),0)</f>
        <v>0</v>
      </c>
      <c r="M67" s="1">
        <f t="shared" si="20"/>
        <v>0</v>
      </c>
      <c r="N67" s="1">
        <f t="shared" si="17"/>
        <v>0</v>
      </c>
      <c r="O67">
        <f t="shared" si="18"/>
        <v>0</v>
      </c>
      <c r="P67" s="1">
        <f t="shared" si="19"/>
        <v>0</v>
      </c>
      <c r="Q67">
        <f t="shared" si="15"/>
        <v>0</v>
      </c>
      <c r="R67">
        <f t="shared" si="16"/>
        <v>0</v>
      </c>
      <c r="S67">
        <f t="shared" si="13"/>
        <v>0</v>
      </c>
      <c r="T67">
        <f t="shared" ref="T67:T79" si="26">+SUM(Q67:S67)</f>
        <v>0</v>
      </c>
    </row>
    <row r="68" spans="1:20" ht="15.75" x14ac:dyDescent="0.3">
      <c r="A68" s="25">
        <v>44274.583333333336</v>
      </c>
      <c r="B68" s="9">
        <v>120.11499999999999</v>
      </c>
      <c r="C68" s="9">
        <v>120.185</v>
      </c>
      <c r="D68" s="9">
        <v>119.97499999999999</v>
      </c>
      <c r="E68" s="9">
        <v>119.985</v>
      </c>
      <c r="F68" s="9">
        <v>66</v>
      </c>
      <c r="G68" s="7">
        <f t="shared" si="21"/>
        <v>-1.0822961328726258E-3</v>
      </c>
      <c r="H68" s="28">
        <f t="shared" si="22"/>
        <v>0.72113992608935396</v>
      </c>
      <c r="I68" s="7">
        <f t="shared" si="23"/>
        <v>5.8277484077764964E-4</v>
      </c>
      <c r="J68" s="1">
        <f t="shared" si="14"/>
        <v>1</v>
      </c>
      <c r="K68" s="1">
        <f t="shared" si="24"/>
        <v>0</v>
      </c>
      <c r="L68" s="1">
        <f t="shared" si="25"/>
        <v>0</v>
      </c>
      <c r="M68" s="1">
        <f t="shared" si="20"/>
        <v>1</v>
      </c>
      <c r="N68" s="1">
        <f t="shared" si="17"/>
        <v>0</v>
      </c>
      <c r="O68">
        <f t="shared" si="18"/>
        <v>0</v>
      </c>
      <c r="P68" s="1">
        <f t="shared" si="19"/>
        <v>1</v>
      </c>
      <c r="Q68">
        <f t="shared" si="15"/>
        <v>0</v>
      </c>
      <c r="R68">
        <f t="shared" si="16"/>
        <v>0</v>
      </c>
      <c r="S68">
        <f t="shared" si="13"/>
        <v>0</v>
      </c>
      <c r="T68">
        <f t="shared" si="26"/>
        <v>0</v>
      </c>
    </row>
    <row r="69" spans="1:20" ht="15.75" x14ac:dyDescent="0.3">
      <c r="A69" s="25">
        <v>44274.586805555555</v>
      </c>
      <c r="B69" s="9">
        <v>119.985</v>
      </c>
      <c r="C69" s="9">
        <v>120.045</v>
      </c>
      <c r="D69" s="9">
        <v>119.905</v>
      </c>
      <c r="E69" s="9">
        <v>119.925</v>
      </c>
      <c r="F69" s="9">
        <v>67</v>
      </c>
      <c r="G69" s="7">
        <f t="shared" si="21"/>
        <v>-5.0006250781349558E-4</v>
      </c>
      <c r="H69" s="28">
        <f t="shared" si="22"/>
        <v>0.46203852404630863</v>
      </c>
      <c r="I69" s="7">
        <f t="shared" si="23"/>
        <v>5.0006250781349558E-4</v>
      </c>
      <c r="J69" s="1">
        <f t="shared" si="14"/>
        <v>0</v>
      </c>
      <c r="K69" s="1">
        <f t="shared" si="24"/>
        <v>0</v>
      </c>
      <c r="L69" s="1">
        <f t="shared" si="25"/>
        <v>0</v>
      </c>
      <c r="M69" s="1">
        <f t="shared" si="20"/>
        <v>0</v>
      </c>
      <c r="N69" s="1">
        <f t="shared" si="17"/>
        <v>0</v>
      </c>
      <c r="O69">
        <f t="shared" si="18"/>
        <v>0</v>
      </c>
      <c r="P69" s="1">
        <f t="shared" si="19"/>
        <v>0</v>
      </c>
      <c r="Q69">
        <f t="shared" si="15"/>
        <v>0</v>
      </c>
      <c r="R69">
        <f t="shared" si="16"/>
        <v>0</v>
      </c>
      <c r="S69">
        <f t="shared" ref="S69:S79" si="27">+IF(AND(R69=1,K69=1,G66&gt;0),1,0)</f>
        <v>0</v>
      </c>
      <c r="T69">
        <f t="shared" si="26"/>
        <v>0</v>
      </c>
    </row>
    <row r="70" spans="1:20" ht="15.75" x14ac:dyDescent="0.3">
      <c r="A70" s="25">
        <v>44274.590277777781</v>
      </c>
      <c r="B70" s="9">
        <v>119.925</v>
      </c>
      <c r="C70" s="9">
        <v>120.045</v>
      </c>
      <c r="D70" s="9">
        <v>119.91500000000001</v>
      </c>
      <c r="E70" s="9">
        <v>119.925</v>
      </c>
      <c r="F70" s="9">
        <v>68</v>
      </c>
      <c r="G70" s="7">
        <f t="shared" si="21"/>
        <v>0</v>
      </c>
      <c r="H70" s="28">
        <f t="shared" si="22"/>
        <v>0</v>
      </c>
      <c r="I70" s="7">
        <f t="shared" si="23"/>
        <v>1.0006253908693313E-3</v>
      </c>
      <c r="J70" s="1">
        <f t="shared" ref="J70:J79" si="28">+IF(AND(C70&gt;C69,C70&gt;C68),1,0)</f>
        <v>0</v>
      </c>
      <c r="K70" s="1">
        <f t="shared" si="24"/>
        <v>0</v>
      </c>
      <c r="L70" s="1">
        <f t="shared" si="25"/>
        <v>0</v>
      </c>
      <c r="M70" s="1">
        <f t="shared" si="20"/>
        <v>0</v>
      </c>
      <c r="N70" s="1">
        <f t="shared" si="17"/>
        <v>0</v>
      </c>
      <c r="O70">
        <f t="shared" si="18"/>
        <v>0</v>
      </c>
      <c r="P70" s="1">
        <f t="shared" si="19"/>
        <v>0</v>
      </c>
      <c r="Q70">
        <f t="shared" si="15"/>
        <v>0</v>
      </c>
      <c r="R70">
        <f t="shared" si="16"/>
        <v>0</v>
      </c>
      <c r="S70">
        <f t="shared" si="27"/>
        <v>0</v>
      </c>
      <c r="T70">
        <f t="shared" si="26"/>
        <v>0</v>
      </c>
    </row>
    <row r="71" spans="1:20" ht="15.75" x14ac:dyDescent="0.3">
      <c r="A71" s="25">
        <v>44274.59375</v>
      </c>
      <c r="B71" s="9">
        <v>119.925</v>
      </c>
      <c r="C71" s="9">
        <v>120.095</v>
      </c>
      <c r="D71" s="9">
        <v>119.91500000000001</v>
      </c>
      <c r="E71" s="9">
        <v>120.005</v>
      </c>
      <c r="F71" s="9">
        <v>69</v>
      </c>
      <c r="G71" s="7">
        <f t="shared" si="21"/>
        <v>6.67083593912848E-4</v>
      </c>
      <c r="H71" s="28">
        <f t="shared" si="22"/>
        <v>0</v>
      </c>
      <c r="I71" s="7">
        <f t="shared" si="23"/>
        <v>1.4175526370648465E-3</v>
      </c>
      <c r="J71" s="1">
        <f t="shared" si="28"/>
        <v>1</v>
      </c>
      <c r="K71" s="1">
        <f t="shared" si="24"/>
        <v>0</v>
      </c>
      <c r="L71" s="1">
        <f t="shared" si="25"/>
        <v>0</v>
      </c>
      <c r="M71" s="1">
        <f t="shared" si="20"/>
        <v>1</v>
      </c>
      <c r="N71" s="1">
        <f t="shared" si="17"/>
        <v>0</v>
      </c>
      <c r="O71">
        <f t="shared" si="18"/>
        <v>0</v>
      </c>
      <c r="P71" s="1">
        <f t="shared" si="19"/>
        <v>0</v>
      </c>
      <c r="Q71">
        <f t="shared" ref="Q71:Q79" si="29">+IF(AND(K71=1,G70&gt;0),1,0)</f>
        <v>0</v>
      </c>
      <c r="R71">
        <f t="shared" ref="R71:R79" si="30">+IF(AND(Q71=1,K71=1,G69&gt;0),1,0)</f>
        <v>0</v>
      </c>
      <c r="S71">
        <f t="shared" si="27"/>
        <v>0</v>
      </c>
      <c r="T71">
        <f t="shared" si="26"/>
        <v>0</v>
      </c>
    </row>
    <row r="72" spans="1:20" ht="15.75" x14ac:dyDescent="0.3">
      <c r="A72" s="25">
        <v>44274.597222222219</v>
      </c>
      <c r="B72" s="9">
        <v>120.005</v>
      </c>
      <c r="C72" s="9">
        <v>120.08499999999999</v>
      </c>
      <c r="D72" s="9">
        <v>119.97499999999999</v>
      </c>
      <c r="E72" s="9">
        <v>120.035</v>
      </c>
      <c r="F72" s="9">
        <v>70</v>
      </c>
      <c r="G72" s="7">
        <f t="shared" si="21"/>
        <v>2.4998958376735249E-4</v>
      </c>
      <c r="H72" s="28">
        <f t="shared" si="22"/>
        <v>0.37475001041625483</v>
      </c>
      <c r="I72" s="7">
        <f t="shared" si="23"/>
        <v>6.6663889004623387E-4</v>
      </c>
      <c r="J72" s="1">
        <f t="shared" si="28"/>
        <v>0</v>
      </c>
      <c r="K72" s="1">
        <f t="shared" si="24"/>
        <v>0</v>
      </c>
      <c r="L72" s="1">
        <f t="shared" si="25"/>
        <v>0</v>
      </c>
      <c r="M72" s="1">
        <f t="shared" si="20"/>
        <v>0</v>
      </c>
      <c r="N72" s="1">
        <f t="shared" si="17"/>
        <v>0</v>
      </c>
      <c r="O72">
        <f t="shared" si="18"/>
        <v>0</v>
      </c>
      <c r="P72" s="1">
        <f t="shared" si="19"/>
        <v>0</v>
      </c>
      <c r="Q72">
        <f t="shared" si="29"/>
        <v>0</v>
      </c>
      <c r="R72">
        <f t="shared" si="30"/>
        <v>0</v>
      </c>
      <c r="S72">
        <f t="shared" si="27"/>
        <v>0</v>
      </c>
      <c r="T72">
        <f t="shared" si="26"/>
        <v>0</v>
      </c>
    </row>
    <row r="73" spans="1:20" ht="15.75" x14ac:dyDescent="0.3">
      <c r="A73" s="25">
        <v>44274.600694444445</v>
      </c>
      <c r="B73" s="9">
        <v>120.035</v>
      </c>
      <c r="C73" s="9">
        <v>120.105</v>
      </c>
      <c r="D73" s="9">
        <v>119.935</v>
      </c>
      <c r="E73" s="9">
        <v>120.08499999999999</v>
      </c>
      <c r="F73" s="9">
        <v>71</v>
      </c>
      <c r="G73" s="7">
        <f t="shared" si="21"/>
        <v>4.1654517432413178E-4</v>
      </c>
      <c r="H73" s="28">
        <f t="shared" si="22"/>
        <v>1.6662501214921848</v>
      </c>
      <c r="I73" s="7">
        <f t="shared" si="23"/>
        <v>5.8316324405387925E-4</v>
      </c>
      <c r="J73" s="1">
        <f t="shared" si="28"/>
        <v>1</v>
      </c>
      <c r="K73" s="1">
        <f t="shared" si="24"/>
        <v>0</v>
      </c>
      <c r="L73" s="1">
        <f t="shared" si="25"/>
        <v>0</v>
      </c>
      <c r="M73" s="1">
        <f t="shared" si="20"/>
        <v>1</v>
      </c>
      <c r="N73" s="1">
        <f t="shared" si="17"/>
        <v>0</v>
      </c>
      <c r="O73">
        <f t="shared" si="18"/>
        <v>0</v>
      </c>
      <c r="P73" s="1">
        <f t="shared" si="19"/>
        <v>0</v>
      </c>
      <c r="Q73">
        <f t="shared" si="29"/>
        <v>0</v>
      </c>
      <c r="R73">
        <f t="shared" si="30"/>
        <v>0</v>
      </c>
      <c r="S73">
        <f t="shared" si="27"/>
        <v>0</v>
      </c>
      <c r="T73">
        <f t="shared" si="26"/>
        <v>0</v>
      </c>
    </row>
    <row r="74" spans="1:20" ht="15.75" x14ac:dyDescent="0.3">
      <c r="A74" s="25">
        <v>44274.604166666664</v>
      </c>
      <c r="B74" s="9">
        <v>120.08499999999999</v>
      </c>
      <c r="C74" s="9">
        <v>120.175</v>
      </c>
      <c r="D74" s="9">
        <v>120.015</v>
      </c>
      <c r="E74" s="9">
        <v>120.155</v>
      </c>
      <c r="F74" s="9">
        <v>72</v>
      </c>
      <c r="G74" s="7">
        <f t="shared" si="21"/>
        <v>5.8292043136118073E-4</v>
      </c>
      <c r="H74" s="28">
        <f t="shared" si="22"/>
        <v>1.3994170795688661</v>
      </c>
      <c r="I74" s="7">
        <f t="shared" si="23"/>
        <v>7.4946912603575313E-4</v>
      </c>
      <c r="J74" s="1">
        <f t="shared" si="28"/>
        <v>1</v>
      </c>
      <c r="K74" s="1">
        <f t="shared" si="24"/>
        <v>0</v>
      </c>
      <c r="L74" s="1">
        <f t="shared" si="25"/>
        <v>0</v>
      </c>
      <c r="M74" s="1">
        <f t="shared" si="20"/>
        <v>1</v>
      </c>
      <c r="N74" s="1">
        <f t="shared" ref="N74:N79" si="31">+IF(AND(M74=1,L73=1,K72=1),1,0)</f>
        <v>0</v>
      </c>
      <c r="O74">
        <f t="shared" ref="O74:O79" si="32">+IF(OR(N75=1,N76=1,N74=1),1,0)</f>
        <v>0</v>
      </c>
      <c r="P74" s="1">
        <f t="shared" si="19"/>
        <v>0</v>
      </c>
      <c r="Q74">
        <f t="shared" si="29"/>
        <v>0</v>
      </c>
      <c r="R74">
        <f t="shared" si="30"/>
        <v>0</v>
      </c>
      <c r="S74">
        <f t="shared" si="27"/>
        <v>0</v>
      </c>
      <c r="T74">
        <f t="shared" si="26"/>
        <v>0</v>
      </c>
    </row>
    <row r="75" spans="1:20" ht="15.75" x14ac:dyDescent="0.3">
      <c r="A75" s="25">
        <v>44274.607638888891</v>
      </c>
      <c r="B75" s="9">
        <v>120.155</v>
      </c>
      <c r="C75" s="9">
        <v>120.295</v>
      </c>
      <c r="D75" s="9">
        <v>120.11499999999999</v>
      </c>
      <c r="E75" s="9">
        <v>120.215</v>
      </c>
      <c r="F75" s="9">
        <v>73</v>
      </c>
      <c r="G75" s="7">
        <f t="shared" si="21"/>
        <v>4.9935499979195433E-4</v>
      </c>
      <c r="H75" s="28">
        <f t="shared" si="22"/>
        <v>0.85664350214300722</v>
      </c>
      <c r="I75" s="7">
        <f t="shared" si="23"/>
        <v>1.1651616661811873E-3</v>
      </c>
      <c r="J75" s="1">
        <f t="shared" si="28"/>
        <v>1</v>
      </c>
      <c r="K75" s="1">
        <f t="shared" si="24"/>
        <v>0</v>
      </c>
      <c r="L75" s="1">
        <f t="shared" si="25"/>
        <v>0</v>
      </c>
      <c r="M75" s="1">
        <f t="shared" si="20"/>
        <v>1</v>
      </c>
      <c r="N75" s="1">
        <f t="shared" si="31"/>
        <v>0</v>
      </c>
      <c r="O75">
        <f t="shared" si="32"/>
        <v>0</v>
      </c>
      <c r="P75" s="1">
        <f t="shared" si="19"/>
        <v>0</v>
      </c>
      <c r="Q75">
        <f t="shared" si="29"/>
        <v>0</v>
      </c>
      <c r="R75">
        <f t="shared" si="30"/>
        <v>0</v>
      </c>
      <c r="S75">
        <f t="shared" si="27"/>
        <v>0</v>
      </c>
      <c r="T75">
        <f t="shared" si="26"/>
        <v>0</v>
      </c>
    </row>
    <row r="76" spans="1:20" ht="15.75" x14ac:dyDescent="0.3">
      <c r="A76" s="25">
        <v>44274.611111111109</v>
      </c>
      <c r="B76" s="9">
        <v>120.215</v>
      </c>
      <c r="C76" s="9">
        <v>120.33499999999999</v>
      </c>
      <c r="D76" s="9">
        <v>120.185</v>
      </c>
      <c r="E76" s="9">
        <v>120.33499999999999</v>
      </c>
      <c r="F76" s="9">
        <v>74</v>
      </c>
      <c r="G76" s="7">
        <f t="shared" si="21"/>
        <v>9.9821153766160896E-4</v>
      </c>
      <c r="H76" s="28">
        <f t="shared" si="22"/>
        <v>1.9990017884621014</v>
      </c>
      <c r="I76" s="7">
        <f t="shared" si="23"/>
        <v>9.9821153766160896E-4</v>
      </c>
      <c r="J76" s="1">
        <f t="shared" si="28"/>
        <v>1</v>
      </c>
      <c r="K76" s="1">
        <f t="shared" si="24"/>
        <v>1</v>
      </c>
      <c r="L76" s="1">
        <f t="shared" si="25"/>
        <v>0</v>
      </c>
      <c r="M76" s="1">
        <f t="shared" si="20"/>
        <v>1</v>
      </c>
      <c r="N76" s="1">
        <f t="shared" si="31"/>
        <v>0</v>
      </c>
      <c r="O76">
        <f t="shared" si="32"/>
        <v>1</v>
      </c>
      <c r="P76" s="1">
        <f t="shared" si="19"/>
        <v>0</v>
      </c>
      <c r="Q76">
        <f t="shared" si="29"/>
        <v>1</v>
      </c>
      <c r="R76">
        <f t="shared" si="30"/>
        <v>1</v>
      </c>
      <c r="S76">
        <f t="shared" si="27"/>
        <v>1</v>
      </c>
      <c r="T76">
        <f t="shared" si="26"/>
        <v>3</v>
      </c>
    </row>
    <row r="77" spans="1:20" ht="15.75" x14ac:dyDescent="0.3">
      <c r="A77" s="25">
        <v>44274.614583333336</v>
      </c>
      <c r="B77" s="9">
        <v>120.33499999999999</v>
      </c>
      <c r="C77" s="9">
        <v>120.41500000000001</v>
      </c>
      <c r="D77" s="9">
        <v>120.145</v>
      </c>
      <c r="E77" s="9">
        <v>120.285</v>
      </c>
      <c r="F77" s="9">
        <v>75</v>
      </c>
      <c r="G77" s="7">
        <f t="shared" si="21"/>
        <v>-4.155067104333499E-4</v>
      </c>
      <c r="H77" s="28">
        <f t="shared" si="22"/>
        <v>0.41625115995624323</v>
      </c>
      <c r="I77" s="7">
        <f t="shared" si="23"/>
        <v>6.648107366935015E-4</v>
      </c>
      <c r="J77" s="1">
        <f t="shared" si="28"/>
        <v>1</v>
      </c>
      <c r="K77" s="1">
        <f t="shared" si="24"/>
        <v>0</v>
      </c>
      <c r="L77" s="1">
        <f t="shared" si="25"/>
        <v>1</v>
      </c>
      <c r="M77" s="1">
        <f t="shared" si="20"/>
        <v>1</v>
      </c>
      <c r="N77" s="1">
        <f t="shared" si="31"/>
        <v>0</v>
      </c>
      <c r="O77">
        <f t="shared" si="32"/>
        <v>1</v>
      </c>
      <c r="P77" s="1">
        <f t="shared" si="19"/>
        <v>1</v>
      </c>
      <c r="Q77">
        <f t="shared" si="29"/>
        <v>0</v>
      </c>
      <c r="R77">
        <f t="shared" si="30"/>
        <v>0</v>
      </c>
      <c r="S77">
        <f t="shared" si="27"/>
        <v>0</v>
      </c>
      <c r="T77">
        <f t="shared" si="26"/>
        <v>0</v>
      </c>
    </row>
    <row r="78" spans="1:20" ht="15.75" x14ac:dyDescent="0.3">
      <c r="A78" s="25">
        <v>44274.618055555555</v>
      </c>
      <c r="B78" s="9">
        <v>120.285</v>
      </c>
      <c r="C78" s="9">
        <v>120.97</v>
      </c>
      <c r="D78" s="9">
        <v>120.205</v>
      </c>
      <c r="E78" s="9">
        <v>120.325</v>
      </c>
      <c r="F78" s="9">
        <v>76</v>
      </c>
      <c r="G78" s="7">
        <f t="shared" si="21"/>
        <v>3.3254354242013765E-4</v>
      </c>
      <c r="H78" s="28">
        <f t="shared" si="22"/>
        <v>0.80033254354259076</v>
      </c>
      <c r="I78" s="7">
        <f t="shared" si="23"/>
        <v>5.6948081639439851E-3</v>
      </c>
      <c r="J78" s="1">
        <f t="shared" si="28"/>
        <v>1</v>
      </c>
      <c r="K78" s="1">
        <f t="shared" si="24"/>
        <v>0</v>
      </c>
      <c r="L78" s="1">
        <f t="shared" si="25"/>
        <v>0</v>
      </c>
      <c r="M78" s="1">
        <f t="shared" si="20"/>
        <v>1</v>
      </c>
      <c r="N78" s="1">
        <f t="shared" si="31"/>
        <v>1</v>
      </c>
      <c r="O78">
        <f t="shared" si="32"/>
        <v>1</v>
      </c>
      <c r="P78" s="1">
        <f t="shared" si="19"/>
        <v>0</v>
      </c>
      <c r="Q78">
        <f t="shared" si="29"/>
        <v>0</v>
      </c>
      <c r="R78">
        <f t="shared" si="30"/>
        <v>0</v>
      </c>
      <c r="S78">
        <f t="shared" si="27"/>
        <v>0</v>
      </c>
      <c r="T78">
        <f t="shared" si="26"/>
        <v>0</v>
      </c>
    </row>
    <row r="79" spans="1:20" ht="15.75" x14ac:dyDescent="0.3">
      <c r="A79" s="25">
        <v>44274.621527777781</v>
      </c>
      <c r="B79" s="9">
        <v>120.325</v>
      </c>
      <c r="C79" s="9">
        <v>120.36499999999999</v>
      </c>
      <c r="D79" s="9">
        <v>119.855</v>
      </c>
      <c r="E79" s="9">
        <v>119.86</v>
      </c>
      <c r="F79" s="9">
        <v>77</v>
      </c>
      <c r="G79" s="7">
        <f t="shared" si="21"/>
        <v>-3.8645335549553576E-3</v>
      </c>
      <c r="H79" s="28">
        <f t="shared" si="22"/>
        <v>11.621135466443311</v>
      </c>
      <c r="I79" s="7">
        <f t="shared" si="23"/>
        <v>3.3243299397458582E-4</v>
      </c>
      <c r="J79" s="1">
        <f t="shared" si="28"/>
        <v>0</v>
      </c>
      <c r="K79" s="1">
        <f t="shared" si="24"/>
        <v>0</v>
      </c>
      <c r="L79" s="1">
        <f t="shared" si="25"/>
        <v>0</v>
      </c>
      <c r="M79" s="1">
        <f t="shared" si="20"/>
        <v>0</v>
      </c>
      <c r="N79" s="1">
        <f t="shared" si="31"/>
        <v>0</v>
      </c>
      <c r="O79">
        <f t="shared" si="32"/>
        <v>0</v>
      </c>
      <c r="P79" s="1">
        <f t="shared" si="19"/>
        <v>0</v>
      </c>
      <c r="Q79">
        <f t="shared" si="29"/>
        <v>0</v>
      </c>
      <c r="R79">
        <f t="shared" si="30"/>
        <v>0</v>
      </c>
      <c r="S79">
        <f t="shared" si="27"/>
        <v>0</v>
      </c>
      <c r="T79">
        <f t="shared" si="26"/>
        <v>0</v>
      </c>
    </row>
  </sheetData>
  <conditionalFormatting sqref="K1:K1048576">
    <cfRule type="cellIs" dxfId="26" priority="14" operator="equal">
      <formula>1</formula>
    </cfRule>
  </conditionalFormatting>
  <conditionalFormatting sqref="L1:M1048576">
    <cfRule type="cellIs" dxfId="25" priority="13" operator="equal">
      <formula>1</formula>
    </cfRule>
  </conditionalFormatting>
  <conditionalFormatting sqref="O1:O2 N1:N1048576">
    <cfRule type="cellIs" dxfId="24" priority="12" operator="equal">
      <formula>1</formula>
    </cfRule>
  </conditionalFormatting>
  <conditionalFormatting sqref="O1:O1048576">
    <cfRule type="cellIs" dxfId="23" priority="11" operator="equal">
      <formula>1</formula>
    </cfRule>
  </conditionalFormatting>
  <conditionalFormatting sqref="J2">
    <cfRule type="cellIs" dxfId="22" priority="10" operator="equal">
      <formula>1</formula>
    </cfRule>
  </conditionalFormatting>
  <conditionalFormatting sqref="P1 P3:P1048576">
    <cfRule type="cellIs" dxfId="21" priority="7" operator="equal">
      <formula>1</formula>
    </cfRule>
  </conditionalFormatting>
  <conditionalFormatting sqref="P2:R2">
    <cfRule type="cellIs" dxfId="20" priority="6" operator="equal">
      <formula>1</formula>
    </cfRule>
  </conditionalFormatting>
  <conditionalFormatting sqref="P2:R2">
    <cfRule type="cellIs" dxfId="19" priority="5" operator="equal">
      <formula>1</formula>
    </cfRule>
  </conditionalFormatting>
  <conditionalFormatting sqref="S2">
    <cfRule type="cellIs" dxfId="18" priority="4" operator="equal">
      <formula>1</formula>
    </cfRule>
  </conditionalFormatting>
  <conditionalFormatting sqref="S2">
    <cfRule type="cellIs" dxfId="17" priority="3" operator="equal">
      <formula>1</formula>
    </cfRule>
  </conditionalFormatting>
  <conditionalFormatting sqref="S3">
    <cfRule type="cellIs" dxfId="16" priority="2" operator="equal">
      <formula>1</formula>
    </cfRule>
  </conditionalFormatting>
  <conditionalFormatting sqref="S3">
    <cfRule type="cellIs" dxfId="15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D713-5AE1-4CB2-8B06-7D66668B61A9}">
  <dimension ref="A1:N16"/>
  <sheetViews>
    <sheetView workbookViewId="0">
      <selection activeCell="C3" sqref="C3"/>
    </sheetView>
  </sheetViews>
  <sheetFormatPr defaultColWidth="9.140625" defaultRowHeight="15" x14ac:dyDescent="0.3"/>
  <cols>
    <col min="1" max="3" width="9.140625" style="1"/>
    <col min="4" max="4" width="12" style="1" bestFit="1" customWidth="1"/>
    <col min="5" max="5" width="8.85546875" style="1" customWidth="1"/>
    <col min="6" max="6" width="10.42578125" style="1" bestFit="1" customWidth="1"/>
    <col min="7" max="7" width="9.140625" style="1"/>
    <col min="8" max="8" width="10.42578125" style="1" bestFit="1" customWidth="1"/>
    <col min="9" max="9" width="12" style="1" bestFit="1" customWidth="1"/>
    <col min="10" max="10" width="12" style="1" customWidth="1"/>
    <col min="11" max="11" width="9.140625" style="1"/>
    <col min="12" max="12" width="10.42578125" style="1" bestFit="1" customWidth="1"/>
    <col min="13" max="13" width="9.140625" style="1"/>
    <col min="14" max="14" width="10.42578125" style="1" bestFit="1" customWidth="1"/>
    <col min="15" max="16384" width="9.140625" style="1"/>
  </cols>
  <sheetData>
    <row r="1" spans="1:14" x14ac:dyDescent="0.3">
      <c r="A1" s="1" t="s">
        <v>14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20</v>
      </c>
      <c r="H1" s="1" t="s">
        <v>25</v>
      </c>
      <c r="I1" s="1" t="s">
        <v>21</v>
      </c>
      <c r="J1" s="1" t="s">
        <v>26</v>
      </c>
      <c r="K1" s="1" t="s">
        <v>22</v>
      </c>
      <c r="L1" s="1" t="s">
        <v>27</v>
      </c>
      <c r="M1" s="1" t="s">
        <v>23</v>
      </c>
      <c r="N1" s="1" t="s">
        <v>28</v>
      </c>
    </row>
    <row r="2" spans="1:14" x14ac:dyDescent="0.3">
      <c r="A2" s="4" t="s">
        <v>33</v>
      </c>
      <c r="B2" s="4">
        <v>0.87</v>
      </c>
      <c r="C2" s="4">
        <v>115</v>
      </c>
      <c r="D2" s="11">
        <f>+C2*100*B2</f>
        <v>10005</v>
      </c>
      <c r="E2" s="12">
        <v>2.5000000000000001E-2</v>
      </c>
      <c r="F2" s="24">
        <f>+(E2+1)*$B$2</f>
        <v>0.89174999999999993</v>
      </c>
      <c r="G2" s="13">
        <v>0.05</v>
      </c>
      <c r="H2" s="24">
        <f>+(G2+1)*$B$2</f>
        <v>0.91349999999999998</v>
      </c>
      <c r="I2" s="12">
        <v>0.1</v>
      </c>
      <c r="J2" s="24">
        <f>+(I2+1)*$B$2</f>
        <v>0.95700000000000007</v>
      </c>
      <c r="K2" s="13">
        <v>0.15</v>
      </c>
      <c r="L2" s="24">
        <f>+(K2+1)*$B$2</f>
        <v>1.0004999999999999</v>
      </c>
      <c r="M2" s="13">
        <v>0.2</v>
      </c>
      <c r="N2" s="24">
        <f>+(M2+1)*$B$2</f>
        <v>1.044</v>
      </c>
    </row>
    <row r="3" spans="1:14" x14ac:dyDescent="0.3">
      <c r="A3" s="1" t="s">
        <v>29</v>
      </c>
      <c r="D3" s="14"/>
      <c r="E3" s="15">
        <f>+$C$2*0.2</f>
        <v>23</v>
      </c>
      <c r="F3" s="16"/>
      <c r="G3" s="15">
        <f>+$C$2*0.2</f>
        <v>23</v>
      </c>
      <c r="H3" s="16"/>
      <c r="I3" s="15">
        <f>+$C$2*0.2</f>
        <v>23</v>
      </c>
      <c r="J3" s="17"/>
      <c r="K3" s="15">
        <f>+$C$2*0.2</f>
        <v>23</v>
      </c>
      <c r="M3" s="15">
        <f>+$C$2*0.2</f>
        <v>23</v>
      </c>
    </row>
    <row r="6" spans="1:14" x14ac:dyDescent="0.3">
      <c r="A6" s="1" t="s">
        <v>30</v>
      </c>
      <c r="B6" s="1" t="s">
        <v>15</v>
      </c>
      <c r="C6" s="1" t="s">
        <v>31</v>
      </c>
      <c r="D6" s="1" t="s">
        <v>18</v>
      </c>
    </row>
    <row r="7" spans="1:14" x14ac:dyDescent="0.3">
      <c r="A7" s="1">
        <v>1</v>
      </c>
      <c r="B7" s="19">
        <f>+F2</f>
        <v>0.89174999999999993</v>
      </c>
      <c r="C7" s="16">
        <f>+E3</f>
        <v>23</v>
      </c>
      <c r="D7" s="1">
        <f>+C7*100*B7</f>
        <v>2051.0249999999996</v>
      </c>
    </row>
    <row r="8" spans="1:14" x14ac:dyDescent="0.3">
      <c r="A8" s="1">
        <v>2</v>
      </c>
      <c r="B8" s="19">
        <f>+H2</f>
        <v>0.91349999999999998</v>
      </c>
      <c r="C8" s="16">
        <f>+G3</f>
        <v>23</v>
      </c>
      <c r="D8" s="1">
        <f t="shared" ref="D8:D11" si="0">+C8*100*B8</f>
        <v>2101.0499999999997</v>
      </c>
      <c r="K8" s="17"/>
      <c r="L8" s="17"/>
    </row>
    <row r="9" spans="1:14" x14ac:dyDescent="0.3">
      <c r="A9" s="1">
        <v>3</v>
      </c>
      <c r="B9" s="19">
        <f>+J2</f>
        <v>0.95700000000000007</v>
      </c>
      <c r="C9" s="16">
        <f>+I3</f>
        <v>23</v>
      </c>
      <c r="D9" s="1">
        <f t="shared" si="0"/>
        <v>2201.1000000000004</v>
      </c>
    </row>
    <row r="10" spans="1:14" x14ac:dyDescent="0.3">
      <c r="A10" s="1">
        <v>4</v>
      </c>
      <c r="B10" s="19">
        <f>+L2</f>
        <v>1.0004999999999999</v>
      </c>
      <c r="C10" s="16">
        <f>+K3</f>
        <v>23</v>
      </c>
      <c r="D10" s="1">
        <f t="shared" si="0"/>
        <v>2301.15</v>
      </c>
    </row>
    <row r="11" spans="1:14" x14ac:dyDescent="0.3">
      <c r="A11" s="18">
        <v>5</v>
      </c>
      <c r="B11" s="22">
        <f>+N2</f>
        <v>1.044</v>
      </c>
      <c r="C11" s="23">
        <f>+M3</f>
        <v>23</v>
      </c>
      <c r="D11" s="21">
        <f t="shared" si="0"/>
        <v>2401.2000000000003</v>
      </c>
    </row>
    <row r="12" spans="1:14" x14ac:dyDescent="0.3">
      <c r="A12" s="1" t="s">
        <v>13</v>
      </c>
      <c r="B12" s="1">
        <f>+AVERAGE(B7:B11)</f>
        <v>0.96134999999999982</v>
      </c>
      <c r="C12" s="1">
        <f>+SUM(C7:C11)</f>
        <v>115</v>
      </c>
      <c r="D12" s="1">
        <f>+SUM(D7:D11)</f>
        <v>11055.525</v>
      </c>
      <c r="J12" s="1" t="s">
        <v>16</v>
      </c>
      <c r="L12" s="1" t="s">
        <v>29</v>
      </c>
      <c r="M12" s="1" t="s">
        <v>34</v>
      </c>
    </row>
    <row r="13" spans="1:14" x14ac:dyDescent="0.3">
      <c r="J13" s="1">
        <v>100</v>
      </c>
      <c r="K13" s="1">
        <f>+J13*0.8</f>
        <v>80</v>
      </c>
      <c r="L13" s="1">
        <f>+J13-K13</f>
        <v>20</v>
      </c>
      <c r="M13" s="1">
        <f>+$J$13-SUM($L$13:L13)</f>
        <v>80</v>
      </c>
    </row>
    <row r="14" spans="1:14" x14ac:dyDescent="0.3">
      <c r="A14" s="1" t="s">
        <v>32</v>
      </c>
      <c r="B14" s="16">
        <f>+D12-D2</f>
        <v>1050.5249999999996</v>
      </c>
      <c r="C14" s="20">
        <f>+B14/D2</f>
        <v>0.10499999999999997</v>
      </c>
      <c r="J14" s="1">
        <f>+K13</f>
        <v>80</v>
      </c>
      <c r="K14" s="1">
        <f>+J14*0.8</f>
        <v>64</v>
      </c>
      <c r="L14" s="1">
        <f t="shared" ref="L14:L16" si="1">+J14-K14</f>
        <v>16</v>
      </c>
      <c r="M14" s="1">
        <f>+$J$13-SUM($L$13:L14)</f>
        <v>64</v>
      </c>
    </row>
    <row r="15" spans="1:14" x14ac:dyDescent="0.3">
      <c r="J15" s="1">
        <f t="shared" ref="J15:J16" si="2">+K14</f>
        <v>64</v>
      </c>
      <c r="K15" s="1">
        <f t="shared" ref="K15:K16" si="3">+J15*0.8</f>
        <v>51.2</v>
      </c>
      <c r="L15" s="1">
        <f t="shared" si="1"/>
        <v>12.799999999999997</v>
      </c>
      <c r="M15" s="1">
        <f>+$J$13-SUM($L$13:L15)</f>
        <v>51.2</v>
      </c>
    </row>
    <row r="16" spans="1:14" x14ac:dyDescent="0.3">
      <c r="J16" s="1">
        <f t="shared" si="2"/>
        <v>51.2</v>
      </c>
      <c r="K16" s="1">
        <f t="shared" si="3"/>
        <v>40.960000000000008</v>
      </c>
      <c r="L16" s="1">
        <f t="shared" si="1"/>
        <v>10.239999999999995</v>
      </c>
      <c r="M16" s="1">
        <f>+$J$13-SUM($L$13:L16)</f>
        <v>40.960000000000008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9"/>
  <sheetViews>
    <sheetView workbookViewId="0">
      <pane ySplit="1" topLeftCell="A2" activePane="bottomLeft" state="frozen"/>
      <selection pane="bottomLeft" activeCell="N7" sqref="A7:XFD9"/>
    </sheetView>
  </sheetViews>
  <sheetFormatPr defaultRowHeight="15" x14ac:dyDescent="0.25"/>
  <cols>
    <col min="1" max="1" width="12.42578125" style="8" customWidth="1"/>
    <col min="2" max="6" width="9.140625" style="3"/>
    <col min="7" max="7" width="11" style="3" bestFit="1" customWidth="1"/>
    <col min="8" max="8" width="11" style="3" customWidth="1"/>
    <col min="9" max="9" width="10" bestFit="1" customWidth="1"/>
  </cols>
  <sheetData>
    <row r="1" spans="1:14" ht="15.75" x14ac:dyDescent="0.3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5" t="s">
        <v>10</v>
      </c>
      <c r="I1" s="2" t="s">
        <v>11</v>
      </c>
      <c r="J1" s="2" t="s">
        <v>6</v>
      </c>
      <c r="K1" s="2" t="s">
        <v>7</v>
      </c>
      <c r="L1" s="2" t="s">
        <v>6</v>
      </c>
      <c r="M1" s="2" t="s">
        <v>9</v>
      </c>
      <c r="N1" s="2" t="s">
        <v>9</v>
      </c>
    </row>
    <row r="2" spans="1:14" ht="15.75" x14ac:dyDescent="0.3">
      <c r="A2" s="10">
        <v>44267.354166666664</v>
      </c>
      <c r="B2" s="9">
        <v>79.760000000000005</v>
      </c>
      <c r="C2" s="9">
        <v>80.010000000000005</v>
      </c>
      <c r="D2" s="9">
        <v>79.325000000000003</v>
      </c>
      <c r="E2" s="9">
        <v>79.694999999999993</v>
      </c>
      <c r="F2" s="9">
        <v>1</v>
      </c>
      <c r="G2" s="7">
        <f>+(E2-B2)/B2</f>
        <v>-8.1494483450366014E-4</v>
      </c>
      <c r="H2" s="7">
        <f>+(C2-B2)/B2</f>
        <v>3.1344032096288863E-3</v>
      </c>
      <c r="I2" s="4">
        <v>0</v>
      </c>
      <c r="J2" s="1">
        <f>+IF(G2&gt;0.001,1, 0)</f>
        <v>0</v>
      </c>
      <c r="K2" s="1">
        <f t="shared" ref="K2:K10" si="0">+IFERROR(IF(AND(J1=1,(ABS(G2)/ABS(G1))&lt;0.4,I3=1,G2&lt;0),1,0),0)</f>
        <v>0</v>
      </c>
      <c r="L2" s="1">
        <f t="shared" ref="L2:L27" si="1">+IF(I2=1,1, 0)</f>
        <v>0</v>
      </c>
      <c r="M2" s="4">
        <v>0</v>
      </c>
      <c r="N2" s="4">
        <v>0</v>
      </c>
    </row>
    <row r="3" spans="1:14" ht="15.75" x14ac:dyDescent="0.3">
      <c r="A3" s="10">
        <v>44267.357638888891</v>
      </c>
      <c r="B3" s="9">
        <v>79.694999999999993</v>
      </c>
      <c r="C3" s="9">
        <v>79.775000000000006</v>
      </c>
      <c r="D3" s="9">
        <v>79.234999999999999</v>
      </c>
      <c r="E3" s="9">
        <v>79.56</v>
      </c>
      <c r="F3" s="9">
        <v>2</v>
      </c>
      <c r="G3" s="7">
        <f t="shared" ref="G3:G27" si="2">+(E3-B3)/B3</f>
        <v>-1.6939582156972322E-3</v>
      </c>
      <c r="H3" s="7">
        <f t="shared" ref="H3:H27" si="3">+(C3-B3)/B3</f>
        <v>1.0038270907837695E-3</v>
      </c>
      <c r="I3" s="1">
        <f t="shared" ref="I3:I4" si="4">+IF(AND(C3&gt;C2,C3&gt;C1),1,0)</f>
        <v>0</v>
      </c>
      <c r="J3" s="1">
        <f t="shared" ref="J3:J66" si="5">+IF(G3&gt;0.001,1, 0)</f>
        <v>0</v>
      </c>
      <c r="K3" s="1">
        <f t="shared" si="0"/>
        <v>0</v>
      </c>
      <c r="L3" s="1">
        <f t="shared" si="1"/>
        <v>0</v>
      </c>
      <c r="M3" s="1">
        <f t="shared" ref="M3:M8" si="6">+IF(AND(L3=1,K2=1,J1=1),1,0)</f>
        <v>0</v>
      </c>
      <c r="N3">
        <f t="shared" ref="N3:N8" si="7">+IF(OR(M4=1,M5=1,M3=1),1,0)</f>
        <v>0</v>
      </c>
    </row>
    <row r="4" spans="1:14" ht="15.75" x14ac:dyDescent="0.3">
      <c r="A4" s="10">
        <v>44267.361111111109</v>
      </c>
      <c r="B4" s="9">
        <v>79.56</v>
      </c>
      <c r="C4" s="9">
        <v>80.400000000000006</v>
      </c>
      <c r="D4" s="9">
        <v>79.495000000000005</v>
      </c>
      <c r="E4" s="9">
        <v>80.3</v>
      </c>
      <c r="F4" s="9">
        <v>3</v>
      </c>
      <c r="G4" s="7">
        <f t="shared" si="2"/>
        <v>9.3011563599798251E-3</v>
      </c>
      <c r="H4" s="7">
        <f t="shared" si="3"/>
        <v>1.0558069381598836E-2</v>
      </c>
      <c r="I4" s="1">
        <f t="shared" si="4"/>
        <v>1</v>
      </c>
      <c r="J4" s="1">
        <f t="shared" si="5"/>
        <v>1</v>
      </c>
      <c r="K4" s="1">
        <f t="shared" si="0"/>
        <v>0</v>
      </c>
      <c r="L4" s="1">
        <f t="shared" si="1"/>
        <v>1</v>
      </c>
      <c r="M4" s="1">
        <f t="shared" si="6"/>
        <v>0</v>
      </c>
      <c r="N4">
        <f t="shared" si="7"/>
        <v>0</v>
      </c>
    </row>
    <row r="5" spans="1:14" ht="15.75" x14ac:dyDescent="0.3">
      <c r="A5" s="10">
        <v>44267.364583333336</v>
      </c>
      <c r="B5" s="9">
        <v>80.3</v>
      </c>
      <c r="C5" s="9">
        <v>80.444999999999993</v>
      </c>
      <c r="D5" s="9">
        <v>80.034999999999997</v>
      </c>
      <c r="E5" s="9">
        <v>80.41</v>
      </c>
      <c r="F5" s="9">
        <v>4</v>
      </c>
      <c r="G5" s="7">
        <f t="shared" si="2"/>
        <v>1.3698630136986232E-3</v>
      </c>
      <c r="H5" s="7">
        <f t="shared" si="3"/>
        <v>1.8057285180572357E-3</v>
      </c>
      <c r="I5" s="1">
        <f>+IF(AND(C5&gt;C4,C5&gt;C3),1,0)</f>
        <v>1</v>
      </c>
      <c r="J5" s="1">
        <f t="shared" si="5"/>
        <v>1</v>
      </c>
      <c r="K5" s="1">
        <f t="shared" si="0"/>
        <v>0</v>
      </c>
      <c r="L5" s="1">
        <f t="shared" si="1"/>
        <v>1</v>
      </c>
      <c r="M5" s="1">
        <f t="shared" si="6"/>
        <v>0</v>
      </c>
      <c r="N5">
        <f t="shared" si="7"/>
        <v>0</v>
      </c>
    </row>
    <row r="6" spans="1:14" ht="15.75" x14ac:dyDescent="0.3">
      <c r="A6" s="10">
        <v>44267.368055555555</v>
      </c>
      <c r="B6" s="9">
        <v>80.41</v>
      </c>
      <c r="C6" s="9">
        <v>80.765000000000001</v>
      </c>
      <c r="D6" s="9">
        <v>80.295000000000002</v>
      </c>
      <c r="E6" s="9">
        <v>80.614999999999995</v>
      </c>
      <c r="F6" s="9">
        <v>5</v>
      </c>
      <c r="G6" s="7">
        <f t="shared" si="2"/>
        <v>2.5494341499813244E-3</v>
      </c>
      <c r="H6" s="7">
        <f t="shared" si="3"/>
        <v>4.4148737719189651E-3</v>
      </c>
      <c r="I6" s="1">
        <f t="shared" ref="I6:I27" si="8">+IF(AND(C6&gt;C5,C6&gt;C4),1,0)</f>
        <v>1</v>
      </c>
      <c r="J6" s="1">
        <f t="shared" si="5"/>
        <v>1</v>
      </c>
      <c r="K6" s="1">
        <f t="shared" si="0"/>
        <v>0</v>
      </c>
      <c r="L6" s="1">
        <f t="shared" si="1"/>
        <v>1</v>
      </c>
      <c r="M6" s="1">
        <f t="shared" si="6"/>
        <v>0</v>
      </c>
      <c r="N6">
        <f t="shared" si="7"/>
        <v>0</v>
      </c>
    </row>
    <row r="7" spans="1:14" ht="15.75" x14ac:dyDescent="0.3">
      <c r="A7" s="10">
        <v>44267.371527777781</v>
      </c>
      <c r="B7" s="9">
        <v>80.614999999999995</v>
      </c>
      <c r="C7" s="9">
        <v>80.900000000000006</v>
      </c>
      <c r="D7" s="9">
        <v>80.465000000000003</v>
      </c>
      <c r="E7" s="9">
        <v>80.864999999999995</v>
      </c>
      <c r="F7" s="9">
        <v>6</v>
      </c>
      <c r="G7" s="7">
        <f t="shared" si="2"/>
        <v>3.1011598337778333E-3</v>
      </c>
      <c r="H7" s="7">
        <f t="shared" si="3"/>
        <v>3.5353222105068637E-3</v>
      </c>
      <c r="I7" s="1">
        <f t="shared" si="8"/>
        <v>1</v>
      </c>
      <c r="J7" s="1">
        <f t="shared" si="5"/>
        <v>1</v>
      </c>
      <c r="K7" s="1">
        <f t="shared" si="0"/>
        <v>0</v>
      </c>
      <c r="L7" s="1">
        <f t="shared" si="1"/>
        <v>1</v>
      </c>
      <c r="M7" s="1">
        <f t="shared" si="6"/>
        <v>0</v>
      </c>
      <c r="N7">
        <f t="shared" si="7"/>
        <v>1</v>
      </c>
    </row>
    <row r="8" spans="1:14" ht="15.75" x14ac:dyDescent="0.3">
      <c r="A8" s="10">
        <v>44267.375</v>
      </c>
      <c r="B8" s="9">
        <v>80.864999999999995</v>
      </c>
      <c r="C8" s="9">
        <v>80.924999999999997</v>
      </c>
      <c r="D8" s="9">
        <v>80.474999999999994</v>
      </c>
      <c r="E8" s="9">
        <v>80.790000000000006</v>
      </c>
      <c r="F8" s="9">
        <v>7</v>
      </c>
      <c r="G8" s="7">
        <f t="shared" si="2"/>
        <v>-9.2747171211264004E-4</v>
      </c>
      <c r="H8" s="7">
        <f t="shared" si="3"/>
        <v>7.4197736969025259E-4</v>
      </c>
      <c r="I8" s="1">
        <f t="shared" si="8"/>
        <v>1</v>
      </c>
      <c r="J8" s="1">
        <f t="shared" si="5"/>
        <v>0</v>
      </c>
      <c r="K8" s="1">
        <f t="shared" si="0"/>
        <v>1</v>
      </c>
      <c r="L8" s="1">
        <f t="shared" si="1"/>
        <v>1</v>
      </c>
      <c r="M8" s="1">
        <f t="shared" si="6"/>
        <v>0</v>
      </c>
      <c r="N8">
        <f t="shared" si="7"/>
        <v>1</v>
      </c>
    </row>
    <row r="9" spans="1:14" ht="15.75" x14ac:dyDescent="0.3">
      <c r="A9" s="10">
        <v>44267.378472222219</v>
      </c>
      <c r="B9" s="9">
        <v>80.790000000000006</v>
      </c>
      <c r="C9" s="9">
        <v>81.055000000000007</v>
      </c>
      <c r="D9" s="9">
        <v>80.754999999999995</v>
      </c>
      <c r="E9" s="9">
        <v>80.83</v>
      </c>
      <c r="F9" s="9">
        <v>8</v>
      </c>
      <c r="G9" s="7">
        <f t="shared" si="2"/>
        <v>4.9511078103715855E-4</v>
      </c>
      <c r="H9" s="7">
        <f t="shared" si="3"/>
        <v>3.280108924371835E-3</v>
      </c>
      <c r="I9" s="1">
        <f t="shared" si="8"/>
        <v>1</v>
      </c>
      <c r="J9" s="1">
        <f t="shared" si="5"/>
        <v>0</v>
      </c>
      <c r="K9" s="1">
        <f t="shared" si="0"/>
        <v>0</v>
      </c>
      <c r="L9" s="1">
        <f t="shared" si="1"/>
        <v>1</v>
      </c>
      <c r="M9" s="1">
        <f>+IF(AND(L9=1,K8=1,J7=1),1,0)</f>
        <v>1</v>
      </c>
      <c r="N9">
        <f>+IF(OR(M10=1,M11=1,M9=1),1,0)</f>
        <v>1</v>
      </c>
    </row>
    <row r="10" spans="1:14" ht="15.75" x14ac:dyDescent="0.3">
      <c r="A10" s="10">
        <v>44267.381944444445</v>
      </c>
      <c r="B10" s="9">
        <v>80.83</v>
      </c>
      <c r="C10" s="9">
        <v>80.864999999999995</v>
      </c>
      <c r="D10" s="9">
        <v>80.415000000000006</v>
      </c>
      <c r="E10" s="9">
        <v>80.56</v>
      </c>
      <c r="F10" s="9">
        <v>9</v>
      </c>
      <c r="G10" s="7">
        <f t="shared" si="2"/>
        <v>-3.3403439317084751E-3</v>
      </c>
      <c r="H10" s="7">
        <f t="shared" si="3"/>
        <v>4.3300754670291461E-4</v>
      </c>
      <c r="I10" s="1">
        <f t="shared" si="8"/>
        <v>0</v>
      </c>
      <c r="J10" s="1">
        <f t="shared" si="5"/>
        <v>0</v>
      </c>
      <c r="K10" s="1">
        <f t="shared" si="0"/>
        <v>0</v>
      </c>
      <c r="L10" s="1">
        <f t="shared" si="1"/>
        <v>0</v>
      </c>
      <c r="M10" s="1">
        <f t="shared" ref="M10:M27" si="9">+IF(AND(L10=1,K9=1,J8=1),1,0)</f>
        <v>0</v>
      </c>
      <c r="N10">
        <f t="shared" ref="N10:N73" si="10">+IF(OR(M11=1,M12=1,M10=1),1,0)</f>
        <v>0</v>
      </c>
    </row>
    <row r="11" spans="1:14" ht="15.75" x14ac:dyDescent="0.3">
      <c r="A11" s="10">
        <v>44267.385416666664</v>
      </c>
      <c r="B11" s="9">
        <v>80.56</v>
      </c>
      <c r="C11" s="9">
        <v>80.704999999999998</v>
      </c>
      <c r="D11" s="9">
        <v>80.314999999999998</v>
      </c>
      <c r="E11" s="9">
        <v>80.325000000000003</v>
      </c>
      <c r="F11" s="9">
        <v>10</v>
      </c>
      <c r="G11" s="7">
        <f t="shared" si="2"/>
        <v>-2.917080436941403E-3</v>
      </c>
      <c r="H11" s="7">
        <f t="shared" si="3"/>
        <v>1.7999006951340121E-3</v>
      </c>
      <c r="I11" s="1">
        <f t="shared" si="8"/>
        <v>0</v>
      </c>
      <c r="J11" s="1">
        <f t="shared" si="5"/>
        <v>0</v>
      </c>
      <c r="K11" s="1">
        <f>+IFERROR(IF(AND(J10=1,(ABS(G11)/ABS(G10))&lt;0.4,I12=1,G11&lt;0),1,0),0)</f>
        <v>0</v>
      </c>
      <c r="L11" s="1">
        <f t="shared" si="1"/>
        <v>0</v>
      </c>
      <c r="M11" s="1">
        <f t="shared" si="9"/>
        <v>0</v>
      </c>
      <c r="N11">
        <f t="shared" si="10"/>
        <v>0</v>
      </c>
    </row>
    <row r="12" spans="1:14" ht="15.75" x14ac:dyDescent="0.3">
      <c r="A12" s="10">
        <v>44267.388888888891</v>
      </c>
      <c r="B12" s="9">
        <v>80.325000000000003</v>
      </c>
      <c r="C12" s="9">
        <v>80.540000000000006</v>
      </c>
      <c r="D12" s="9">
        <v>80.13</v>
      </c>
      <c r="E12" s="9">
        <v>80.17</v>
      </c>
      <c r="F12" s="9">
        <v>11</v>
      </c>
      <c r="G12" s="7">
        <f t="shared" si="2"/>
        <v>-1.929660753190179E-3</v>
      </c>
      <c r="H12" s="7">
        <f t="shared" si="3"/>
        <v>2.6766262060380131E-3</v>
      </c>
      <c r="I12" s="1">
        <f t="shared" si="8"/>
        <v>0</v>
      </c>
      <c r="J12" s="1">
        <f t="shared" si="5"/>
        <v>0</v>
      </c>
      <c r="K12" s="1">
        <f t="shared" ref="K12:K27" si="11">+IFERROR(IF(AND(J11=1,(ABS(G12)/ABS(G11))&lt;0.4,I13=1,G12&lt;0),1,0),0)</f>
        <v>0</v>
      </c>
      <c r="L12" s="1">
        <f t="shared" si="1"/>
        <v>0</v>
      </c>
      <c r="M12" s="1">
        <f t="shared" si="9"/>
        <v>0</v>
      </c>
      <c r="N12">
        <f t="shared" si="10"/>
        <v>0</v>
      </c>
    </row>
    <row r="13" spans="1:14" ht="15.75" x14ac:dyDescent="0.3">
      <c r="A13" s="10">
        <v>44267.392361111109</v>
      </c>
      <c r="B13" s="9">
        <v>80.17</v>
      </c>
      <c r="C13" s="9">
        <v>80.245000000000005</v>
      </c>
      <c r="D13" s="9">
        <v>79.885000000000005</v>
      </c>
      <c r="E13" s="9">
        <v>80.204999999999998</v>
      </c>
      <c r="F13" s="9">
        <v>12</v>
      </c>
      <c r="G13" s="7">
        <f t="shared" si="2"/>
        <v>4.3657228389667693E-4</v>
      </c>
      <c r="H13" s="7">
        <f t="shared" si="3"/>
        <v>9.3551203692157712E-4</v>
      </c>
      <c r="I13" s="1">
        <f t="shared" si="8"/>
        <v>0</v>
      </c>
      <c r="J13" s="1">
        <f t="shared" si="5"/>
        <v>0</v>
      </c>
      <c r="K13" s="1">
        <f t="shared" si="11"/>
        <v>0</v>
      </c>
      <c r="L13" s="1">
        <f t="shared" si="1"/>
        <v>0</v>
      </c>
      <c r="M13" s="1">
        <f t="shared" si="9"/>
        <v>0</v>
      </c>
      <c r="N13">
        <f t="shared" si="10"/>
        <v>0</v>
      </c>
    </row>
    <row r="14" spans="1:14" ht="15.75" x14ac:dyDescent="0.3">
      <c r="A14" s="10">
        <v>44267.395833333336</v>
      </c>
      <c r="B14" s="9">
        <v>80.204999999999998</v>
      </c>
      <c r="C14" s="9">
        <v>80.495000000000005</v>
      </c>
      <c r="D14" s="9">
        <v>80.094999999999999</v>
      </c>
      <c r="E14" s="9">
        <v>80.415000000000006</v>
      </c>
      <c r="F14" s="9">
        <v>13</v>
      </c>
      <c r="G14" s="7">
        <f t="shared" si="2"/>
        <v>2.6182906302600582E-3</v>
      </c>
      <c r="H14" s="7">
        <f t="shared" si="3"/>
        <v>3.6157346798828785E-3</v>
      </c>
      <c r="I14" s="1">
        <f t="shared" si="8"/>
        <v>0</v>
      </c>
      <c r="J14" s="1">
        <f t="shared" si="5"/>
        <v>1</v>
      </c>
      <c r="K14" s="1">
        <f t="shared" si="11"/>
        <v>0</v>
      </c>
      <c r="L14" s="1">
        <f t="shared" si="1"/>
        <v>0</v>
      </c>
      <c r="M14" s="1">
        <f t="shared" si="9"/>
        <v>0</v>
      </c>
      <c r="N14">
        <f t="shared" si="10"/>
        <v>0</v>
      </c>
    </row>
    <row r="15" spans="1:14" ht="15.75" x14ac:dyDescent="0.3">
      <c r="A15" s="10">
        <v>44267.399305555555</v>
      </c>
      <c r="B15" s="9">
        <v>80.415000000000006</v>
      </c>
      <c r="C15" s="9">
        <v>80.525000000000006</v>
      </c>
      <c r="D15" s="9">
        <v>80.144999999999996</v>
      </c>
      <c r="E15" s="9">
        <v>80.465000000000003</v>
      </c>
      <c r="F15" s="9">
        <v>14</v>
      </c>
      <c r="G15" s="7">
        <f t="shared" si="2"/>
        <v>6.2177454455011069E-4</v>
      </c>
      <c r="H15" s="7">
        <f t="shared" si="3"/>
        <v>1.3679039980103143E-3</v>
      </c>
      <c r="I15" s="1">
        <f t="shared" si="8"/>
        <v>1</v>
      </c>
      <c r="J15" s="1">
        <f t="shared" si="5"/>
        <v>0</v>
      </c>
      <c r="K15" s="1">
        <f t="shared" si="11"/>
        <v>0</v>
      </c>
      <c r="L15" s="1">
        <f t="shared" si="1"/>
        <v>1</v>
      </c>
      <c r="M15" s="1">
        <f t="shared" si="9"/>
        <v>0</v>
      </c>
      <c r="N15">
        <f t="shared" si="10"/>
        <v>0</v>
      </c>
    </row>
    <row r="16" spans="1:14" ht="15.75" x14ac:dyDescent="0.3">
      <c r="A16" s="10">
        <v>44267.402777777781</v>
      </c>
      <c r="B16" s="9">
        <v>80.465000000000003</v>
      </c>
      <c r="C16" s="9">
        <v>80.614999999999995</v>
      </c>
      <c r="D16" s="9">
        <v>80.385000000000005</v>
      </c>
      <c r="E16" s="9">
        <v>80.5</v>
      </c>
      <c r="F16" s="9">
        <v>15</v>
      </c>
      <c r="G16" s="7">
        <f t="shared" si="2"/>
        <v>4.3497172683771315E-4</v>
      </c>
      <c r="H16" s="7">
        <f t="shared" si="3"/>
        <v>1.8641645435902748E-3</v>
      </c>
      <c r="I16" s="1">
        <f t="shared" si="8"/>
        <v>1</v>
      </c>
      <c r="J16" s="1">
        <f t="shared" si="5"/>
        <v>0</v>
      </c>
      <c r="K16" s="1">
        <f t="shared" si="11"/>
        <v>0</v>
      </c>
      <c r="L16" s="1">
        <f t="shared" si="1"/>
        <v>1</v>
      </c>
      <c r="M16" s="1">
        <f t="shared" si="9"/>
        <v>0</v>
      </c>
      <c r="N16">
        <f t="shared" si="10"/>
        <v>0</v>
      </c>
    </row>
    <row r="17" spans="1:14" ht="15.75" x14ac:dyDescent="0.3">
      <c r="A17" s="10">
        <v>44267.40625</v>
      </c>
      <c r="B17" s="9">
        <v>80.5</v>
      </c>
      <c r="C17" s="9">
        <v>80.594999999999999</v>
      </c>
      <c r="D17" s="9">
        <v>80.265000000000001</v>
      </c>
      <c r="E17" s="9">
        <v>80.430000000000007</v>
      </c>
      <c r="F17" s="9">
        <v>16</v>
      </c>
      <c r="G17" s="7">
        <f t="shared" si="2"/>
        <v>-8.695652173912196E-4</v>
      </c>
      <c r="H17" s="7">
        <f t="shared" si="3"/>
        <v>1.1801242236024704E-3</v>
      </c>
      <c r="I17" s="1">
        <f t="shared" si="8"/>
        <v>0</v>
      </c>
      <c r="J17" s="1">
        <f t="shared" si="5"/>
        <v>0</v>
      </c>
      <c r="K17" s="1">
        <f t="shared" si="11"/>
        <v>0</v>
      </c>
      <c r="L17" s="1">
        <f t="shared" si="1"/>
        <v>0</v>
      </c>
      <c r="M17" s="1">
        <f t="shared" si="9"/>
        <v>0</v>
      </c>
      <c r="N17">
        <f t="shared" si="10"/>
        <v>0</v>
      </c>
    </row>
    <row r="18" spans="1:14" ht="15.75" x14ac:dyDescent="0.3">
      <c r="A18" s="10">
        <v>44267.409722222219</v>
      </c>
      <c r="B18" s="9">
        <v>80.430000000000007</v>
      </c>
      <c r="C18" s="9">
        <v>80.510000000000005</v>
      </c>
      <c r="D18" s="9">
        <v>79.935000000000002</v>
      </c>
      <c r="E18" s="9">
        <v>80.09</v>
      </c>
      <c r="F18" s="9">
        <v>17</v>
      </c>
      <c r="G18" s="7">
        <f t="shared" si="2"/>
        <v>-4.2272783787144523E-3</v>
      </c>
      <c r="H18" s="7">
        <f t="shared" si="3"/>
        <v>9.9465373616807514E-4</v>
      </c>
      <c r="I18" s="1">
        <f t="shared" si="8"/>
        <v>0</v>
      </c>
      <c r="J18" s="1">
        <f t="shared" si="5"/>
        <v>0</v>
      </c>
      <c r="K18" s="1">
        <f t="shared" si="11"/>
        <v>0</v>
      </c>
      <c r="L18" s="1">
        <f t="shared" si="1"/>
        <v>0</v>
      </c>
      <c r="M18" s="1">
        <f t="shared" si="9"/>
        <v>0</v>
      </c>
      <c r="N18">
        <f t="shared" si="10"/>
        <v>0</v>
      </c>
    </row>
    <row r="19" spans="1:14" ht="15.75" x14ac:dyDescent="0.3">
      <c r="A19" s="10">
        <v>44267.413194444445</v>
      </c>
      <c r="B19" s="9">
        <v>80.09</v>
      </c>
      <c r="C19" s="9">
        <v>80.114999999999995</v>
      </c>
      <c r="D19" s="9">
        <v>79.805000000000007</v>
      </c>
      <c r="E19" s="9">
        <v>79.95</v>
      </c>
      <c r="F19" s="9">
        <v>18</v>
      </c>
      <c r="G19" s="7">
        <f t="shared" si="2"/>
        <v>-1.7480334623548579E-3</v>
      </c>
      <c r="H19" s="7">
        <f t="shared" si="3"/>
        <v>3.1214883256325976E-4</v>
      </c>
      <c r="I19" s="1">
        <f t="shared" si="8"/>
        <v>0</v>
      </c>
      <c r="J19" s="1">
        <f t="shared" si="5"/>
        <v>0</v>
      </c>
      <c r="K19" s="1">
        <f t="shared" si="11"/>
        <v>0</v>
      </c>
      <c r="L19" s="1">
        <f t="shared" si="1"/>
        <v>0</v>
      </c>
      <c r="M19" s="1">
        <f t="shared" si="9"/>
        <v>0</v>
      </c>
      <c r="N19">
        <f t="shared" si="10"/>
        <v>0</v>
      </c>
    </row>
    <row r="20" spans="1:14" ht="15.75" x14ac:dyDescent="0.3">
      <c r="A20" s="10">
        <v>44267.416666666664</v>
      </c>
      <c r="B20" s="9">
        <v>79.95</v>
      </c>
      <c r="C20" s="9">
        <v>80.174999999999997</v>
      </c>
      <c r="D20" s="9">
        <v>79.665000000000006</v>
      </c>
      <c r="E20" s="9">
        <v>79.760000000000005</v>
      </c>
      <c r="F20" s="9">
        <v>19</v>
      </c>
      <c r="G20" s="7">
        <f t="shared" si="2"/>
        <v>-2.376485303314543E-3</v>
      </c>
      <c r="H20" s="7">
        <f t="shared" si="3"/>
        <v>2.8142589118198163E-3</v>
      </c>
      <c r="I20" s="1">
        <f t="shared" si="8"/>
        <v>0</v>
      </c>
      <c r="J20" s="1">
        <f t="shared" si="5"/>
        <v>0</v>
      </c>
      <c r="K20" s="1">
        <f t="shared" si="11"/>
        <v>0</v>
      </c>
      <c r="L20" s="1">
        <f t="shared" si="1"/>
        <v>0</v>
      </c>
      <c r="M20" s="1">
        <f t="shared" si="9"/>
        <v>0</v>
      </c>
      <c r="N20">
        <f t="shared" si="10"/>
        <v>0</v>
      </c>
    </row>
    <row r="21" spans="1:14" ht="15.75" x14ac:dyDescent="0.3">
      <c r="A21" s="10">
        <v>44267.420138888891</v>
      </c>
      <c r="B21" s="9">
        <v>79.760000000000005</v>
      </c>
      <c r="C21" s="9">
        <v>80.144999999999996</v>
      </c>
      <c r="D21" s="9">
        <v>79.694999999999993</v>
      </c>
      <c r="E21" s="9">
        <v>80.075000000000003</v>
      </c>
      <c r="F21" s="9">
        <v>20</v>
      </c>
      <c r="G21" s="7">
        <f t="shared" si="2"/>
        <v>3.9493480441323689E-3</v>
      </c>
      <c r="H21" s="7">
        <f t="shared" si="3"/>
        <v>4.8269809428283707E-3</v>
      </c>
      <c r="I21" s="1">
        <f t="shared" si="8"/>
        <v>0</v>
      </c>
      <c r="J21" s="1">
        <f t="shared" si="5"/>
        <v>1</v>
      </c>
      <c r="K21" s="1">
        <f t="shared" si="11"/>
        <v>0</v>
      </c>
      <c r="L21" s="1">
        <f t="shared" si="1"/>
        <v>0</v>
      </c>
      <c r="M21" s="1">
        <f t="shared" si="9"/>
        <v>0</v>
      </c>
      <c r="N21">
        <f t="shared" si="10"/>
        <v>0</v>
      </c>
    </row>
    <row r="22" spans="1:14" ht="15.75" x14ac:dyDescent="0.3">
      <c r="A22" s="10">
        <v>44267.423611111109</v>
      </c>
      <c r="B22" s="9">
        <v>80.075000000000003</v>
      </c>
      <c r="C22" s="9">
        <v>80.224999999999994</v>
      </c>
      <c r="D22" s="9">
        <v>79.995000000000005</v>
      </c>
      <c r="E22" s="9">
        <v>80.084999999999994</v>
      </c>
      <c r="F22" s="9">
        <v>21</v>
      </c>
      <c r="G22" s="7">
        <f t="shared" si="2"/>
        <v>1.248829222602673E-4</v>
      </c>
      <c r="H22" s="7">
        <f t="shared" si="3"/>
        <v>1.8732438339056068E-3</v>
      </c>
      <c r="I22" s="1">
        <f t="shared" si="8"/>
        <v>1</v>
      </c>
      <c r="J22" s="1">
        <f t="shared" si="5"/>
        <v>0</v>
      </c>
      <c r="K22" s="1">
        <f t="shared" si="11"/>
        <v>0</v>
      </c>
      <c r="L22" s="1">
        <f t="shared" si="1"/>
        <v>1</v>
      </c>
      <c r="M22" s="1">
        <f t="shared" si="9"/>
        <v>0</v>
      </c>
      <c r="N22">
        <f t="shared" si="10"/>
        <v>0</v>
      </c>
    </row>
    <row r="23" spans="1:14" ht="15.75" x14ac:dyDescent="0.3">
      <c r="A23" s="10">
        <v>44267.427083333336</v>
      </c>
      <c r="B23" s="9">
        <v>80.084999999999994</v>
      </c>
      <c r="C23" s="9">
        <v>80.245000000000005</v>
      </c>
      <c r="D23" s="9">
        <v>80.040000000000006</v>
      </c>
      <c r="E23" s="9">
        <v>80.075000000000003</v>
      </c>
      <c r="F23" s="9">
        <v>22</v>
      </c>
      <c r="G23" s="7">
        <f t="shared" si="2"/>
        <v>-1.2486732846339396E-4</v>
      </c>
      <c r="H23" s="7">
        <f t="shared" si="3"/>
        <v>1.9978772554162553E-3</v>
      </c>
      <c r="I23" s="1">
        <f t="shared" si="8"/>
        <v>1</v>
      </c>
      <c r="J23" s="1">
        <f t="shared" si="5"/>
        <v>0</v>
      </c>
      <c r="K23" s="1">
        <f t="shared" si="11"/>
        <v>0</v>
      </c>
      <c r="L23" s="1">
        <f t="shared" si="1"/>
        <v>1</v>
      </c>
      <c r="M23" s="1">
        <f t="shared" si="9"/>
        <v>0</v>
      </c>
      <c r="N23">
        <f t="shared" si="10"/>
        <v>0</v>
      </c>
    </row>
    <row r="24" spans="1:14" ht="15.75" x14ac:dyDescent="0.3">
      <c r="A24" s="10">
        <v>44267.430555555555</v>
      </c>
      <c r="B24" s="9">
        <v>80.075000000000003</v>
      </c>
      <c r="C24" s="9">
        <v>80.364999999999995</v>
      </c>
      <c r="D24" s="9">
        <v>80.064999999999998</v>
      </c>
      <c r="E24" s="9">
        <v>80.344999999999999</v>
      </c>
      <c r="F24" s="9">
        <v>23</v>
      </c>
      <c r="G24" s="7">
        <f t="shared" si="2"/>
        <v>3.3718389010302342E-3</v>
      </c>
      <c r="H24" s="7">
        <f t="shared" si="3"/>
        <v>3.6216047455509466E-3</v>
      </c>
      <c r="I24" s="1">
        <f t="shared" si="8"/>
        <v>1</v>
      </c>
      <c r="J24" s="1">
        <f t="shared" si="5"/>
        <v>1</v>
      </c>
      <c r="K24" s="1">
        <f t="shared" si="11"/>
        <v>0</v>
      </c>
      <c r="L24" s="1">
        <f t="shared" si="1"/>
        <v>1</v>
      </c>
      <c r="M24" s="1">
        <f t="shared" si="9"/>
        <v>0</v>
      </c>
      <c r="N24">
        <f t="shared" si="10"/>
        <v>0</v>
      </c>
    </row>
    <row r="25" spans="1:14" ht="15.75" x14ac:dyDescent="0.3">
      <c r="A25" s="10">
        <v>44267.434027777781</v>
      </c>
      <c r="B25" s="9">
        <v>80.344999999999999</v>
      </c>
      <c r="C25" s="9">
        <v>80.424999999999997</v>
      </c>
      <c r="D25" s="9">
        <v>80.334999999999994</v>
      </c>
      <c r="E25" s="9">
        <v>80.355000000000004</v>
      </c>
      <c r="F25" s="9">
        <v>24</v>
      </c>
      <c r="G25" s="7">
        <f t="shared" si="2"/>
        <v>1.2446325222484431E-4</v>
      </c>
      <c r="H25" s="7">
        <f t="shared" si="3"/>
        <v>9.957060177982239E-4</v>
      </c>
      <c r="I25" s="1">
        <f t="shared" si="8"/>
        <v>1</v>
      </c>
      <c r="J25" s="1">
        <f t="shared" si="5"/>
        <v>0</v>
      </c>
      <c r="K25" s="1">
        <f t="shared" si="11"/>
        <v>0</v>
      </c>
      <c r="L25" s="1">
        <f t="shared" si="1"/>
        <v>1</v>
      </c>
      <c r="M25" s="1">
        <f t="shared" si="9"/>
        <v>0</v>
      </c>
      <c r="N25">
        <f t="shared" si="10"/>
        <v>0</v>
      </c>
    </row>
    <row r="26" spans="1:14" ht="15.75" x14ac:dyDescent="0.3">
      <c r="A26" s="10">
        <v>44267.4375</v>
      </c>
      <c r="B26" s="9">
        <v>80.355000000000004</v>
      </c>
      <c r="C26" s="9">
        <v>80.484999999999999</v>
      </c>
      <c r="D26" s="9">
        <v>80.325000000000003</v>
      </c>
      <c r="E26" s="9">
        <v>80.334999999999994</v>
      </c>
      <c r="F26" s="9">
        <v>25</v>
      </c>
      <c r="G26" s="7">
        <f t="shared" si="2"/>
        <v>-2.4889552610304563E-4</v>
      </c>
      <c r="H26" s="7">
        <f t="shared" si="3"/>
        <v>1.6178209196689123E-3</v>
      </c>
      <c r="I26" s="1">
        <f t="shared" si="8"/>
        <v>1</v>
      </c>
      <c r="J26" s="1">
        <f t="shared" si="5"/>
        <v>0</v>
      </c>
      <c r="K26" s="1">
        <f t="shared" si="11"/>
        <v>0</v>
      </c>
      <c r="L26" s="1">
        <f t="shared" si="1"/>
        <v>1</v>
      </c>
      <c r="M26" s="1">
        <f t="shared" si="9"/>
        <v>0</v>
      </c>
      <c r="N26">
        <f t="shared" si="10"/>
        <v>0</v>
      </c>
    </row>
    <row r="27" spans="1:14" ht="15.75" x14ac:dyDescent="0.3">
      <c r="A27" s="10">
        <v>44267.440972222219</v>
      </c>
      <c r="B27" s="9">
        <v>80.334999999999994</v>
      </c>
      <c r="C27" s="9">
        <v>80.584999999999994</v>
      </c>
      <c r="D27" s="9">
        <v>80.194999999999993</v>
      </c>
      <c r="E27" s="9">
        <v>80.534999999999997</v>
      </c>
      <c r="F27" s="9">
        <v>26</v>
      </c>
      <c r="G27" s="7">
        <f t="shared" si="2"/>
        <v>2.4895749050849922E-3</v>
      </c>
      <c r="H27" s="7">
        <f t="shared" si="3"/>
        <v>3.1119686313561962E-3</v>
      </c>
      <c r="I27" s="1">
        <f t="shared" si="8"/>
        <v>1</v>
      </c>
      <c r="J27" s="1">
        <f t="shared" si="5"/>
        <v>1</v>
      </c>
      <c r="K27" s="1">
        <f t="shared" si="11"/>
        <v>0</v>
      </c>
      <c r="L27" s="1">
        <f t="shared" si="1"/>
        <v>1</v>
      </c>
      <c r="M27" s="1">
        <f t="shared" si="9"/>
        <v>0</v>
      </c>
      <c r="N27">
        <f t="shared" si="10"/>
        <v>0</v>
      </c>
    </row>
    <row r="28" spans="1:14" ht="15.75" x14ac:dyDescent="0.3">
      <c r="A28" s="10">
        <v>44267.444444444445</v>
      </c>
      <c r="B28" s="9">
        <v>80.534999999999997</v>
      </c>
      <c r="C28" s="9">
        <v>80.655000000000001</v>
      </c>
      <c r="D28" s="9">
        <v>80.465000000000003</v>
      </c>
      <c r="E28" s="9">
        <v>80.594999999999999</v>
      </c>
      <c r="F28" s="9">
        <v>27</v>
      </c>
      <c r="G28" s="7">
        <f t="shared" ref="G28:G79" si="12">+(E28-B28)/B28</f>
        <v>7.4501769417026483E-4</v>
      </c>
      <c r="H28" s="7">
        <f t="shared" ref="H28:H79" si="13">+(C28-B28)/B28</f>
        <v>1.4900353883405297E-3</v>
      </c>
      <c r="I28" s="1">
        <f t="shared" ref="I28:I79" si="14">+IF(AND(C28&gt;C27,C28&gt;C26),1,0)</f>
        <v>1</v>
      </c>
      <c r="J28" s="1">
        <f t="shared" si="5"/>
        <v>0</v>
      </c>
      <c r="K28" s="1">
        <f t="shared" ref="K28:K79" si="15">+IFERROR(IF(AND(J27=1,(ABS(G28)/ABS(G27))&lt;0.4,I29=1,G28&lt;0),1,0),0)</f>
        <v>0</v>
      </c>
      <c r="L28" s="1">
        <f t="shared" ref="L28:L79" si="16">+IF(I28=1,1, 0)</f>
        <v>1</v>
      </c>
      <c r="M28" s="1">
        <f t="shared" ref="M28:M79" si="17">+IF(AND(L28=1,K27=1,J26=1),1,0)</f>
        <v>0</v>
      </c>
      <c r="N28">
        <f t="shared" si="10"/>
        <v>0</v>
      </c>
    </row>
    <row r="29" spans="1:14" ht="15.75" x14ac:dyDescent="0.3">
      <c r="A29" s="10">
        <v>44267.447916666664</v>
      </c>
      <c r="B29" s="9">
        <v>80.594999999999999</v>
      </c>
      <c r="C29" s="9">
        <v>80.665000000000006</v>
      </c>
      <c r="D29" s="9">
        <v>80.564999999999998</v>
      </c>
      <c r="E29" s="9">
        <v>80.614999999999995</v>
      </c>
      <c r="F29" s="9">
        <v>28</v>
      </c>
      <c r="G29" s="7">
        <f t="shared" si="12"/>
        <v>2.4815435200689894E-4</v>
      </c>
      <c r="H29" s="7">
        <f t="shared" si="13"/>
        <v>8.6854023202441086E-4</v>
      </c>
      <c r="I29" s="1">
        <f t="shared" si="14"/>
        <v>1</v>
      </c>
      <c r="J29" s="1">
        <f t="shared" si="5"/>
        <v>0</v>
      </c>
      <c r="K29" s="1">
        <f t="shared" si="15"/>
        <v>0</v>
      </c>
      <c r="L29" s="1">
        <f t="shared" si="16"/>
        <v>1</v>
      </c>
      <c r="M29" s="1">
        <f t="shared" si="17"/>
        <v>0</v>
      </c>
      <c r="N29">
        <f t="shared" si="10"/>
        <v>0</v>
      </c>
    </row>
    <row r="30" spans="1:14" ht="15.75" x14ac:dyDescent="0.3">
      <c r="A30" s="10">
        <v>44267.451388888891</v>
      </c>
      <c r="B30" s="9">
        <v>80.614999999999995</v>
      </c>
      <c r="C30" s="9">
        <v>80.734999999999999</v>
      </c>
      <c r="D30" s="9">
        <v>80.564999999999998</v>
      </c>
      <c r="E30" s="9">
        <v>80.625</v>
      </c>
      <c r="F30" s="9">
        <v>29</v>
      </c>
      <c r="G30" s="7">
        <f t="shared" si="12"/>
        <v>1.240463933511768E-4</v>
      </c>
      <c r="H30" s="7">
        <f t="shared" si="13"/>
        <v>1.4885567202134163E-3</v>
      </c>
      <c r="I30" s="1">
        <f t="shared" si="14"/>
        <v>1</v>
      </c>
      <c r="J30" s="1">
        <f t="shared" si="5"/>
        <v>0</v>
      </c>
      <c r="K30" s="1">
        <f t="shared" si="15"/>
        <v>0</v>
      </c>
      <c r="L30" s="1">
        <f t="shared" si="16"/>
        <v>1</v>
      </c>
      <c r="M30" s="1">
        <f t="shared" si="17"/>
        <v>0</v>
      </c>
      <c r="N30">
        <f t="shared" si="10"/>
        <v>0</v>
      </c>
    </row>
    <row r="31" spans="1:14" ht="15.75" x14ac:dyDescent="0.3">
      <c r="A31" s="10">
        <v>44267.454861111109</v>
      </c>
      <c r="B31" s="9">
        <v>80.625</v>
      </c>
      <c r="C31" s="9">
        <v>80.655000000000001</v>
      </c>
      <c r="D31" s="9">
        <v>80.424999999999997</v>
      </c>
      <c r="E31" s="9">
        <v>80.545000000000002</v>
      </c>
      <c r="F31" s="9">
        <v>30</v>
      </c>
      <c r="G31" s="7">
        <f t="shared" si="12"/>
        <v>-9.9224806201548264E-4</v>
      </c>
      <c r="H31" s="7">
        <f t="shared" si="13"/>
        <v>3.7209302325582808E-4</v>
      </c>
      <c r="I31" s="1">
        <f t="shared" si="14"/>
        <v>0</v>
      </c>
      <c r="J31" s="1">
        <f t="shared" si="5"/>
        <v>0</v>
      </c>
      <c r="K31" s="1">
        <f t="shared" si="15"/>
        <v>0</v>
      </c>
      <c r="L31" s="1">
        <f t="shared" si="16"/>
        <v>0</v>
      </c>
      <c r="M31" s="1">
        <f t="shared" si="17"/>
        <v>0</v>
      </c>
      <c r="N31">
        <f t="shared" si="10"/>
        <v>0</v>
      </c>
    </row>
    <row r="32" spans="1:14" ht="15.75" x14ac:dyDescent="0.3">
      <c r="A32" s="10">
        <v>44267.458333333336</v>
      </c>
      <c r="B32" s="9">
        <v>80.545000000000002</v>
      </c>
      <c r="C32" s="9">
        <v>80.674999999999997</v>
      </c>
      <c r="D32" s="9">
        <v>80.430000000000007</v>
      </c>
      <c r="E32" s="9">
        <v>80.489999999999995</v>
      </c>
      <c r="F32" s="9">
        <v>31</v>
      </c>
      <c r="G32" s="7">
        <f t="shared" si="12"/>
        <v>-6.8284809733697713E-4</v>
      </c>
      <c r="H32" s="7">
        <f t="shared" si="13"/>
        <v>1.6140045937053256E-3</v>
      </c>
      <c r="I32" s="1">
        <f t="shared" si="14"/>
        <v>0</v>
      </c>
      <c r="J32" s="1">
        <f t="shared" si="5"/>
        <v>0</v>
      </c>
      <c r="K32" s="1">
        <f t="shared" si="15"/>
        <v>0</v>
      </c>
      <c r="L32" s="1">
        <f t="shared" si="16"/>
        <v>0</v>
      </c>
      <c r="M32" s="1">
        <f t="shared" si="17"/>
        <v>0</v>
      </c>
      <c r="N32">
        <f t="shared" si="10"/>
        <v>0</v>
      </c>
    </row>
    <row r="33" spans="1:14" ht="15.75" x14ac:dyDescent="0.3">
      <c r="A33" s="10">
        <v>44267.461805555555</v>
      </c>
      <c r="B33" s="9">
        <v>80.489999999999995</v>
      </c>
      <c r="C33" s="9">
        <v>80.754999999999995</v>
      </c>
      <c r="D33" s="9">
        <v>80.444999999999993</v>
      </c>
      <c r="E33" s="9">
        <v>80.694999999999993</v>
      </c>
      <c r="F33" s="9">
        <v>32</v>
      </c>
      <c r="G33" s="7">
        <f t="shared" si="12"/>
        <v>2.5469002360541471E-3</v>
      </c>
      <c r="H33" s="7">
        <f t="shared" si="13"/>
        <v>3.2923344514846639E-3</v>
      </c>
      <c r="I33" s="1">
        <f t="shared" si="14"/>
        <v>1</v>
      </c>
      <c r="J33" s="1">
        <f t="shared" si="5"/>
        <v>1</v>
      </c>
      <c r="K33" s="1">
        <f t="shared" si="15"/>
        <v>0</v>
      </c>
      <c r="L33" s="1">
        <f t="shared" si="16"/>
        <v>1</v>
      </c>
      <c r="M33" s="1">
        <f t="shared" si="17"/>
        <v>0</v>
      </c>
      <c r="N33">
        <f t="shared" si="10"/>
        <v>0</v>
      </c>
    </row>
    <row r="34" spans="1:14" ht="15.75" x14ac:dyDescent="0.3">
      <c r="A34" s="10">
        <v>44267.465277777781</v>
      </c>
      <c r="B34" s="9">
        <v>80.694999999999993</v>
      </c>
      <c r="C34" s="9">
        <v>80.754999999999995</v>
      </c>
      <c r="D34" s="9">
        <v>80.625</v>
      </c>
      <c r="E34" s="9">
        <v>80.724999999999994</v>
      </c>
      <c r="F34" s="9">
        <v>33</v>
      </c>
      <c r="G34" s="7">
        <f t="shared" si="12"/>
        <v>3.7177024598799354E-4</v>
      </c>
      <c r="H34" s="7">
        <f t="shared" si="13"/>
        <v>7.4354049197598708E-4</v>
      </c>
      <c r="I34" s="1">
        <f t="shared" si="14"/>
        <v>0</v>
      </c>
      <c r="J34" s="1">
        <f t="shared" si="5"/>
        <v>0</v>
      </c>
      <c r="K34" s="1">
        <f t="shared" si="15"/>
        <v>0</v>
      </c>
      <c r="L34" s="1">
        <f t="shared" si="16"/>
        <v>0</v>
      </c>
      <c r="M34" s="1">
        <f t="shared" si="17"/>
        <v>0</v>
      </c>
      <c r="N34">
        <f t="shared" si="10"/>
        <v>0</v>
      </c>
    </row>
    <row r="35" spans="1:14" ht="15.75" x14ac:dyDescent="0.3">
      <c r="A35" s="10">
        <v>44267.46875</v>
      </c>
      <c r="B35" s="9">
        <v>80.724999999999994</v>
      </c>
      <c r="C35" s="9">
        <v>80.775000000000006</v>
      </c>
      <c r="D35" s="9">
        <v>80.635000000000005</v>
      </c>
      <c r="E35" s="9">
        <v>80.674999999999997</v>
      </c>
      <c r="F35" s="9">
        <v>34</v>
      </c>
      <c r="G35" s="7">
        <f t="shared" si="12"/>
        <v>-6.1938680706097446E-4</v>
      </c>
      <c r="H35" s="7">
        <f t="shared" si="13"/>
        <v>6.1938680706115053E-4</v>
      </c>
      <c r="I35" s="1">
        <f t="shared" si="14"/>
        <v>1</v>
      </c>
      <c r="J35" s="1">
        <f t="shared" si="5"/>
        <v>0</v>
      </c>
      <c r="K35" s="1">
        <f t="shared" si="15"/>
        <v>0</v>
      </c>
      <c r="L35" s="1">
        <f t="shared" si="16"/>
        <v>1</v>
      </c>
      <c r="M35" s="1">
        <f t="shared" si="17"/>
        <v>0</v>
      </c>
      <c r="N35">
        <f t="shared" si="10"/>
        <v>0</v>
      </c>
    </row>
    <row r="36" spans="1:14" ht="15.75" x14ac:dyDescent="0.3">
      <c r="A36" s="10">
        <v>44267.472222222219</v>
      </c>
      <c r="B36" s="9">
        <v>80.674999999999997</v>
      </c>
      <c r="C36" s="9">
        <v>80.715000000000003</v>
      </c>
      <c r="D36" s="9">
        <v>80.575000000000003</v>
      </c>
      <c r="E36" s="9">
        <v>80.644999999999996</v>
      </c>
      <c r="F36" s="9">
        <v>35</v>
      </c>
      <c r="G36" s="7">
        <f t="shared" si="12"/>
        <v>-3.7186241090797815E-4</v>
      </c>
      <c r="H36" s="7">
        <f t="shared" si="13"/>
        <v>4.9581654787736289E-4</v>
      </c>
      <c r="I36" s="1">
        <f t="shared" si="14"/>
        <v>0</v>
      </c>
      <c r="J36" s="1">
        <f t="shared" si="5"/>
        <v>0</v>
      </c>
      <c r="K36" s="1">
        <f t="shared" si="15"/>
        <v>0</v>
      </c>
      <c r="L36" s="1">
        <f t="shared" si="16"/>
        <v>0</v>
      </c>
      <c r="M36" s="1">
        <f t="shared" si="17"/>
        <v>0</v>
      </c>
      <c r="N36">
        <f t="shared" si="10"/>
        <v>0</v>
      </c>
    </row>
    <row r="37" spans="1:14" ht="15.75" x14ac:dyDescent="0.3">
      <c r="A37" s="10">
        <v>44267.475694444445</v>
      </c>
      <c r="B37" s="9">
        <v>80.644999999999996</v>
      </c>
      <c r="C37" s="9">
        <v>80.775000000000006</v>
      </c>
      <c r="D37" s="9">
        <v>80.584999999999994</v>
      </c>
      <c r="E37" s="9">
        <v>80.724999999999994</v>
      </c>
      <c r="F37" s="9">
        <v>36</v>
      </c>
      <c r="G37" s="7">
        <f t="shared" si="12"/>
        <v>9.9200198400394685E-4</v>
      </c>
      <c r="H37" s="7">
        <f t="shared" si="13"/>
        <v>1.6120032240065679E-3</v>
      </c>
      <c r="I37" s="1">
        <f t="shared" si="14"/>
        <v>0</v>
      </c>
      <c r="J37" s="1">
        <f t="shared" si="5"/>
        <v>0</v>
      </c>
      <c r="K37" s="1">
        <f t="shared" si="15"/>
        <v>0</v>
      </c>
      <c r="L37" s="1">
        <f t="shared" si="16"/>
        <v>0</v>
      </c>
      <c r="M37" s="1">
        <f t="shared" si="17"/>
        <v>0</v>
      </c>
      <c r="N37">
        <f t="shared" si="10"/>
        <v>0</v>
      </c>
    </row>
    <row r="38" spans="1:14" ht="15.75" x14ac:dyDescent="0.3">
      <c r="A38" s="10">
        <v>44267.479166666664</v>
      </c>
      <c r="B38" s="9">
        <v>80.724999999999994</v>
      </c>
      <c r="C38" s="9">
        <v>80.954999999999998</v>
      </c>
      <c r="D38" s="9">
        <v>80.704999999999998</v>
      </c>
      <c r="E38" s="9">
        <v>80.915000000000006</v>
      </c>
      <c r="F38" s="9">
        <v>37</v>
      </c>
      <c r="G38" s="7">
        <f t="shared" si="12"/>
        <v>2.3536698668319847E-3</v>
      </c>
      <c r="H38" s="7">
        <f t="shared" si="13"/>
        <v>2.8491793124806935E-3</v>
      </c>
      <c r="I38" s="1">
        <f t="shared" si="14"/>
        <v>1</v>
      </c>
      <c r="J38" s="1">
        <f t="shared" si="5"/>
        <v>1</v>
      </c>
      <c r="K38" s="1">
        <f t="shared" si="15"/>
        <v>0</v>
      </c>
      <c r="L38" s="1">
        <f t="shared" si="16"/>
        <v>1</v>
      </c>
      <c r="M38" s="1">
        <f t="shared" si="17"/>
        <v>0</v>
      </c>
      <c r="N38">
        <f t="shared" si="10"/>
        <v>0</v>
      </c>
    </row>
    <row r="39" spans="1:14" ht="15.75" x14ac:dyDescent="0.3">
      <c r="A39" s="10">
        <v>44267.482638888891</v>
      </c>
      <c r="B39" s="9">
        <v>80.915000000000006</v>
      </c>
      <c r="C39" s="9">
        <v>80.924999999999997</v>
      </c>
      <c r="D39" s="9">
        <v>80.775000000000006</v>
      </c>
      <c r="E39" s="9">
        <v>80.87</v>
      </c>
      <c r="F39" s="9">
        <v>38</v>
      </c>
      <c r="G39" s="7">
        <f t="shared" si="12"/>
        <v>-5.5613915837609466E-4</v>
      </c>
      <c r="H39" s="7">
        <f t="shared" si="13"/>
        <v>1.2358647963901507E-4</v>
      </c>
      <c r="I39" s="1">
        <f t="shared" si="14"/>
        <v>0</v>
      </c>
      <c r="J39" s="1">
        <f t="shared" si="5"/>
        <v>0</v>
      </c>
      <c r="K39" s="1">
        <f t="shared" si="15"/>
        <v>0</v>
      </c>
      <c r="L39" s="1">
        <f t="shared" si="16"/>
        <v>0</v>
      </c>
      <c r="M39" s="1">
        <f t="shared" si="17"/>
        <v>0</v>
      </c>
      <c r="N39">
        <f t="shared" si="10"/>
        <v>0</v>
      </c>
    </row>
    <row r="40" spans="1:14" ht="15.75" x14ac:dyDescent="0.3">
      <c r="A40" s="10">
        <v>44267.486111111109</v>
      </c>
      <c r="B40" s="9">
        <v>80.87</v>
      </c>
      <c r="C40" s="9">
        <v>80.924999999999997</v>
      </c>
      <c r="D40" s="9">
        <v>80.534999999999997</v>
      </c>
      <c r="E40" s="9">
        <v>80.614999999999995</v>
      </c>
      <c r="F40" s="9">
        <v>39</v>
      </c>
      <c r="G40" s="7">
        <f t="shared" si="12"/>
        <v>-3.1532088537159597E-3</v>
      </c>
      <c r="H40" s="7">
        <f t="shared" si="13"/>
        <v>6.8010387040920743E-4</v>
      </c>
      <c r="I40" s="1">
        <f t="shared" si="14"/>
        <v>0</v>
      </c>
      <c r="J40" s="1">
        <f t="shared" si="5"/>
        <v>0</v>
      </c>
      <c r="K40" s="1">
        <f t="shared" si="15"/>
        <v>0</v>
      </c>
      <c r="L40" s="1">
        <f t="shared" si="16"/>
        <v>0</v>
      </c>
      <c r="M40" s="1">
        <f t="shared" si="17"/>
        <v>0</v>
      </c>
      <c r="N40">
        <f t="shared" si="10"/>
        <v>0</v>
      </c>
    </row>
    <row r="41" spans="1:14" ht="15.75" x14ac:dyDescent="0.3">
      <c r="A41" s="10">
        <v>44267.489583333336</v>
      </c>
      <c r="B41" s="9">
        <v>80.614999999999995</v>
      </c>
      <c r="C41" s="9">
        <v>80.704999999999998</v>
      </c>
      <c r="D41" s="9">
        <v>80.504999999999995</v>
      </c>
      <c r="E41" s="9">
        <v>80.545000000000002</v>
      </c>
      <c r="F41" s="9">
        <v>40</v>
      </c>
      <c r="G41" s="7">
        <f t="shared" si="12"/>
        <v>-8.6832475345770862E-4</v>
      </c>
      <c r="H41" s="7">
        <f t="shared" si="13"/>
        <v>1.1164175401600623E-3</v>
      </c>
      <c r="I41" s="1">
        <f t="shared" si="14"/>
        <v>0</v>
      </c>
      <c r="J41" s="1">
        <f t="shared" si="5"/>
        <v>0</v>
      </c>
      <c r="K41" s="1">
        <f t="shared" si="15"/>
        <v>0</v>
      </c>
      <c r="L41" s="1">
        <f t="shared" si="16"/>
        <v>0</v>
      </c>
      <c r="M41" s="1">
        <f t="shared" si="17"/>
        <v>0</v>
      </c>
      <c r="N41">
        <f t="shared" si="10"/>
        <v>0</v>
      </c>
    </row>
    <row r="42" spans="1:14" ht="15.75" x14ac:dyDescent="0.3">
      <c r="A42" s="10">
        <v>44267.493055555555</v>
      </c>
      <c r="B42" s="9">
        <v>80.545000000000002</v>
      </c>
      <c r="C42" s="9">
        <v>80.61</v>
      </c>
      <c r="D42" s="9">
        <v>80.430000000000007</v>
      </c>
      <c r="E42" s="9">
        <v>80.564999999999998</v>
      </c>
      <c r="F42" s="9">
        <v>41</v>
      </c>
      <c r="G42" s="7">
        <f t="shared" si="12"/>
        <v>2.4830839903154786E-4</v>
      </c>
      <c r="H42" s="7">
        <f t="shared" si="13"/>
        <v>8.0700229685266281E-4</v>
      </c>
      <c r="I42" s="1">
        <f t="shared" si="14"/>
        <v>0</v>
      </c>
      <c r="J42" s="1">
        <f t="shared" si="5"/>
        <v>0</v>
      </c>
      <c r="K42" s="1">
        <f t="shared" si="15"/>
        <v>0</v>
      </c>
      <c r="L42" s="1">
        <f t="shared" si="16"/>
        <v>0</v>
      </c>
      <c r="M42" s="1">
        <f t="shared" si="17"/>
        <v>0</v>
      </c>
      <c r="N42">
        <f t="shared" si="10"/>
        <v>0</v>
      </c>
    </row>
    <row r="43" spans="1:14" ht="15.75" x14ac:dyDescent="0.3">
      <c r="A43" s="10">
        <v>44267.496527777781</v>
      </c>
      <c r="B43" s="9">
        <v>80.564999999999998</v>
      </c>
      <c r="C43" s="9">
        <v>80.694999999999993</v>
      </c>
      <c r="D43" s="9">
        <v>80.504999999999995</v>
      </c>
      <c r="E43" s="9">
        <v>80.694999999999993</v>
      </c>
      <c r="F43" s="9">
        <v>42</v>
      </c>
      <c r="G43" s="7">
        <f t="shared" si="12"/>
        <v>1.6136039222987087E-3</v>
      </c>
      <c r="H43" s="7">
        <f t="shared" si="13"/>
        <v>1.6136039222987087E-3</v>
      </c>
      <c r="I43" s="1">
        <f t="shared" si="14"/>
        <v>0</v>
      </c>
      <c r="J43" s="1">
        <f t="shared" si="5"/>
        <v>1</v>
      </c>
      <c r="K43" s="1">
        <f t="shared" si="15"/>
        <v>0</v>
      </c>
      <c r="L43" s="1">
        <f t="shared" si="16"/>
        <v>0</v>
      </c>
      <c r="M43" s="1">
        <f t="shared" si="17"/>
        <v>0</v>
      </c>
      <c r="N43">
        <f t="shared" si="10"/>
        <v>0</v>
      </c>
    </row>
    <row r="44" spans="1:14" ht="15.75" x14ac:dyDescent="0.3">
      <c r="A44" s="10">
        <v>44267.5</v>
      </c>
      <c r="B44" s="9">
        <v>80.694999999999993</v>
      </c>
      <c r="C44" s="9">
        <v>80.754999999999995</v>
      </c>
      <c r="D44" s="9">
        <v>80.564999999999998</v>
      </c>
      <c r="E44" s="9">
        <v>80.694999999999993</v>
      </c>
      <c r="F44" s="9">
        <v>43</v>
      </c>
      <c r="G44" s="7">
        <f t="shared" si="12"/>
        <v>0</v>
      </c>
      <c r="H44" s="7">
        <f t="shared" si="13"/>
        <v>7.4354049197598708E-4</v>
      </c>
      <c r="I44" s="1">
        <f t="shared" si="14"/>
        <v>1</v>
      </c>
      <c r="J44" s="1">
        <f t="shared" si="5"/>
        <v>0</v>
      </c>
      <c r="K44" s="1">
        <f t="shared" si="15"/>
        <v>0</v>
      </c>
      <c r="L44" s="1">
        <f t="shared" si="16"/>
        <v>1</v>
      </c>
      <c r="M44" s="1">
        <f t="shared" si="17"/>
        <v>0</v>
      </c>
      <c r="N44">
        <f t="shared" si="10"/>
        <v>0</v>
      </c>
    </row>
    <row r="45" spans="1:14" ht="15.75" x14ac:dyDescent="0.3">
      <c r="A45" s="10">
        <v>44267.503472222219</v>
      </c>
      <c r="B45" s="9">
        <v>80.694999999999993</v>
      </c>
      <c r="C45" s="9">
        <v>80.834999999999994</v>
      </c>
      <c r="D45" s="9">
        <v>80.694999999999993</v>
      </c>
      <c r="E45" s="9">
        <v>80.784999999999997</v>
      </c>
      <c r="F45" s="9">
        <v>44</v>
      </c>
      <c r="G45" s="7">
        <f t="shared" si="12"/>
        <v>1.1153107379639807E-3</v>
      </c>
      <c r="H45" s="7">
        <f t="shared" si="13"/>
        <v>1.7349278146105778E-3</v>
      </c>
      <c r="I45" s="1">
        <f t="shared" si="14"/>
        <v>1</v>
      </c>
      <c r="J45" s="1">
        <f t="shared" si="5"/>
        <v>1</v>
      </c>
      <c r="K45" s="1">
        <f t="shared" si="15"/>
        <v>0</v>
      </c>
      <c r="L45" s="1">
        <f t="shared" si="16"/>
        <v>1</v>
      </c>
      <c r="M45" s="1">
        <f t="shared" si="17"/>
        <v>0</v>
      </c>
      <c r="N45">
        <f t="shared" si="10"/>
        <v>0</v>
      </c>
    </row>
    <row r="46" spans="1:14" ht="15.75" x14ac:dyDescent="0.3">
      <c r="A46" s="10">
        <v>44267.506944444445</v>
      </c>
      <c r="B46" s="9">
        <v>80.784999999999997</v>
      </c>
      <c r="C46" s="9">
        <v>80.825000000000003</v>
      </c>
      <c r="D46" s="9">
        <v>80.685000000000002</v>
      </c>
      <c r="E46" s="9">
        <v>80.805000000000007</v>
      </c>
      <c r="F46" s="9">
        <v>45</v>
      </c>
      <c r="G46" s="7">
        <f t="shared" si="12"/>
        <v>2.4757071238485154E-4</v>
      </c>
      <c r="H46" s="7">
        <f t="shared" si="13"/>
        <v>4.9514142476952722E-4</v>
      </c>
      <c r="I46" s="1">
        <f t="shared" si="14"/>
        <v>0</v>
      </c>
      <c r="J46" s="1">
        <f t="shared" si="5"/>
        <v>0</v>
      </c>
      <c r="K46" s="1">
        <f t="shared" si="15"/>
        <v>0</v>
      </c>
      <c r="L46" s="1">
        <f t="shared" si="16"/>
        <v>0</v>
      </c>
      <c r="M46" s="1">
        <f t="shared" si="17"/>
        <v>0</v>
      </c>
      <c r="N46">
        <f t="shared" si="10"/>
        <v>0</v>
      </c>
    </row>
    <row r="47" spans="1:14" ht="15.75" x14ac:dyDescent="0.3">
      <c r="A47" s="10">
        <v>44267.510416666664</v>
      </c>
      <c r="B47" s="9">
        <v>80.805000000000007</v>
      </c>
      <c r="C47" s="9">
        <v>80.875</v>
      </c>
      <c r="D47" s="9">
        <v>80.734999999999999</v>
      </c>
      <c r="E47" s="9">
        <v>80.834999999999994</v>
      </c>
      <c r="F47" s="9">
        <v>46</v>
      </c>
      <c r="G47" s="7">
        <f t="shared" si="12"/>
        <v>3.7126415444572645E-4</v>
      </c>
      <c r="H47" s="7">
        <f t="shared" si="13"/>
        <v>8.662830270403214E-4</v>
      </c>
      <c r="I47" s="1">
        <f t="shared" si="14"/>
        <v>1</v>
      </c>
      <c r="J47" s="1">
        <f t="shared" si="5"/>
        <v>0</v>
      </c>
      <c r="K47" s="1">
        <f t="shared" si="15"/>
        <v>0</v>
      </c>
      <c r="L47" s="1">
        <f t="shared" si="16"/>
        <v>1</v>
      </c>
      <c r="M47" s="1">
        <f t="shared" si="17"/>
        <v>0</v>
      </c>
      <c r="N47">
        <f t="shared" si="10"/>
        <v>0</v>
      </c>
    </row>
    <row r="48" spans="1:14" ht="15.75" x14ac:dyDescent="0.3">
      <c r="A48" s="10">
        <v>44267.513888888891</v>
      </c>
      <c r="B48" s="9">
        <v>80.834999999999994</v>
      </c>
      <c r="C48" s="9">
        <v>80.935000000000002</v>
      </c>
      <c r="D48" s="9">
        <v>80.795000000000002</v>
      </c>
      <c r="E48" s="9">
        <v>80.834999999999994</v>
      </c>
      <c r="F48" s="9">
        <v>47</v>
      </c>
      <c r="G48" s="7">
        <f t="shared" si="12"/>
        <v>0</v>
      </c>
      <c r="H48" s="7">
        <f t="shared" si="13"/>
        <v>1.2370878950950521E-3</v>
      </c>
      <c r="I48" s="1">
        <f t="shared" si="14"/>
        <v>1</v>
      </c>
      <c r="J48" s="1">
        <f t="shared" si="5"/>
        <v>0</v>
      </c>
      <c r="K48" s="1">
        <f t="shared" si="15"/>
        <v>0</v>
      </c>
      <c r="L48" s="1">
        <f t="shared" si="16"/>
        <v>1</v>
      </c>
      <c r="M48" s="1">
        <f t="shared" si="17"/>
        <v>0</v>
      </c>
      <c r="N48">
        <f t="shared" si="10"/>
        <v>0</v>
      </c>
    </row>
    <row r="49" spans="1:14" ht="15.75" x14ac:dyDescent="0.3">
      <c r="A49" s="10">
        <v>44267.517361111109</v>
      </c>
      <c r="B49" s="9">
        <v>80.834999999999994</v>
      </c>
      <c r="C49" s="9">
        <v>80.935000000000002</v>
      </c>
      <c r="D49" s="9">
        <v>80.8</v>
      </c>
      <c r="E49" s="9">
        <v>80.924999999999997</v>
      </c>
      <c r="F49" s="9">
        <v>48</v>
      </c>
      <c r="G49" s="7">
        <f t="shared" si="12"/>
        <v>1.1133791055854942E-3</v>
      </c>
      <c r="H49" s="7">
        <f t="shared" si="13"/>
        <v>1.2370878950950521E-3</v>
      </c>
      <c r="I49" s="1">
        <f t="shared" si="14"/>
        <v>0</v>
      </c>
      <c r="J49" s="1">
        <f t="shared" si="5"/>
        <v>1</v>
      </c>
      <c r="K49" s="1">
        <f t="shared" si="15"/>
        <v>0</v>
      </c>
      <c r="L49" s="1">
        <f t="shared" si="16"/>
        <v>0</v>
      </c>
      <c r="M49" s="1">
        <f t="shared" si="17"/>
        <v>0</v>
      </c>
      <c r="N49">
        <f t="shared" si="10"/>
        <v>0</v>
      </c>
    </row>
    <row r="50" spans="1:14" ht="15.75" x14ac:dyDescent="0.3">
      <c r="A50" s="10">
        <v>44267.520833333336</v>
      </c>
      <c r="B50" s="9">
        <v>80.924999999999997</v>
      </c>
      <c r="C50" s="9">
        <v>81.084999999999994</v>
      </c>
      <c r="D50" s="9">
        <v>80.924999999999997</v>
      </c>
      <c r="E50" s="9">
        <v>81.015000000000001</v>
      </c>
      <c r="F50" s="9">
        <v>49</v>
      </c>
      <c r="G50" s="7">
        <f t="shared" si="12"/>
        <v>1.112140871177058E-3</v>
      </c>
      <c r="H50" s="7">
        <f t="shared" si="13"/>
        <v>1.9771393265368749E-3</v>
      </c>
      <c r="I50" s="1">
        <f t="shared" si="14"/>
        <v>1</v>
      </c>
      <c r="J50" s="1">
        <f t="shared" si="5"/>
        <v>1</v>
      </c>
      <c r="K50" s="1">
        <f t="shared" si="15"/>
        <v>0</v>
      </c>
      <c r="L50" s="1">
        <f t="shared" si="16"/>
        <v>1</v>
      </c>
      <c r="M50" s="1">
        <f t="shared" si="17"/>
        <v>0</v>
      </c>
      <c r="N50">
        <f t="shared" si="10"/>
        <v>0</v>
      </c>
    </row>
    <row r="51" spans="1:14" ht="15.75" x14ac:dyDescent="0.3">
      <c r="A51" s="10">
        <v>44267.524305555555</v>
      </c>
      <c r="B51" s="9">
        <v>81.015000000000001</v>
      </c>
      <c r="C51" s="9">
        <v>81.025000000000006</v>
      </c>
      <c r="D51" s="9">
        <v>80.834999999999994</v>
      </c>
      <c r="E51" s="9">
        <v>80.915000000000006</v>
      </c>
      <c r="F51" s="9">
        <v>50</v>
      </c>
      <c r="G51" s="7">
        <f t="shared" si="12"/>
        <v>-1.2343393198789646E-3</v>
      </c>
      <c r="H51" s="7">
        <f t="shared" si="13"/>
        <v>1.2343393198796661E-4</v>
      </c>
      <c r="I51" s="1">
        <f t="shared" si="14"/>
        <v>0</v>
      </c>
      <c r="J51" s="1">
        <f t="shared" si="5"/>
        <v>0</v>
      </c>
      <c r="K51" s="1">
        <f t="shared" si="15"/>
        <v>0</v>
      </c>
      <c r="L51" s="1">
        <f t="shared" si="16"/>
        <v>0</v>
      </c>
      <c r="M51" s="1">
        <f t="shared" si="17"/>
        <v>0</v>
      </c>
      <c r="N51">
        <f t="shared" si="10"/>
        <v>0</v>
      </c>
    </row>
    <row r="52" spans="1:14" ht="15.75" x14ac:dyDescent="0.3">
      <c r="A52" s="10">
        <v>44267.527777777781</v>
      </c>
      <c r="B52" s="9">
        <v>80.915000000000006</v>
      </c>
      <c r="C52" s="9">
        <v>81.004999999999995</v>
      </c>
      <c r="D52" s="9">
        <v>80.834999999999994</v>
      </c>
      <c r="E52" s="9">
        <v>80.875</v>
      </c>
      <c r="F52" s="9">
        <v>51</v>
      </c>
      <c r="G52" s="7">
        <f t="shared" si="12"/>
        <v>-4.9434591855658711E-4</v>
      </c>
      <c r="H52" s="7">
        <f t="shared" si="13"/>
        <v>1.1122783167520137E-3</v>
      </c>
      <c r="I52" s="1">
        <f t="shared" si="14"/>
        <v>0</v>
      </c>
      <c r="J52" s="1">
        <f t="shared" si="5"/>
        <v>0</v>
      </c>
      <c r="K52" s="1">
        <f t="shared" si="15"/>
        <v>0</v>
      </c>
      <c r="L52" s="1">
        <f t="shared" si="16"/>
        <v>0</v>
      </c>
      <c r="M52" s="1">
        <f t="shared" si="17"/>
        <v>0</v>
      </c>
      <c r="N52">
        <f t="shared" si="10"/>
        <v>0</v>
      </c>
    </row>
    <row r="53" spans="1:14" ht="15.75" x14ac:dyDescent="0.3">
      <c r="A53" s="10">
        <v>44267.53125</v>
      </c>
      <c r="B53" s="9">
        <v>80.875</v>
      </c>
      <c r="C53" s="9">
        <v>80.885000000000005</v>
      </c>
      <c r="D53" s="9">
        <v>80.644999999999996</v>
      </c>
      <c r="E53" s="9">
        <v>80.66</v>
      </c>
      <c r="F53" s="9">
        <v>52</v>
      </c>
      <c r="G53" s="7">
        <f t="shared" si="12"/>
        <v>-2.6584234930448645E-3</v>
      </c>
      <c r="H53" s="7">
        <f t="shared" si="13"/>
        <v>1.2364760432772941E-4</v>
      </c>
      <c r="I53" s="1">
        <f t="shared" si="14"/>
        <v>0</v>
      </c>
      <c r="J53" s="1">
        <f t="shared" si="5"/>
        <v>0</v>
      </c>
      <c r="K53" s="1">
        <f t="shared" si="15"/>
        <v>0</v>
      </c>
      <c r="L53" s="1">
        <f t="shared" si="16"/>
        <v>0</v>
      </c>
      <c r="M53" s="1">
        <f t="shared" si="17"/>
        <v>0</v>
      </c>
      <c r="N53">
        <f t="shared" si="10"/>
        <v>0</v>
      </c>
    </row>
    <row r="54" spans="1:14" ht="15.75" x14ac:dyDescent="0.3">
      <c r="A54" s="10">
        <v>44267.534722222219</v>
      </c>
      <c r="B54" s="9">
        <v>80.66</v>
      </c>
      <c r="C54" s="9">
        <v>80.924999999999997</v>
      </c>
      <c r="D54" s="9">
        <v>80.66</v>
      </c>
      <c r="E54" s="9">
        <v>80.855000000000004</v>
      </c>
      <c r="F54" s="9">
        <v>53</v>
      </c>
      <c r="G54" s="7">
        <f t="shared" si="12"/>
        <v>2.4175551698488395E-3</v>
      </c>
      <c r="H54" s="7">
        <f t="shared" si="13"/>
        <v>3.2853954872303567E-3</v>
      </c>
      <c r="I54" s="1">
        <f t="shared" si="14"/>
        <v>0</v>
      </c>
      <c r="J54" s="1">
        <f t="shared" si="5"/>
        <v>1</v>
      </c>
      <c r="K54" s="1">
        <f t="shared" si="15"/>
        <v>0</v>
      </c>
      <c r="L54" s="1">
        <f t="shared" si="16"/>
        <v>0</v>
      </c>
      <c r="M54" s="1">
        <f t="shared" si="17"/>
        <v>0</v>
      </c>
      <c r="N54">
        <f t="shared" si="10"/>
        <v>0</v>
      </c>
    </row>
    <row r="55" spans="1:14" ht="15.75" x14ac:dyDescent="0.3">
      <c r="A55" s="10">
        <v>44267.538194444445</v>
      </c>
      <c r="B55" s="9">
        <v>80.855000000000004</v>
      </c>
      <c r="C55" s="9">
        <v>80.894999999999996</v>
      </c>
      <c r="D55" s="9">
        <v>80.72</v>
      </c>
      <c r="E55" s="9">
        <v>80.724999999999994</v>
      </c>
      <c r="F55" s="9">
        <v>54</v>
      </c>
      <c r="G55" s="7">
        <f t="shared" si="12"/>
        <v>-1.6078164615671222E-3</v>
      </c>
      <c r="H55" s="7">
        <f t="shared" si="13"/>
        <v>4.9471275740513309E-4</v>
      </c>
      <c r="I55" s="1">
        <f t="shared" si="14"/>
        <v>0</v>
      </c>
      <c r="J55" s="1">
        <f t="shared" si="5"/>
        <v>0</v>
      </c>
      <c r="K55" s="1">
        <f t="shared" si="15"/>
        <v>0</v>
      </c>
      <c r="L55" s="1">
        <f t="shared" si="16"/>
        <v>0</v>
      </c>
      <c r="M55" s="1">
        <f t="shared" si="17"/>
        <v>0</v>
      </c>
      <c r="N55">
        <f t="shared" si="10"/>
        <v>0</v>
      </c>
    </row>
    <row r="56" spans="1:14" ht="15.75" x14ac:dyDescent="0.3">
      <c r="A56" s="10">
        <v>44267.541666666664</v>
      </c>
      <c r="B56" s="9">
        <v>80.724999999999994</v>
      </c>
      <c r="C56" s="9">
        <v>80.844999999999999</v>
      </c>
      <c r="D56" s="9">
        <v>80.674999999999997</v>
      </c>
      <c r="E56" s="9">
        <v>80.704999999999998</v>
      </c>
      <c r="F56" s="9">
        <v>55</v>
      </c>
      <c r="G56" s="7">
        <f t="shared" si="12"/>
        <v>-2.4775472282435456E-4</v>
      </c>
      <c r="H56" s="7">
        <f t="shared" si="13"/>
        <v>1.4865283369464794E-3</v>
      </c>
      <c r="I56" s="1">
        <f t="shared" si="14"/>
        <v>0</v>
      </c>
      <c r="J56" s="1">
        <f t="shared" si="5"/>
        <v>0</v>
      </c>
      <c r="K56" s="1">
        <f t="shared" si="15"/>
        <v>0</v>
      </c>
      <c r="L56" s="1">
        <f t="shared" si="16"/>
        <v>0</v>
      </c>
      <c r="M56" s="1">
        <f t="shared" si="17"/>
        <v>0</v>
      </c>
      <c r="N56">
        <f t="shared" si="10"/>
        <v>0</v>
      </c>
    </row>
    <row r="57" spans="1:14" ht="15.75" x14ac:dyDescent="0.3">
      <c r="A57" s="10">
        <v>44267.545138888891</v>
      </c>
      <c r="B57" s="9">
        <v>80.704999999999998</v>
      </c>
      <c r="C57" s="9">
        <v>80.805000000000007</v>
      </c>
      <c r="D57" s="9">
        <v>80.674999999999997</v>
      </c>
      <c r="E57" s="9">
        <v>80.784999999999997</v>
      </c>
      <c r="F57" s="9">
        <v>56</v>
      </c>
      <c r="G57" s="7">
        <f t="shared" si="12"/>
        <v>9.9126448175451709E-4</v>
      </c>
      <c r="H57" s="7">
        <f t="shared" si="13"/>
        <v>1.2390806021932784E-3</v>
      </c>
      <c r="I57" s="1">
        <f t="shared" si="14"/>
        <v>0</v>
      </c>
      <c r="J57" s="1">
        <f t="shared" si="5"/>
        <v>0</v>
      </c>
      <c r="K57" s="1">
        <f t="shared" si="15"/>
        <v>0</v>
      </c>
      <c r="L57" s="1">
        <f t="shared" si="16"/>
        <v>0</v>
      </c>
      <c r="M57" s="1">
        <f t="shared" si="17"/>
        <v>0</v>
      </c>
      <c r="N57">
        <f t="shared" si="10"/>
        <v>0</v>
      </c>
    </row>
    <row r="58" spans="1:14" ht="15.75" x14ac:dyDescent="0.3">
      <c r="A58" s="10">
        <v>44267.548611111109</v>
      </c>
      <c r="B58" s="9">
        <v>80.784999999999997</v>
      </c>
      <c r="C58" s="9">
        <v>80.885000000000005</v>
      </c>
      <c r="D58" s="9">
        <v>80.734999999999999</v>
      </c>
      <c r="E58" s="9">
        <v>80.795000000000002</v>
      </c>
      <c r="F58" s="9">
        <v>57</v>
      </c>
      <c r="G58" s="7">
        <f t="shared" si="12"/>
        <v>1.2378535619242577E-4</v>
      </c>
      <c r="H58" s="7">
        <f t="shared" si="13"/>
        <v>1.2378535619237301E-3</v>
      </c>
      <c r="I58" s="1">
        <f t="shared" si="14"/>
        <v>1</v>
      </c>
      <c r="J58" s="1">
        <f t="shared" si="5"/>
        <v>0</v>
      </c>
      <c r="K58" s="1">
        <f t="shared" si="15"/>
        <v>0</v>
      </c>
      <c r="L58" s="1">
        <f t="shared" si="16"/>
        <v>1</v>
      </c>
      <c r="M58" s="1">
        <f t="shared" si="17"/>
        <v>0</v>
      </c>
      <c r="N58">
        <f t="shared" si="10"/>
        <v>0</v>
      </c>
    </row>
    <row r="59" spans="1:14" ht="15.75" x14ac:dyDescent="0.3">
      <c r="A59" s="10">
        <v>44267.552083333336</v>
      </c>
      <c r="B59" s="9">
        <v>80.795000000000002</v>
      </c>
      <c r="C59" s="9">
        <v>80.834999999999994</v>
      </c>
      <c r="D59" s="9">
        <v>80.680000000000007</v>
      </c>
      <c r="E59" s="9">
        <v>80.754999999999995</v>
      </c>
      <c r="F59" s="9">
        <v>58</v>
      </c>
      <c r="G59" s="7">
        <f t="shared" si="12"/>
        <v>-4.9508014109791759E-4</v>
      </c>
      <c r="H59" s="7">
        <f t="shared" si="13"/>
        <v>4.9508014109774174E-4</v>
      </c>
      <c r="I59" s="1">
        <f t="shared" si="14"/>
        <v>0</v>
      </c>
      <c r="J59" s="1">
        <f t="shared" si="5"/>
        <v>0</v>
      </c>
      <c r="K59" s="1">
        <f t="shared" si="15"/>
        <v>0</v>
      </c>
      <c r="L59" s="1">
        <f t="shared" si="16"/>
        <v>0</v>
      </c>
      <c r="M59" s="1">
        <f t="shared" si="17"/>
        <v>0</v>
      </c>
      <c r="N59">
        <f t="shared" si="10"/>
        <v>0</v>
      </c>
    </row>
    <row r="60" spans="1:14" ht="15.75" x14ac:dyDescent="0.3">
      <c r="A60" s="10">
        <v>44267.555555555555</v>
      </c>
      <c r="B60" s="9">
        <v>80.754999999999995</v>
      </c>
      <c r="C60" s="9">
        <v>80.864999999999995</v>
      </c>
      <c r="D60" s="9">
        <v>80.644999999999996</v>
      </c>
      <c r="E60" s="9">
        <v>80.784999999999997</v>
      </c>
      <c r="F60" s="9">
        <v>59</v>
      </c>
      <c r="G60" s="7">
        <f t="shared" si="12"/>
        <v>3.7149402513777645E-4</v>
      </c>
      <c r="H60" s="7">
        <f t="shared" si="13"/>
        <v>1.362144758838455E-3</v>
      </c>
      <c r="I60" s="1">
        <f t="shared" si="14"/>
        <v>0</v>
      </c>
      <c r="J60" s="1">
        <f t="shared" si="5"/>
        <v>0</v>
      </c>
      <c r="K60" s="1">
        <f t="shared" si="15"/>
        <v>0</v>
      </c>
      <c r="L60" s="1">
        <f t="shared" si="16"/>
        <v>0</v>
      </c>
      <c r="M60" s="1">
        <f t="shared" si="17"/>
        <v>0</v>
      </c>
      <c r="N60">
        <f t="shared" si="10"/>
        <v>0</v>
      </c>
    </row>
    <row r="61" spans="1:14" ht="15.75" x14ac:dyDescent="0.3">
      <c r="A61" s="10">
        <v>44267.559027777781</v>
      </c>
      <c r="B61" s="9">
        <v>80.784999999999997</v>
      </c>
      <c r="C61" s="9">
        <v>80.834999999999994</v>
      </c>
      <c r="D61" s="9">
        <v>80.704999999999998</v>
      </c>
      <c r="E61" s="9">
        <v>80.834999999999994</v>
      </c>
      <c r="F61" s="9">
        <v>60</v>
      </c>
      <c r="G61" s="7">
        <f t="shared" si="12"/>
        <v>6.1892678096177702E-4</v>
      </c>
      <c r="H61" s="7">
        <f t="shared" si="13"/>
        <v>6.1892678096177702E-4</v>
      </c>
      <c r="I61" s="1">
        <f t="shared" si="14"/>
        <v>0</v>
      </c>
      <c r="J61" s="1">
        <f t="shared" si="5"/>
        <v>0</v>
      </c>
      <c r="K61" s="1">
        <f t="shared" si="15"/>
        <v>0</v>
      </c>
      <c r="L61" s="1">
        <f t="shared" si="16"/>
        <v>0</v>
      </c>
      <c r="M61" s="1">
        <f t="shared" si="17"/>
        <v>0</v>
      </c>
      <c r="N61">
        <f t="shared" si="10"/>
        <v>0</v>
      </c>
    </row>
    <row r="62" spans="1:14" ht="15.75" x14ac:dyDescent="0.3">
      <c r="A62" s="10">
        <v>44267.5625</v>
      </c>
      <c r="B62" s="9">
        <v>80.834999999999994</v>
      </c>
      <c r="C62" s="9">
        <v>80.894999999999996</v>
      </c>
      <c r="D62" s="9">
        <v>80.795000000000002</v>
      </c>
      <c r="E62" s="9">
        <v>80.864999999999995</v>
      </c>
      <c r="F62" s="9">
        <v>61</v>
      </c>
      <c r="G62" s="7">
        <f t="shared" si="12"/>
        <v>3.7112636852849803E-4</v>
      </c>
      <c r="H62" s="7">
        <f t="shared" si="13"/>
        <v>7.4225273705699605E-4</v>
      </c>
      <c r="I62" s="1">
        <f t="shared" si="14"/>
        <v>1</v>
      </c>
      <c r="J62" s="1">
        <f t="shared" si="5"/>
        <v>0</v>
      </c>
      <c r="K62" s="1">
        <f t="shared" si="15"/>
        <v>0</v>
      </c>
      <c r="L62" s="1">
        <f t="shared" si="16"/>
        <v>1</v>
      </c>
      <c r="M62" s="1">
        <f t="shared" si="17"/>
        <v>0</v>
      </c>
      <c r="N62">
        <f t="shared" si="10"/>
        <v>0</v>
      </c>
    </row>
    <row r="63" spans="1:14" ht="15.75" x14ac:dyDescent="0.3">
      <c r="A63" s="10">
        <v>44267.565972222219</v>
      </c>
      <c r="B63" s="9">
        <v>80.864999999999995</v>
      </c>
      <c r="C63" s="9">
        <v>80.924999999999997</v>
      </c>
      <c r="D63" s="9">
        <v>80.724999999999994</v>
      </c>
      <c r="E63" s="9">
        <v>80.844999999999999</v>
      </c>
      <c r="F63" s="9">
        <v>62</v>
      </c>
      <c r="G63" s="7">
        <f t="shared" si="12"/>
        <v>-2.4732578989669228E-4</v>
      </c>
      <c r="H63" s="7">
        <f t="shared" si="13"/>
        <v>7.4197736969025259E-4</v>
      </c>
      <c r="I63" s="1">
        <f t="shared" si="14"/>
        <v>1</v>
      </c>
      <c r="J63" s="1">
        <f t="shared" si="5"/>
        <v>0</v>
      </c>
      <c r="K63" s="1">
        <f t="shared" si="15"/>
        <v>0</v>
      </c>
      <c r="L63" s="1">
        <f t="shared" si="16"/>
        <v>1</v>
      </c>
      <c r="M63" s="1">
        <f t="shared" si="17"/>
        <v>0</v>
      </c>
      <c r="N63">
        <f t="shared" si="10"/>
        <v>0</v>
      </c>
    </row>
    <row r="64" spans="1:14" ht="15.75" x14ac:dyDescent="0.3">
      <c r="A64" s="10">
        <v>44267.569444444445</v>
      </c>
      <c r="B64" s="9">
        <v>80.844999999999999</v>
      </c>
      <c r="C64" s="9">
        <v>81.094999999999999</v>
      </c>
      <c r="D64" s="9">
        <v>80.844999999999999</v>
      </c>
      <c r="E64" s="9">
        <v>81.084999999999994</v>
      </c>
      <c r="F64" s="9">
        <v>63</v>
      </c>
      <c r="G64" s="7">
        <f t="shared" si="12"/>
        <v>2.9686437009090838E-3</v>
      </c>
      <c r="H64" s="7">
        <f t="shared" si="13"/>
        <v>3.0923371884470285E-3</v>
      </c>
      <c r="I64" s="1">
        <f t="shared" si="14"/>
        <v>1</v>
      </c>
      <c r="J64" s="1">
        <f t="shared" si="5"/>
        <v>1</v>
      </c>
      <c r="K64" s="1">
        <f t="shared" si="15"/>
        <v>0</v>
      </c>
      <c r="L64" s="1">
        <f t="shared" si="16"/>
        <v>1</v>
      </c>
      <c r="M64" s="1">
        <f t="shared" si="17"/>
        <v>0</v>
      </c>
      <c r="N64">
        <f t="shared" si="10"/>
        <v>0</v>
      </c>
    </row>
    <row r="65" spans="1:14" ht="15.75" x14ac:dyDescent="0.3">
      <c r="A65" s="10">
        <v>44267.572916666664</v>
      </c>
      <c r="B65" s="9">
        <v>81.084999999999994</v>
      </c>
      <c r="C65" s="9">
        <v>81.135000000000005</v>
      </c>
      <c r="D65" s="9">
        <v>80.965000000000003</v>
      </c>
      <c r="E65" s="9">
        <v>81.004999999999995</v>
      </c>
      <c r="F65" s="9">
        <v>64</v>
      </c>
      <c r="G65" s="7">
        <f t="shared" si="12"/>
        <v>-9.8661898008260847E-4</v>
      </c>
      <c r="H65" s="7">
        <f t="shared" si="13"/>
        <v>6.1663686255178363E-4</v>
      </c>
      <c r="I65" s="1">
        <f t="shared" si="14"/>
        <v>1</v>
      </c>
      <c r="J65" s="1">
        <f t="shared" si="5"/>
        <v>0</v>
      </c>
      <c r="K65" s="1">
        <f t="shared" si="15"/>
        <v>0</v>
      </c>
      <c r="L65" s="1">
        <f t="shared" si="16"/>
        <v>1</v>
      </c>
      <c r="M65" s="1">
        <f t="shared" si="17"/>
        <v>0</v>
      </c>
      <c r="N65">
        <f t="shared" si="10"/>
        <v>0</v>
      </c>
    </row>
    <row r="66" spans="1:14" ht="15.75" x14ac:dyDescent="0.3">
      <c r="A66" s="10">
        <v>44267.576388888891</v>
      </c>
      <c r="B66" s="9">
        <v>81.004999999999995</v>
      </c>
      <c r="C66" s="9">
        <v>81.064999999999998</v>
      </c>
      <c r="D66" s="9">
        <v>80.94</v>
      </c>
      <c r="E66" s="9">
        <v>81.004999999999995</v>
      </c>
      <c r="F66" s="9">
        <v>65</v>
      </c>
      <c r="G66" s="7">
        <f t="shared" si="12"/>
        <v>0</v>
      </c>
      <c r="H66" s="7">
        <f t="shared" si="13"/>
        <v>7.4069501882602655E-4</v>
      </c>
      <c r="I66" s="1">
        <f t="shared" si="14"/>
        <v>0</v>
      </c>
      <c r="J66" s="1">
        <f t="shared" si="5"/>
        <v>0</v>
      </c>
      <c r="K66" s="1">
        <f t="shared" si="15"/>
        <v>0</v>
      </c>
      <c r="L66" s="1">
        <f t="shared" si="16"/>
        <v>0</v>
      </c>
      <c r="M66" s="1">
        <f t="shared" si="17"/>
        <v>0</v>
      </c>
      <c r="N66">
        <f t="shared" si="10"/>
        <v>0</v>
      </c>
    </row>
    <row r="67" spans="1:14" ht="15.75" x14ac:dyDescent="0.3">
      <c r="A67" s="10">
        <v>44267.579861111109</v>
      </c>
      <c r="B67" s="9">
        <v>81.004999999999995</v>
      </c>
      <c r="C67" s="9">
        <v>81.075000000000003</v>
      </c>
      <c r="D67" s="9">
        <v>80.915000000000006</v>
      </c>
      <c r="E67" s="9">
        <v>81.025000000000006</v>
      </c>
      <c r="F67" s="9">
        <v>66</v>
      </c>
      <c r="G67" s="7">
        <f t="shared" si="12"/>
        <v>2.4689833960879248E-4</v>
      </c>
      <c r="H67" s="7">
        <f t="shared" si="13"/>
        <v>8.6414418863042276E-4</v>
      </c>
      <c r="I67" s="1">
        <f t="shared" si="14"/>
        <v>0</v>
      </c>
      <c r="J67" s="1">
        <f t="shared" ref="J67:J79" si="18">+IF(G67&gt;0.001,1, 0)</f>
        <v>0</v>
      </c>
      <c r="K67" s="1">
        <f t="shared" si="15"/>
        <v>0</v>
      </c>
      <c r="L67" s="1">
        <f t="shared" si="16"/>
        <v>0</v>
      </c>
      <c r="M67" s="1">
        <f t="shared" si="17"/>
        <v>0</v>
      </c>
      <c r="N67">
        <f t="shared" si="10"/>
        <v>0</v>
      </c>
    </row>
    <row r="68" spans="1:14" ht="15.75" x14ac:dyDescent="0.3">
      <c r="A68" s="10">
        <v>44267.583333333336</v>
      </c>
      <c r="B68" s="9">
        <v>81.025000000000006</v>
      </c>
      <c r="C68" s="9">
        <v>81.055000000000007</v>
      </c>
      <c r="D68" s="9">
        <v>80.814999999999998</v>
      </c>
      <c r="E68" s="9">
        <v>80.83</v>
      </c>
      <c r="F68" s="9">
        <v>67</v>
      </c>
      <c r="G68" s="7">
        <f t="shared" si="12"/>
        <v>-2.4066646096884588E-3</v>
      </c>
      <c r="H68" s="7">
        <f t="shared" si="13"/>
        <v>3.7025609379822441E-4</v>
      </c>
      <c r="I68" s="1">
        <f t="shared" si="14"/>
        <v>0</v>
      </c>
      <c r="J68" s="1">
        <f t="shared" si="18"/>
        <v>0</v>
      </c>
      <c r="K68" s="1">
        <f t="shared" si="15"/>
        <v>0</v>
      </c>
      <c r="L68" s="1">
        <f t="shared" si="16"/>
        <v>0</v>
      </c>
      <c r="M68" s="1">
        <f t="shared" si="17"/>
        <v>0</v>
      </c>
      <c r="N68">
        <f t="shared" si="10"/>
        <v>0</v>
      </c>
    </row>
    <row r="69" spans="1:14" ht="15.75" x14ac:dyDescent="0.3">
      <c r="A69" s="10">
        <v>44267.586805555555</v>
      </c>
      <c r="B69" s="9">
        <v>80.83</v>
      </c>
      <c r="C69" s="9">
        <v>80.894999999999996</v>
      </c>
      <c r="D69" s="9">
        <v>80.784999999999997</v>
      </c>
      <c r="E69" s="9">
        <v>80.834999999999994</v>
      </c>
      <c r="F69" s="9">
        <v>68</v>
      </c>
      <c r="G69" s="7">
        <f t="shared" si="12"/>
        <v>6.1858220957509006E-5</v>
      </c>
      <c r="H69" s="7">
        <f t="shared" si="13"/>
        <v>8.0415687244832028E-4</v>
      </c>
      <c r="I69" s="1">
        <f t="shared" si="14"/>
        <v>0</v>
      </c>
      <c r="J69" s="1">
        <f t="shared" si="18"/>
        <v>0</v>
      </c>
      <c r="K69" s="1">
        <f t="shared" si="15"/>
        <v>0</v>
      </c>
      <c r="L69" s="1">
        <f t="shared" si="16"/>
        <v>0</v>
      </c>
      <c r="M69" s="1">
        <f t="shared" si="17"/>
        <v>0</v>
      </c>
      <c r="N69">
        <f t="shared" si="10"/>
        <v>0</v>
      </c>
    </row>
    <row r="70" spans="1:14" ht="15.75" x14ac:dyDescent="0.3">
      <c r="A70" s="10">
        <v>44267.590277777781</v>
      </c>
      <c r="B70" s="9">
        <v>80.834999999999994</v>
      </c>
      <c r="C70" s="9">
        <v>80.965000000000003</v>
      </c>
      <c r="D70" s="9">
        <v>80.715000000000003</v>
      </c>
      <c r="E70" s="9">
        <v>80.875</v>
      </c>
      <c r="F70" s="9">
        <v>69</v>
      </c>
      <c r="G70" s="7">
        <f t="shared" si="12"/>
        <v>4.9483515803805595E-4</v>
      </c>
      <c r="H70" s="7">
        <f t="shared" si="13"/>
        <v>1.60821426362355E-3</v>
      </c>
      <c r="I70" s="1">
        <f t="shared" si="14"/>
        <v>0</v>
      </c>
      <c r="J70" s="1">
        <f t="shared" si="18"/>
        <v>0</v>
      </c>
      <c r="K70" s="1">
        <f t="shared" si="15"/>
        <v>0</v>
      </c>
      <c r="L70" s="1">
        <f t="shared" si="16"/>
        <v>0</v>
      </c>
      <c r="M70" s="1">
        <f t="shared" si="17"/>
        <v>0</v>
      </c>
      <c r="N70">
        <f t="shared" si="10"/>
        <v>0</v>
      </c>
    </row>
    <row r="71" spans="1:14" ht="15.75" x14ac:dyDescent="0.3">
      <c r="A71" s="10">
        <v>44267.59375</v>
      </c>
      <c r="B71" s="9">
        <v>80.875</v>
      </c>
      <c r="C71" s="9">
        <v>81.015000000000001</v>
      </c>
      <c r="D71" s="9">
        <v>80.855000000000004</v>
      </c>
      <c r="E71" s="9">
        <v>80.984999999999999</v>
      </c>
      <c r="F71" s="9">
        <v>70</v>
      </c>
      <c r="G71" s="7">
        <f t="shared" si="12"/>
        <v>1.3601236476043206E-3</v>
      </c>
      <c r="H71" s="7">
        <f t="shared" si="13"/>
        <v>1.7310664605873331E-3</v>
      </c>
      <c r="I71" s="1">
        <f t="shared" si="14"/>
        <v>1</v>
      </c>
      <c r="J71" s="1">
        <f t="shared" si="18"/>
        <v>1</v>
      </c>
      <c r="K71" s="1">
        <f t="shared" si="15"/>
        <v>0</v>
      </c>
      <c r="L71" s="1">
        <f t="shared" si="16"/>
        <v>1</v>
      </c>
      <c r="M71" s="1">
        <f t="shared" si="17"/>
        <v>0</v>
      </c>
      <c r="N71">
        <f t="shared" si="10"/>
        <v>0</v>
      </c>
    </row>
    <row r="72" spans="1:14" ht="15.75" x14ac:dyDescent="0.3">
      <c r="A72" s="10">
        <v>44267.597222222219</v>
      </c>
      <c r="B72" s="9">
        <v>80.984999999999999</v>
      </c>
      <c r="C72" s="9">
        <v>81.045000000000002</v>
      </c>
      <c r="D72" s="9">
        <v>80.94</v>
      </c>
      <c r="E72" s="9">
        <v>80.984999999999999</v>
      </c>
      <c r="F72" s="9">
        <v>71</v>
      </c>
      <c r="G72" s="7">
        <f t="shared" si="12"/>
        <v>0</v>
      </c>
      <c r="H72" s="7">
        <f t="shared" si="13"/>
        <v>7.4087794035935389E-4</v>
      </c>
      <c r="I72" s="1">
        <f t="shared" si="14"/>
        <v>1</v>
      </c>
      <c r="J72" s="1">
        <f t="shared" si="18"/>
        <v>0</v>
      </c>
      <c r="K72" s="1">
        <f t="shared" si="15"/>
        <v>0</v>
      </c>
      <c r="L72" s="1">
        <f t="shared" si="16"/>
        <v>1</v>
      </c>
      <c r="M72" s="1">
        <f t="shared" si="17"/>
        <v>0</v>
      </c>
      <c r="N72">
        <f t="shared" si="10"/>
        <v>0</v>
      </c>
    </row>
    <row r="73" spans="1:14" ht="15.75" x14ac:dyDescent="0.3">
      <c r="A73" s="10">
        <v>44267.600694444445</v>
      </c>
      <c r="B73" s="9">
        <v>80.984999999999999</v>
      </c>
      <c r="C73" s="9">
        <v>81.004999999999995</v>
      </c>
      <c r="D73" s="9">
        <v>80.885000000000005</v>
      </c>
      <c r="E73" s="9">
        <v>80.915000000000006</v>
      </c>
      <c r="F73" s="9">
        <v>72</v>
      </c>
      <c r="G73" s="7">
        <f t="shared" si="12"/>
        <v>-8.643575970857959E-4</v>
      </c>
      <c r="H73" s="7">
        <f t="shared" si="13"/>
        <v>2.4695931345305945E-4</v>
      </c>
      <c r="I73" s="1">
        <f t="shared" si="14"/>
        <v>0</v>
      </c>
      <c r="J73" s="1">
        <f t="shared" si="18"/>
        <v>0</v>
      </c>
      <c r="K73" s="1">
        <f t="shared" si="15"/>
        <v>0</v>
      </c>
      <c r="L73" s="1">
        <f t="shared" si="16"/>
        <v>0</v>
      </c>
      <c r="M73" s="1">
        <f t="shared" si="17"/>
        <v>0</v>
      </c>
      <c r="N73">
        <f t="shared" si="10"/>
        <v>0</v>
      </c>
    </row>
    <row r="74" spans="1:14" ht="15.75" x14ac:dyDescent="0.3">
      <c r="A74" s="10">
        <v>44267.604166666664</v>
      </c>
      <c r="B74" s="9">
        <v>80.915000000000006</v>
      </c>
      <c r="C74" s="9">
        <v>81.025000000000006</v>
      </c>
      <c r="D74" s="9">
        <v>80.864999999999995</v>
      </c>
      <c r="E74" s="9">
        <v>81.015000000000001</v>
      </c>
      <c r="F74" s="9">
        <v>73</v>
      </c>
      <c r="G74" s="7">
        <f t="shared" si="12"/>
        <v>1.2358647963912044E-3</v>
      </c>
      <c r="H74" s="7">
        <f t="shared" si="13"/>
        <v>1.3594512760303952E-3</v>
      </c>
      <c r="I74" s="1">
        <f t="shared" si="14"/>
        <v>0</v>
      </c>
      <c r="J74" s="1">
        <f t="shared" si="18"/>
        <v>1</v>
      </c>
      <c r="K74" s="1">
        <f t="shared" si="15"/>
        <v>0</v>
      </c>
      <c r="L74" s="1">
        <f t="shared" si="16"/>
        <v>0</v>
      </c>
      <c r="M74" s="1">
        <f t="shared" si="17"/>
        <v>0</v>
      </c>
      <c r="N74">
        <f t="shared" ref="N74:N79" si="19">+IF(OR(M75=1,M76=1,M74=1),1,0)</f>
        <v>0</v>
      </c>
    </row>
    <row r="75" spans="1:14" ht="15.75" x14ac:dyDescent="0.3">
      <c r="A75" s="10">
        <v>44267.607638888891</v>
      </c>
      <c r="B75" s="9">
        <v>81.015000000000001</v>
      </c>
      <c r="C75" s="9">
        <v>81.185000000000002</v>
      </c>
      <c r="D75" s="9">
        <v>80.965000000000003</v>
      </c>
      <c r="E75" s="9">
        <v>81.135000000000005</v>
      </c>
      <c r="F75" s="9">
        <v>74</v>
      </c>
      <c r="G75" s="7">
        <f t="shared" si="12"/>
        <v>1.4812071838548979E-3</v>
      </c>
      <c r="H75" s="7">
        <f t="shared" si="13"/>
        <v>2.0983768437943802E-3</v>
      </c>
      <c r="I75" s="1">
        <f t="shared" si="14"/>
        <v>1</v>
      </c>
      <c r="J75" s="1">
        <f t="shared" si="18"/>
        <v>1</v>
      </c>
      <c r="K75" s="1">
        <f t="shared" si="15"/>
        <v>0</v>
      </c>
      <c r="L75" s="1">
        <f t="shared" si="16"/>
        <v>1</v>
      </c>
      <c r="M75" s="1">
        <f t="shared" si="17"/>
        <v>0</v>
      </c>
      <c r="N75">
        <f t="shared" si="19"/>
        <v>0</v>
      </c>
    </row>
    <row r="76" spans="1:14" ht="15.75" x14ac:dyDescent="0.3">
      <c r="A76" s="10">
        <v>44267.611111111109</v>
      </c>
      <c r="B76" s="9">
        <v>81.135000000000005</v>
      </c>
      <c r="C76" s="9">
        <v>81.135000000000005</v>
      </c>
      <c r="D76" s="9">
        <v>80.915000000000006</v>
      </c>
      <c r="E76" s="9">
        <v>80.984999999999999</v>
      </c>
      <c r="F76" s="9">
        <v>75</v>
      </c>
      <c r="G76" s="7">
        <f t="shared" si="12"/>
        <v>-1.8487705675726341E-3</v>
      </c>
      <c r="H76" s="7">
        <f t="shared" si="13"/>
        <v>0</v>
      </c>
      <c r="I76" s="1">
        <f t="shared" si="14"/>
        <v>0</v>
      </c>
      <c r="J76" s="1">
        <f t="shared" si="18"/>
        <v>0</v>
      </c>
      <c r="K76" s="1">
        <f t="shared" si="15"/>
        <v>0</v>
      </c>
      <c r="L76" s="1">
        <f t="shared" si="16"/>
        <v>0</v>
      </c>
      <c r="M76" s="1">
        <f t="shared" si="17"/>
        <v>0</v>
      </c>
      <c r="N76">
        <f t="shared" si="19"/>
        <v>0</v>
      </c>
    </row>
    <row r="77" spans="1:14" ht="15.75" x14ac:dyDescent="0.3">
      <c r="A77" s="10">
        <v>44267.614583333336</v>
      </c>
      <c r="B77" s="9">
        <v>80.984999999999999</v>
      </c>
      <c r="C77" s="9">
        <v>81.05</v>
      </c>
      <c r="D77" s="9">
        <v>80.905000000000001</v>
      </c>
      <c r="E77" s="9">
        <v>80.91</v>
      </c>
      <c r="F77" s="9">
        <v>76</v>
      </c>
      <c r="G77" s="7">
        <f t="shared" si="12"/>
        <v>-9.2609742544919234E-4</v>
      </c>
      <c r="H77" s="7">
        <f t="shared" si="13"/>
        <v>8.026177687225749E-4</v>
      </c>
      <c r="I77" s="1">
        <f t="shared" si="14"/>
        <v>0</v>
      </c>
      <c r="J77" s="1">
        <f t="shared" si="18"/>
        <v>0</v>
      </c>
      <c r="K77" s="1">
        <f t="shared" si="15"/>
        <v>0</v>
      </c>
      <c r="L77" s="1">
        <f t="shared" si="16"/>
        <v>0</v>
      </c>
      <c r="M77" s="1">
        <f t="shared" si="17"/>
        <v>0</v>
      </c>
      <c r="N77">
        <f t="shared" si="19"/>
        <v>0</v>
      </c>
    </row>
    <row r="78" spans="1:14" ht="15.75" x14ac:dyDescent="0.3">
      <c r="A78" s="10">
        <v>44267.618055555555</v>
      </c>
      <c r="B78" s="9">
        <v>80.91</v>
      </c>
      <c r="C78" s="9">
        <v>80.944999999999993</v>
      </c>
      <c r="D78" s="9">
        <v>80.814999999999998</v>
      </c>
      <c r="E78" s="9">
        <v>80.855000000000004</v>
      </c>
      <c r="F78" s="9">
        <v>77</v>
      </c>
      <c r="G78" s="7">
        <f t="shared" si="12"/>
        <v>-6.7976764306009905E-4</v>
      </c>
      <c r="H78" s="7">
        <f t="shared" si="13"/>
        <v>4.3257940922007899E-4</v>
      </c>
      <c r="I78" s="1">
        <f t="shared" si="14"/>
        <v>0</v>
      </c>
      <c r="J78" s="1">
        <f t="shared" si="18"/>
        <v>0</v>
      </c>
      <c r="K78" s="1">
        <f t="shared" si="15"/>
        <v>0</v>
      </c>
      <c r="L78" s="1">
        <f t="shared" si="16"/>
        <v>0</v>
      </c>
      <c r="M78" s="1">
        <f t="shared" si="17"/>
        <v>0</v>
      </c>
      <c r="N78">
        <f t="shared" si="19"/>
        <v>0</v>
      </c>
    </row>
    <row r="79" spans="1:14" ht="15.75" x14ac:dyDescent="0.3">
      <c r="A79" s="10">
        <v>44267.621527777781</v>
      </c>
      <c r="B79" s="9">
        <v>80.855000000000004</v>
      </c>
      <c r="C79" s="9">
        <v>81.094999999999999</v>
      </c>
      <c r="D79" s="9">
        <v>80.855000000000004</v>
      </c>
      <c r="E79" s="9">
        <v>81.055000000000007</v>
      </c>
      <c r="F79" s="9">
        <v>78</v>
      </c>
      <c r="G79" s="7">
        <f t="shared" si="12"/>
        <v>2.4735637870261932E-3</v>
      </c>
      <c r="H79" s="7">
        <f t="shared" si="13"/>
        <v>2.9682765444313261E-3</v>
      </c>
      <c r="I79" s="1">
        <f t="shared" si="14"/>
        <v>1</v>
      </c>
      <c r="J79" s="1">
        <f t="shared" si="18"/>
        <v>1</v>
      </c>
      <c r="K79" s="1">
        <f t="shared" si="15"/>
        <v>0</v>
      </c>
      <c r="L79" s="1">
        <f t="shared" si="16"/>
        <v>1</v>
      </c>
      <c r="M79" s="1">
        <f t="shared" si="17"/>
        <v>0</v>
      </c>
      <c r="N79">
        <f t="shared" si="19"/>
        <v>0</v>
      </c>
    </row>
  </sheetData>
  <conditionalFormatting sqref="J1:J1048576">
    <cfRule type="cellIs" dxfId="14" priority="5" operator="equal">
      <formula>1</formula>
    </cfRule>
  </conditionalFormatting>
  <conditionalFormatting sqref="K1:L1048576">
    <cfRule type="cellIs" dxfId="13" priority="4" operator="equal">
      <formula>1</formula>
    </cfRule>
  </conditionalFormatting>
  <conditionalFormatting sqref="N1:N2 M1:M1048576">
    <cfRule type="cellIs" dxfId="12" priority="3" operator="equal">
      <formula>1</formula>
    </cfRule>
  </conditionalFormatting>
  <conditionalFormatting sqref="N1:N1048576">
    <cfRule type="cellIs" dxfId="11" priority="2" operator="equal">
      <formula>1</formula>
    </cfRule>
  </conditionalFormatting>
  <conditionalFormatting sqref="I2">
    <cfRule type="cellIs" dxfId="1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workbookViewId="0">
      <pane ySplit="1" topLeftCell="A2" activePane="bottomLeft" state="frozen"/>
      <selection pane="bottomLeft" activeCell="A10" sqref="A10:XFD14"/>
    </sheetView>
  </sheetViews>
  <sheetFormatPr defaultRowHeight="15" x14ac:dyDescent="0.25"/>
  <cols>
    <col min="1" max="1" width="12.42578125" style="8" customWidth="1"/>
    <col min="2" max="6" width="9.140625" style="3"/>
    <col min="7" max="7" width="11" style="3" bestFit="1" customWidth="1"/>
    <col min="8" max="8" width="11" style="3" customWidth="1"/>
    <col min="9" max="9" width="10" bestFit="1" customWidth="1"/>
  </cols>
  <sheetData>
    <row r="1" spans="1:14" ht="15.75" x14ac:dyDescent="0.3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5" t="s">
        <v>10</v>
      </c>
      <c r="I1" s="2" t="s">
        <v>11</v>
      </c>
      <c r="J1" s="2" t="s">
        <v>6</v>
      </c>
      <c r="K1" s="2" t="s">
        <v>7</v>
      </c>
      <c r="L1" s="2" t="s">
        <v>6</v>
      </c>
      <c r="M1" s="2" t="s">
        <v>9</v>
      </c>
      <c r="N1" s="2" t="s">
        <v>9</v>
      </c>
    </row>
    <row r="2" spans="1:14" ht="15.75" x14ac:dyDescent="0.3">
      <c r="A2" s="10">
        <v>44267.354166666664</v>
      </c>
      <c r="B2" s="9">
        <v>669.94</v>
      </c>
      <c r="C2" s="9">
        <v>678.28499999999997</v>
      </c>
      <c r="D2" s="9">
        <v>666.19500000000005</v>
      </c>
      <c r="E2" s="9">
        <v>677.90499999999997</v>
      </c>
      <c r="F2" s="9">
        <v>0</v>
      </c>
      <c r="G2" s="7">
        <f>+(E2-B2)/B2</f>
        <v>1.1889124399199804E-2</v>
      </c>
      <c r="H2" s="7">
        <f>+(C2-B2)/B2</f>
        <v>1.2456339373675124E-2</v>
      </c>
      <c r="I2" s="4">
        <v>0</v>
      </c>
      <c r="J2" s="1">
        <f>+IF(G2&gt;0.001,1, 0)</f>
        <v>1</v>
      </c>
      <c r="K2" s="1">
        <f t="shared" ref="K2:K10" si="0">+IFERROR(IF(AND(J1=1,(ABS(G2)/ABS(G1))&lt;0.4,I3=1,G2&lt;0),1,0),0)</f>
        <v>0</v>
      </c>
      <c r="L2" s="1">
        <f t="shared" ref="L2:L27" si="1">+IF(I2=1,1, 0)</f>
        <v>0</v>
      </c>
      <c r="M2" s="4">
        <v>0</v>
      </c>
      <c r="N2" s="4">
        <v>0</v>
      </c>
    </row>
    <row r="3" spans="1:14" ht="15.75" x14ac:dyDescent="0.3">
      <c r="A3" s="10">
        <v>44267.364583333336</v>
      </c>
      <c r="B3" s="9">
        <v>677.90499999999997</v>
      </c>
      <c r="C3" s="9">
        <v>686.06500000000005</v>
      </c>
      <c r="D3" s="9">
        <v>674.73500000000001</v>
      </c>
      <c r="E3" s="9">
        <v>682.26499999999999</v>
      </c>
      <c r="F3" s="9">
        <v>1</v>
      </c>
      <c r="G3" s="7">
        <f t="shared" ref="G3:G27" si="2">+(E3-B3)/B3</f>
        <v>6.4315796461156269E-3</v>
      </c>
      <c r="H3" s="7">
        <f t="shared" ref="H3:H27" si="3">+(C3-B3)/B3</f>
        <v>1.203708484227153E-2</v>
      </c>
      <c r="I3" s="1">
        <f t="shared" ref="I3:I4" si="4">+IF(AND(C3&gt;C2,C3&gt;C1),1,0)</f>
        <v>0</v>
      </c>
      <c r="J3" s="1">
        <f t="shared" ref="J3:J27" si="5">+IF(G3&gt;0.001,1, 0)</f>
        <v>1</v>
      </c>
      <c r="K3" s="1">
        <f>+IFERROR(IF(AND(J2=1,(ABS(G3)/ABS(G2))&lt;0.4,I4=1,G3&lt;0),1,0),0)</f>
        <v>0</v>
      </c>
      <c r="L3" s="1">
        <f t="shared" si="1"/>
        <v>0</v>
      </c>
      <c r="M3" s="1">
        <f t="shared" ref="M3:M8" si="6">+IF(AND(L3=1,K2=1,J1=1),1,0)</f>
        <v>0</v>
      </c>
      <c r="N3">
        <f t="shared" ref="N3:N8" si="7">+IF(OR(M4=1,M5=1,M3=1),1,0)</f>
        <v>0</v>
      </c>
    </row>
    <row r="4" spans="1:14" ht="15.75" x14ac:dyDescent="0.3">
      <c r="A4" s="10">
        <v>44267.375</v>
      </c>
      <c r="B4" s="9">
        <v>682.26499999999999</v>
      </c>
      <c r="C4" s="9">
        <v>682.81500000000005</v>
      </c>
      <c r="D4" s="9">
        <v>676.89</v>
      </c>
      <c r="E4" s="9">
        <v>680.11500000000001</v>
      </c>
      <c r="F4" s="9">
        <v>2</v>
      </c>
      <c r="G4" s="7">
        <f t="shared" si="2"/>
        <v>-3.1512682022381E-3</v>
      </c>
      <c r="H4" s="7">
        <f t="shared" si="3"/>
        <v>8.0613837731683172E-4</v>
      </c>
      <c r="I4" s="1">
        <f t="shared" si="4"/>
        <v>0</v>
      </c>
      <c r="J4" s="1">
        <f t="shared" si="5"/>
        <v>0</v>
      </c>
      <c r="K4" s="1">
        <f t="shared" si="0"/>
        <v>0</v>
      </c>
      <c r="L4" s="1">
        <f t="shared" si="1"/>
        <v>0</v>
      </c>
      <c r="M4" s="1">
        <f t="shared" si="6"/>
        <v>0</v>
      </c>
      <c r="N4">
        <f t="shared" si="7"/>
        <v>0</v>
      </c>
    </row>
    <row r="5" spans="1:14" ht="15.75" x14ac:dyDescent="0.3">
      <c r="A5" s="10">
        <v>44267.385416666664</v>
      </c>
      <c r="B5" s="9">
        <v>680.11500000000001</v>
      </c>
      <c r="C5" s="9">
        <v>684</v>
      </c>
      <c r="D5" s="9">
        <v>671.60500000000002</v>
      </c>
      <c r="E5" s="9">
        <v>675.34500000000003</v>
      </c>
      <c r="F5" s="9">
        <v>3</v>
      </c>
      <c r="G5" s="7">
        <f t="shared" si="2"/>
        <v>-7.0135197723914071E-3</v>
      </c>
      <c r="H5" s="7">
        <f t="shared" si="3"/>
        <v>5.7122692485829466E-3</v>
      </c>
      <c r="I5" s="1">
        <f>+IF(AND(C5&gt;C4,C5&gt;C3),1,0)</f>
        <v>0</v>
      </c>
      <c r="J5" s="1">
        <f t="shared" si="5"/>
        <v>0</v>
      </c>
      <c r="K5" s="1">
        <f t="shared" si="0"/>
        <v>0</v>
      </c>
      <c r="L5" s="1">
        <f t="shared" si="1"/>
        <v>0</v>
      </c>
      <c r="M5" s="1">
        <f t="shared" si="6"/>
        <v>0</v>
      </c>
      <c r="N5">
        <f t="shared" si="7"/>
        <v>0</v>
      </c>
    </row>
    <row r="6" spans="1:14" ht="15.75" x14ac:dyDescent="0.3">
      <c r="A6" s="10">
        <v>44267.395833333336</v>
      </c>
      <c r="B6" s="9">
        <v>675.34500000000003</v>
      </c>
      <c r="C6" s="9">
        <v>678.42499999999995</v>
      </c>
      <c r="D6" s="9">
        <v>673.14499999999998</v>
      </c>
      <c r="E6" s="9">
        <v>677.45500000000004</v>
      </c>
      <c r="F6" s="9">
        <v>4</v>
      </c>
      <c r="G6" s="7">
        <f t="shared" si="2"/>
        <v>3.1243290466354432E-3</v>
      </c>
      <c r="H6" s="7">
        <f t="shared" si="3"/>
        <v>4.5606319732876188E-3</v>
      </c>
      <c r="I6" s="1">
        <f t="shared" ref="I6:I27" si="8">+IF(AND(C6&gt;C5,C6&gt;C4),1,0)</f>
        <v>0</v>
      </c>
      <c r="J6" s="1">
        <f t="shared" si="5"/>
        <v>1</v>
      </c>
      <c r="K6" s="1">
        <f t="shared" si="0"/>
        <v>0</v>
      </c>
      <c r="L6" s="1">
        <f t="shared" si="1"/>
        <v>0</v>
      </c>
      <c r="M6" s="1">
        <f t="shared" si="6"/>
        <v>0</v>
      </c>
      <c r="N6">
        <f t="shared" si="7"/>
        <v>1</v>
      </c>
    </row>
    <row r="7" spans="1:14" ht="15.75" x14ac:dyDescent="0.3">
      <c r="A7" s="10">
        <v>44267.40625</v>
      </c>
      <c r="B7" s="9">
        <v>677.45500000000004</v>
      </c>
      <c r="C7" s="9">
        <v>679.72</v>
      </c>
      <c r="D7" s="9">
        <v>674.39499999999998</v>
      </c>
      <c r="E7" s="9">
        <v>676.83500000000004</v>
      </c>
      <c r="F7" s="9">
        <v>5</v>
      </c>
      <c r="G7" s="7">
        <f t="shared" si="2"/>
        <v>-9.1518993881513095E-4</v>
      </c>
      <c r="H7" s="7">
        <f t="shared" si="3"/>
        <v>3.3433955022842644E-3</v>
      </c>
      <c r="I7" s="1">
        <f t="shared" si="8"/>
        <v>0</v>
      </c>
      <c r="J7" s="1">
        <f t="shared" si="5"/>
        <v>0</v>
      </c>
      <c r="K7" s="1">
        <f t="shared" si="0"/>
        <v>1</v>
      </c>
      <c r="L7" s="1">
        <f t="shared" si="1"/>
        <v>0</v>
      </c>
      <c r="M7" s="1">
        <f t="shared" si="6"/>
        <v>0</v>
      </c>
      <c r="N7">
        <f t="shared" si="7"/>
        <v>1</v>
      </c>
    </row>
    <row r="8" spans="1:14" ht="15.75" x14ac:dyDescent="0.3">
      <c r="A8" s="10">
        <v>44267.416666666664</v>
      </c>
      <c r="B8" s="9">
        <v>676.83500000000004</v>
      </c>
      <c r="C8" s="9">
        <v>680.67499999999995</v>
      </c>
      <c r="D8" s="9">
        <v>673.755</v>
      </c>
      <c r="E8" s="9">
        <v>678.93499999999995</v>
      </c>
      <c r="F8" s="9">
        <v>6</v>
      </c>
      <c r="G8" s="7">
        <f t="shared" si="2"/>
        <v>3.1026764277850716E-3</v>
      </c>
      <c r="H8" s="7">
        <f t="shared" si="3"/>
        <v>5.6734654679499704E-3</v>
      </c>
      <c r="I8" s="1">
        <f t="shared" si="8"/>
        <v>1</v>
      </c>
      <c r="J8" s="1">
        <f t="shared" si="5"/>
        <v>1</v>
      </c>
      <c r="K8" s="1">
        <f t="shared" si="0"/>
        <v>0</v>
      </c>
      <c r="L8" s="1">
        <f t="shared" si="1"/>
        <v>1</v>
      </c>
      <c r="M8" s="1">
        <f t="shared" si="6"/>
        <v>1</v>
      </c>
      <c r="N8">
        <f t="shared" si="7"/>
        <v>1</v>
      </c>
    </row>
    <row r="9" spans="1:14" ht="15.75" x14ac:dyDescent="0.3">
      <c r="A9" s="10">
        <v>44267.427083333336</v>
      </c>
      <c r="B9" s="9">
        <v>678.93499999999995</v>
      </c>
      <c r="C9" s="9">
        <v>683.8</v>
      </c>
      <c r="D9" s="9">
        <v>678.31</v>
      </c>
      <c r="E9" s="9">
        <v>681.35500000000002</v>
      </c>
      <c r="F9" s="9">
        <v>7</v>
      </c>
      <c r="G9" s="7">
        <f t="shared" si="2"/>
        <v>3.5644060182492771E-3</v>
      </c>
      <c r="H9" s="7">
        <f t="shared" si="3"/>
        <v>7.1656344127199352E-3</v>
      </c>
      <c r="I9" s="1">
        <f t="shared" si="8"/>
        <v>1</v>
      </c>
      <c r="J9" s="1">
        <f t="shared" si="5"/>
        <v>1</v>
      </c>
      <c r="K9" s="1">
        <f t="shared" si="0"/>
        <v>0</v>
      </c>
      <c r="L9" s="1">
        <f t="shared" si="1"/>
        <v>1</v>
      </c>
      <c r="M9" s="1">
        <f>+IF(AND(L9=1,K8=1,J7=1),1,0)</f>
        <v>0</v>
      </c>
      <c r="N9">
        <f>+IF(OR(M10=1,M11=1,M9=1),1,0)</f>
        <v>0</v>
      </c>
    </row>
    <row r="10" spans="1:14" ht="15.75" x14ac:dyDescent="0.3">
      <c r="A10" s="10">
        <v>44267.4375</v>
      </c>
      <c r="B10" s="9">
        <v>681.35500000000002</v>
      </c>
      <c r="C10" s="9">
        <v>689.11500000000001</v>
      </c>
      <c r="D10" s="9">
        <v>679.53499999999997</v>
      </c>
      <c r="E10" s="9">
        <v>688.9</v>
      </c>
      <c r="F10" s="9">
        <v>8</v>
      </c>
      <c r="G10" s="7">
        <f t="shared" si="2"/>
        <v>1.1073522613028391E-2</v>
      </c>
      <c r="H10" s="7">
        <f t="shared" si="3"/>
        <v>1.1389070308429512E-2</v>
      </c>
      <c r="I10" s="1">
        <f t="shared" si="8"/>
        <v>1</v>
      </c>
      <c r="J10" s="1">
        <f t="shared" si="5"/>
        <v>1</v>
      </c>
      <c r="K10" s="1">
        <f t="shared" si="0"/>
        <v>0</v>
      </c>
      <c r="L10" s="1">
        <f t="shared" si="1"/>
        <v>1</v>
      </c>
      <c r="M10" s="1">
        <f t="shared" ref="M10:M27" si="9">+IF(AND(L10=1,K9=1,J8=1),1,0)</f>
        <v>0</v>
      </c>
      <c r="N10">
        <f t="shared" ref="N10:N27" si="10">+IF(OR(M11=1,M12=1,M10=1),1,0)</f>
        <v>1</v>
      </c>
    </row>
    <row r="11" spans="1:14" ht="15.75" x14ac:dyDescent="0.3">
      <c r="A11" s="10">
        <v>44267.447916666664</v>
      </c>
      <c r="B11" s="9">
        <v>688.9</v>
      </c>
      <c r="C11" s="9">
        <v>689.73500000000001</v>
      </c>
      <c r="D11" s="9">
        <v>686.41</v>
      </c>
      <c r="E11" s="9">
        <v>687.68499999999995</v>
      </c>
      <c r="F11" s="9">
        <v>9</v>
      </c>
      <c r="G11" s="7">
        <f t="shared" si="2"/>
        <v>-1.7636812309479342E-3</v>
      </c>
      <c r="H11" s="7">
        <f t="shared" si="3"/>
        <v>1.2120772245609471E-3</v>
      </c>
      <c r="I11" s="1">
        <f t="shared" si="8"/>
        <v>1</v>
      </c>
      <c r="J11" s="1">
        <f t="shared" si="5"/>
        <v>0</v>
      </c>
      <c r="K11" s="1">
        <f>+IFERROR(IF(AND(J10=1,(ABS(G11)/ABS(G10))&lt;0.4,I12=1,G11&lt;0),1,0),0)</f>
        <v>1</v>
      </c>
      <c r="L11" s="1">
        <f t="shared" si="1"/>
        <v>1</v>
      </c>
      <c r="M11" s="1">
        <f t="shared" si="9"/>
        <v>0</v>
      </c>
      <c r="N11">
        <f t="shared" si="10"/>
        <v>1</v>
      </c>
    </row>
    <row r="12" spans="1:14" ht="15.75" x14ac:dyDescent="0.3">
      <c r="A12" s="10">
        <v>44267.458333333336</v>
      </c>
      <c r="B12" s="9">
        <v>687.68499999999995</v>
      </c>
      <c r="C12" s="9">
        <v>693.54</v>
      </c>
      <c r="D12" s="9">
        <v>685.83</v>
      </c>
      <c r="E12" s="9">
        <v>693.17</v>
      </c>
      <c r="F12" s="9">
        <v>10</v>
      </c>
      <c r="G12" s="7">
        <f t="shared" si="2"/>
        <v>7.9760355395275661E-3</v>
      </c>
      <c r="H12" s="7">
        <f t="shared" si="3"/>
        <v>8.5140725768338976E-3</v>
      </c>
      <c r="I12" s="1">
        <f t="shared" si="8"/>
        <v>1</v>
      </c>
      <c r="J12" s="1">
        <f t="shared" si="5"/>
        <v>1</v>
      </c>
      <c r="K12" s="1">
        <f t="shared" ref="K12:K26" si="11">+IFERROR(IF(AND(J11=1,(ABS(G12)/ABS(G11))&lt;0.4,I13=1,G12&lt;0),1,0),0)</f>
        <v>0</v>
      </c>
      <c r="L12" s="1">
        <f t="shared" si="1"/>
        <v>1</v>
      </c>
      <c r="M12" s="1">
        <f t="shared" si="9"/>
        <v>1</v>
      </c>
      <c r="N12">
        <f t="shared" si="10"/>
        <v>1</v>
      </c>
    </row>
    <row r="13" spans="1:14" ht="15.75" x14ac:dyDescent="0.3">
      <c r="A13" s="10">
        <v>44267.46875</v>
      </c>
      <c r="B13" s="9">
        <v>693.17</v>
      </c>
      <c r="C13" s="9">
        <v>693.94500000000005</v>
      </c>
      <c r="D13" s="9">
        <v>689.73500000000001</v>
      </c>
      <c r="E13" s="9">
        <v>692.755</v>
      </c>
      <c r="F13" s="9">
        <v>11</v>
      </c>
      <c r="G13" s="7">
        <f t="shared" si="2"/>
        <v>-5.9869873191275398E-4</v>
      </c>
      <c r="H13" s="7">
        <f t="shared" si="3"/>
        <v>1.1180518487529626E-3</v>
      </c>
      <c r="I13" s="1">
        <f t="shared" si="8"/>
        <v>1</v>
      </c>
      <c r="J13" s="1">
        <f t="shared" si="5"/>
        <v>0</v>
      </c>
      <c r="K13" s="1">
        <f t="shared" si="11"/>
        <v>1</v>
      </c>
      <c r="L13" s="1">
        <f t="shared" si="1"/>
        <v>1</v>
      </c>
      <c r="M13" s="1">
        <f t="shared" si="9"/>
        <v>0</v>
      </c>
      <c r="N13">
        <f t="shared" si="10"/>
        <v>1</v>
      </c>
    </row>
    <row r="14" spans="1:14" ht="15.75" x14ac:dyDescent="0.3">
      <c r="A14" s="10">
        <v>44267.479166666664</v>
      </c>
      <c r="B14" s="9">
        <v>692.755</v>
      </c>
      <c r="C14" s="9">
        <v>694.81500000000005</v>
      </c>
      <c r="D14" s="9">
        <v>688.09</v>
      </c>
      <c r="E14" s="9">
        <v>688.86500000000001</v>
      </c>
      <c r="F14" s="9">
        <v>12</v>
      </c>
      <c r="G14" s="7">
        <f t="shared" si="2"/>
        <v>-5.6152608064900097E-3</v>
      </c>
      <c r="H14" s="7">
        <f t="shared" si="3"/>
        <v>2.9736342574215404E-3</v>
      </c>
      <c r="I14" s="1">
        <f t="shared" si="8"/>
        <v>1</v>
      </c>
      <c r="J14" s="1">
        <f t="shared" si="5"/>
        <v>0</v>
      </c>
      <c r="K14" s="1">
        <f t="shared" si="11"/>
        <v>0</v>
      </c>
      <c r="L14" s="1">
        <f t="shared" si="1"/>
        <v>1</v>
      </c>
      <c r="M14" s="1">
        <f t="shared" si="9"/>
        <v>1</v>
      </c>
      <c r="N14">
        <f t="shared" si="10"/>
        <v>1</v>
      </c>
    </row>
    <row r="15" spans="1:14" ht="15.75" x14ac:dyDescent="0.3">
      <c r="A15" s="10">
        <v>44267.489583333336</v>
      </c>
      <c r="B15" s="9">
        <v>688.86500000000001</v>
      </c>
      <c r="C15" s="9">
        <v>689.84500000000003</v>
      </c>
      <c r="D15" s="9">
        <v>683.28499999999997</v>
      </c>
      <c r="E15" s="9">
        <v>687.57500000000005</v>
      </c>
      <c r="F15" s="9">
        <v>13</v>
      </c>
      <c r="G15" s="7">
        <f t="shared" si="2"/>
        <v>-1.8726455836774456E-3</v>
      </c>
      <c r="H15" s="7">
        <f t="shared" si="3"/>
        <v>1.4226299782976609E-3</v>
      </c>
      <c r="I15" s="1">
        <f t="shared" si="8"/>
        <v>0</v>
      </c>
      <c r="J15" s="1">
        <f t="shared" si="5"/>
        <v>0</v>
      </c>
      <c r="K15" s="1">
        <f t="shared" si="11"/>
        <v>0</v>
      </c>
      <c r="L15" s="1">
        <f t="shared" si="1"/>
        <v>0</v>
      </c>
      <c r="M15" s="1">
        <f t="shared" si="9"/>
        <v>0</v>
      </c>
      <c r="N15">
        <f t="shared" si="10"/>
        <v>0</v>
      </c>
    </row>
    <row r="16" spans="1:14" ht="15.75" x14ac:dyDescent="0.3">
      <c r="A16" s="10">
        <v>44267.5</v>
      </c>
      <c r="B16" s="9">
        <v>687.57500000000005</v>
      </c>
      <c r="C16" s="9">
        <v>690.54</v>
      </c>
      <c r="D16" s="9">
        <v>684.67499999999995</v>
      </c>
      <c r="E16" s="9">
        <v>689.92</v>
      </c>
      <c r="F16" s="9">
        <v>14</v>
      </c>
      <c r="G16" s="7">
        <f t="shared" si="2"/>
        <v>3.4105370323236207E-3</v>
      </c>
      <c r="H16" s="7">
        <f t="shared" si="3"/>
        <v>4.3122568447077304E-3</v>
      </c>
      <c r="I16" s="1">
        <f t="shared" si="8"/>
        <v>0</v>
      </c>
      <c r="J16" s="1">
        <f t="shared" si="5"/>
        <v>1</v>
      </c>
      <c r="K16" s="1">
        <f t="shared" si="11"/>
        <v>0</v>
      </c>
      <c r="L16" s="1">
        <f t="shared" si="1"/>
        <v>0</v>
      </c>
      <c r="M16" s="1">
        <f t="shared" si="9"/>
        <v>0</v>
      </c>
      <c r="N16">
        <f t="shared" si="10"/>
        <v>0</v>
      </c>
    </row>
    <row r="17" spans="1:14" ht="15.75" x14ac:dyDescent="0.3">
      <c r="A17" s="10">
        <v>44267.510416666664</v>
      </c>
      <c r="B17" s="9">
        <v>689.92</v>
      </c>
      <c r="C17" s="9">
        <v>690.01</v>
      </c>
      <c r="D17" s="9">
        <v>686.69500000000005</v>
      </c>
      <c r="E17" s="9">
        <v>688.19</v>
      </c>
      <c r="F17" s="9">
        <v>15</v>
      </c>
      <c r="G17" s="7">
        <f t="shared" si="2"/>
        <v>-2.507537105751253E-3</v>
      </c>
      <c r="H17" s="7">
        <f t="shared" si="3"/>
        <v>1.3044990723566768E-4</v>
      </c>
      <c r="I17" s="1">
        <f t="shared" si="8"/>
        <v>0</v>
      </c>
      <c r="J17" s="1">
        <f t="shared" si="5"/>
        <v>0</v>
      </c>
      <c r="K17" s="1">
        <f t="shared" si="11"/>
        <v>0</v>
      </c>
      <c r="L17" s="1">
        <f t="shared" si="1"/>
        <v>0</v>
      </c>
      <c r="M17" s="1">
        <f t="shared" si="9"/>
        <v>0</v>
      </c>
      <c r="N17">
        <f t="shared" si="10"/>
        <v>0</v>
      </c>
    </row>
    <row r="18" spans="1:14" ht="15.75" x14ac:dyDescent="0.3">
      <c r="A18" s="10">
        <v>44267.520833333336</v>
      </c>
      <c r="B18" s="9">
        <v>688.19</v>
      </c>
      <c r="C18" s="9">
        <v>689.95500000000004</v>
      </c>
      <c r="D18" s="9">
        <v>687.4</v>
      </c>
      <c r="E18" s="9">
        <v>688.495</v>
      </c>
      <c r="F18" s="9">
        <v>16</v>
      </c>
      <c r="G18" s="7">
        <f t="shared" si="2"/>
        <v>4.4319156047014627E-4</v>
      </c>
      <c r="H18" s="7">
        <f t="shared" si="3"/>
        <v>2.5646987023932146E-3</v>
      </c>
      <c r="I18" s="1">
        <f t="shared" si="8"/>
        <v>0</v>
      </c>
      <c r="J18" s="1">
        <f t="shared" si="5"/>
        <v>0</v>
      </c>
      <c r="K18" s="1">
        <f t="shared" si="11"/>
        <v>0</v>
      </c>
      <c r="L18" s="1">
        <f t="shared" si="1"/>
        <v>0</v>
      </c>
      <c r="M18" s="1">
        <f t="shared" si="9"/>
        <v>0</v>
      </c>
      <c r="N18">
        <f t="shared" si="10"/>
        <v>0</v>
      </c>
    </row>
    <row r="19" spans="1:14" ht="15.75" x14ac:dyDescent="0.3">
      <c r="A19" s="10">
        <v>44267.53125</v>
      </c>
      <c r="B19" s="9">
        <v>688.495</v>
      </c>
      <c r="C19" s="9">
        <v>688.63</v>
      </c>
      <c r="D19" s="9">
        <v>684.20500000000004</v>
      </c>
      <c r="E19" s="9">
        <v>684.72</v>
      </c>
      <c r="F19" s="9">
        <v>17</v>
      </c>
      <c r="G19" s="7">
        <f t="shared" si="2"/>
        <v>-5.4829737325615691E-3</v>
      </c>
      <c r="H19" s="7">
        <f t="shared" si="3"/>
        <v>1.9607985533662685E-4</v>
      </c>
      <c r="I19" s="1">
        <f t="shared" si="8"/>
        <v>0</v>
      </c>
      <c r="J19" s="1">
        <f t="shared" si="5"/>
        <v>0</v>
      </c>
      <c r="K19" s="1">
        <f t="shared" si="11"/>
        <v>0</v>
      </c>
      <c r="L19" s="1">
        <f t="shared" si="1"/>
        <v>0</v>
      </c>
      <c r="M19" s="1">
        <f t="shared" si="9"/>
        <v>0</v>
      </c>
      <c r="N19">
        <f t="shared" si="10"/>
        <v>0</v>
      </c>
    </row>
    <row r="20" spans="1:14" ht="15.75" x14ac:dyDescent="0.3">
      <c r="A20" s="10">
        <v>44267.541666666664</v>
      </c>
      <c r="B20" s="9">
        <v>684.72</v>
      </c>
      <c r="C20" s="9">
        <v>685.79</v>
      </c>
      <c r="D20" s="9">
        <v>683.31500000000005</v>
      </c>
      <c r="E20" s="9">
        <v>684.33</v>
      </c>
      <c r="F20" s="9">
        <v>18</v>
      </c>
      <c r="G20" s="7">
        <f t="shared" si="2"/>
        <v>-5.6957588503327833E-4</v>
      </c>
      <c r="H20" s="7">
        <f t="shared" si="3"/>
        <v>1.5626825563733152E-3</v>
      </c>
      <c r="I20" s="1">
        <f t="shared" si="8"/>
        <v>0</v>
      </c>
      <c r="J20" s="1">
        <f t="shared" si="5"/>
        <v>0</v>
      </c>
      <c r="K20" s="1">
        <f t="shared" si="11"/>
        <v>0</v>
      </c>
      <c r="L20" s="1">
        <f t="shared" si="1"/>
        <v>0</v>
      </c>
      <c r="M20" s="1">
        <f t="shared" si="9"/>
        <v>0</v>
      </c>
      <c r="N20">
        <f t="shared" si="10"/>
        <v>0</v>
      </c>
    </row>
    <row r="21" spans="1:14" ht="15.75" x14ac:dyDescent="0.3">
      <c r="A21" s="10">
        <v>44267.552083333336</v>
      </c>
      <c r="B21" s="9">
        <v>684.33</v>
      </c>
      <c r="C21" s="9">
        <v>684.39</v>
      </c>
      <c r="D21" s="9">
        <v>681.27</v>
      </c>
      <c r="E21" s="9">
        <v>684.06500000000005</v>
      </c>
      <c r="F21" s="9">
        <v>19</v>
      </c>
      <c r="G21" s="7">
        <f t="shared" si="2"/>
        <v>-3.8724007423317165E-4</v>
      </c>
      <c r="H21" s="7">
        <f t="shared" si="3"/>
        <v>8.7676997939510804E-5</v>
      </c>
      <c r="I21" s="1">
        <f t="shared" si="8"/>
        <v>0</v>
      </c>
      <c r="J21" s="1">
        <f t="shared" si="5"/>
        <v>0</v>
      </c>
      <c r="K21" s="1">
        <f t="shared" si="11"/>
        <v>0</v>
      </c>
      <c r="L21" s="1">
        <f t="shared" si="1"/>
        <v>0</v>
      </c>
      <c r="M21" s="1">
        <f t="shared" si="9"/>
        <v>0</v>
      </c>
      <c r="N21">
        <f t="shared" si="10"/>
        <v>0</v>
      </c>
    </row>
    <row r="22" spans="1:14" ht="15.75" x14ac:dyDescent="0.3">
      <c r="A22" s="10">
        <v>44267.5625</v>
      </c>
      <c r="B22" s="9">
        <v>684.06500000000005</v>
      </c>
      <c r="C22" s="9">
        <v>688.97</v>
      </c>
      <c r="D22" s="9">
        <v>683.87</v>
      </c>
      <c r="E22" s="9">
        <v>688.93499999999995</v>
      </c>
      <c r="F22" s="9">
        <v>20</v>
      </c>
      <c r="G22" s="7">
        <f t="shared" si="2"/>
        <v>7.1192065081533045E-3</v>
      </c>
      <c r="H22" s="7">
        <f t="shared" si="3"/>
        <v>7.1703712366514476E-3</v>
      </c>
      <c r="I22" s="1">
        <f t="shared" si="8"/>
        <v>1</v>
      </c>
      <c r="J22" s="1">
        <f t="shared" si="5"/>
        <v>1</v>
      </c>
      <c r="K22" s="1">
        <f t="shared" si="11"/>
        <v>0</v>
      </c>
      <c r="L22" s="1">
        <f t="shared" si="1"/>
        <v>1</v>
      </c>
      <c r="M22" s="1">
        <f t="shared" si="9"/>
        <v>0</v>
      </c>
      <c r="N22">
        <f t="shared" si="10"/>
        <v>0</v>
      </c>
    </row>
    <row r="23" spans="1:14" ht="15.75" x14ac:dyDescent="0.3">
      <c r="A23" s="10">
        <v>44267.572916666664</v>
      </c>
      <c r="B23" s="9">
        <v>688.93499999999995</v>
      </c>
      <c r="C23" s="9">
        <v>691.19</v>
      </c>
      <c r="D23" s="9">
        <v>688.3</v>
      </c>
      <c r="E23" s="9">
        <v>689.41</v>
      </c>
      <c r="F23" s="9">
        <v>21</v>
      </c>
      <c r="G23" s="7">
        <f t="shared" si="2"/>
        <v>6.8946997902563048E-4</v>
      </c>
      <c r="H23" s="7">
        <f t="shared" si="3"/>
        <v>3.2731680056901002E-3</v>
      </c>
      <c r="I23" s="1">
        <f t="shared" si="8"/>
        <v>1</v>
      </c>
      <c r="J23" s="1">
        <f t="shared" si="5"/>
        <v>0</v>
      </c>
      <c r="K23" s="1">
        <f t="shared" si="11"/>
        <v>0</v>
      </c>
      <c r="L23" s="1">
        <f t="shared" si="1"/>
        <v>1</v>
      </c>
      <c r="M23" s="1">
        <f t="shared" si="9"/>
        <v>0</v>
      </c>
      <c r="N23">
        <f t="shared" si="10"/>
        <v>0</v>
      </c>
    </row>
    <row r="24" spans="1:14" ht="15.75" x14ac:dyDescent="0.3">
      <c r="A24" s="10">
        <v>44267.583333333336</v>
      </c>
      <c r="B24" s="9">
        <v>689.41</v>
      </c>
      <c r="C24" s="9">
        <v>689.85</v>
      </c>
      <c r="D24" s="9">
        <v>684.14</v>
      </c>
      <c r="E24" s="9">
        <v>685.59</v>
      </c>
      <c r="F24" s="9">
        <v>22</v>
      </c>
      <c r="G24" s="7">
        <f t="shared" si="2"/>
        <v>-5.5409698147690584E-3</v>
      </c>
      <c r="H24" s="7">
        <f t="shared" si="3"/>
        <v>6.3822688965935301E-4</v>
      </c>
      <c r="I24" s="1">
        <f t="shared" si="8"/>
        <v>0</v>
      </c>
      <c r="J24" s="1">
        <f t="shared" si="5"/>
        <v>0</v>
      </c>
      <c r="K24" s="1">
        <f t="shared" si="11"/>
        <v>0</v>
      </c>
      <c r="L24" s="1">
        <f t="shared" si="1"/>
        <v>0</v>
      </c>
      <c r="M24" s="1">
        <f t="shared" si="9"/>
        <v>0</v>
      </c>
      <c r="N24">
        <f t="shared" si="10"/>
        <v>0</v>
      </c>
    </row>
    <row r="25" spans="1:14" ht="15.75" x14ac:dyDescent="0.3">
      <c r="A25" s="10">
        <v>44267.59375</v>
      </c>
      <c r="B25" s="9">
        <v>685.59</v>
      </c>
      <c r="C25" s="9">
        <v>689.70500000000004</v>
      </c>
      <c r="D25" s="9">
        <v>684.53</v>
      </c>
      <c r="E25" s="9">
        <v>688.56500000000005</v>
      </c>
      <c r="F25" s="9">
        <v>23</v>
      </c>
      <c r="G25" s="7">
        <f t="shared" si="2"/>
        <v>4.3393281698974936E-3</v>
      </c>
      <c r="H25" s="7">
        <f t="shared" si="3"/>
        <v>6.0021295526480967E-3</v>
      </c>
      <c r="I25" s="1">
        <f t="shared" si="8"/>
        <v>0</v>
      </c>
      <c r="J25" s="1">
        <f t="shared" si="5"/>
        <v>1</v>
      </c>
      <c r="K25" s="1">
        <f t="shared" si="11"/>
        <v>0</v>
      </c>
      <c r="L25" s="1">
        <f t="shared" si="1"/>
        <v>0</v>
      </c>
      <c r="M25" s="1">
        <f t="shared" si="9"/>
        <v>0</v>
      </c>
      <c r="N25">
        <f t="shared" si="10"/>
        <v>0</v>
      </c>
    </row>
    <row r="26" spans="1:14" ht="15.75" x14ac:dyDescent="0.3">
      <c r="A26" s="10">
        <v>44267.604166666664</v>
      </c>
      <c r="B26" s="9">
        <v>688.56500000000005</v>
      </c>
      <c r="C26" s="9">
        <v>692.33</v>
      </c>
      <c r="D26" s="9">
        <v>687.82</v>
      </c>
      <c r="E26" s="9">
        <v>691.43</v>
      </c>
      <c r="F26" s="9">
        <v>24</v>
      </c>
      <c r="G26" s="7">
        <f t="shared" si="2"/>
        <v>4.1608272276399396E-3</v>
      </c>
      <c r="H26" s="7">
        <f t="shared" si="3"/>
        <v>5.467893372448478E-3</v>
      </c>
      <c r="I26" s="1">
        <f t="shared" si="8"/>
        <v>1</v>
      </c>
      <c r="J26" s="1">
        <f t="shared" si="5"/>
        <v>1</v>
      </c>
      <c r="K26" s="1">
        <f t="shared" si="11"/>
        <v>0</v>
      </c>
      <c r="L26" s="1">
        <f t="shared" si="1"/>
        <v>1</v>
      </c>
      <c r="M26" s="1">
        <f t="shared" si="9"/>
        <v>0</v>
      </c>
      <c r="N26">
        <f t="shared" si="10"/>
        <v>0</v>
      </c>
    </row>
    <row r="27" spans="1:14" ht="15.75" x14ac:dyDescent="0.3">
      <c r="A27" s="10">
        <v>44267.614583333336</v>
      </c>
      <c r="B27" s="9">
        <v>691.43</v>
      </c>
      <c r="C27" s="9">
        <v>694.82</v>
      </c>
      <c r="D27" s="9">
        <v>690.39</v>
      </c>
      <c r="E27" s="9">
        <v>693.95500000000004</v>
      </c>
      <c r="F27" s="9">
        <v>25</v>
      </c>
      <c r="G27" s="7">
        <f t="shared" si="2"/>
        <v>3.6518519589836878E-3</v>
      </c>
      <c r="H27" s="7">
        <f t="shared" si="3"/>
        <v>4.9028824320612356E-3</v>
      </c>
      <c r="I27" s="1">
        <f t="shared" si="8"/>
        <v>1</v>
      </c>
      <c r="J27" s="1">
        <f t="shared" si="5"/>
        <v>1</v>
      </c>
      <c r="K27" s="1">
        <f>+IFERROR(IF(AND(J26=1,(ABS(G27)/ABS(G26))&lt;0.4,I28=1,G27&lt;0),1,0),0)</f>
        <v>0</v>
      </c>
      <c r="L27" s="1">
        <f t="shared" si="1"/>
        <v>1</v>
      </c>
      <c r="M27" s="1">
        <f t="shared" si="9"/>
        <v>0</v>
      </c>
      <c r="N27">
        <f t="shared" si="10"/>
        <v>0</v>
      </c>
    </row>
    <row r="28" spans="1:14" ht="15.75" x14ac:dyDescent="0.3">
      <c r="A28" s="10"/>
      <c r="B28" s="9"/>
      <c r="C28" s="9"/>
      <c r="D28" s="9"/>
      <c r="E28" s="9"/>
      <c r="F28" s="9"/>
      <c r="G28" s="7"/>
      <c r="H28" s="7"/>
      <c r="I28" s="1"/>
      <c r="J28" s="1"/>
      <c r="K28" s="1"/>
      <c r="L28" s="1"/>
      <c r="M28" s="1"/>
    </row>
    <row r="29" spans="1:14" ht="15.75" x14ac:dyDescent="0.3">
      <c r="A29" s="10"/>
      <c r="B29" s="9"/>
      <c r="C29" s="9"/>
      <c r="D29" s="9"/>
      <c r="E29" s="9"/>
      <c r="F29" s="9"/>
      <c r="G29" s="7"/>
      <c r="H29" s="7"/>
      <c r="I29" s="1"/>
      <c r="J29" s="1"/>
      <c r="K29" s="1"/>
      <c r="L29" s="1"/>
      <c r="M29" s="1"/>
    </row>
    <row r="30" spans="1:14" ht="15.75" x14ac:dyDescent="0.3">
      <c r="A30" s="10"/>
      <c r="B30" s="9"/>
      <c r="C30" s="9"/>
      <c r="D30" s="9"/>
      <c r="E30" s="9"/>
      <c r="F30" s="9"/>
      <c r="G30" s="7"/>
      <c r="H30" s="7"/>
      <c r="I30" s="1"/>
      <c r="J30" s="1"/>
      <c r="K30" s="1"/>
      <c r="L30" s="1"/>
      <c r="M30" s="1"/>
    </row>
    <row r="31" spans="1:14" ht="15.75" x14ac:dyDescent="0.3">
      <c r="A31" s="10"/>
      <c r="B31" s="9"/>
      <c r="C31" s="9"/>
      <c r="D31" s="9"/>
      <c r="E31" s="9"/>
      <c r="F31" s="9"/>
      <c r="G31" s="7"/>
      <c r="H31" s="7"/>
      <c r="I31" s="1"/>
      <c r="J31" s="1"/>
      <c r="K31" s="1"/>
      <c r="L31" s="1"/>
      <c r="M31" s="1"/>
    </row>
    <row r="32" spans="1:14" ht="15.75" x14ac:dyDescent="0.3">
      <c r="A32" s="10"/>
      <c r="B32" s="9"/>
      <c r="C32" s="9"/>
      <c r="D32" s="9"/>
      <c r="E32" s="9"/>
      <c r="F32" s="9"/>
      <c r="G32" s="7"/>
      <c r="H32" s="7"/>
      <c r="I32" s="1"/>
      <c r="J32" s="1"/>
      <c r="K32" s="1"/>
      <c r="L32" s="1"/>
      <c r="M32" s="1"/>
    </row>
    <row r="33" spans="1:13" ht="15.75" x14ac:dyDescent="0.3">
      <c r="A33" s="10"/>
      <c r="B33" s="9"/>
      <c r="C33" s="9"/>
      <c r="D33" s="9"/>
      <c r="E33" s="9"/>
      <c r="F33" s="9"/>
      <c r="G33" s="7"/>
      <c r="H33" s="7"/>
      <c r="I33" s="1"/>
      <c r="J33" s="1"/>
      <c r="K33" s="1"/>
      <c r="L33" s="1"/>
      <c r="M33" s="1"/>
    </row>
    <row r="34" spans="1:13" ht="15.75" x14ac:dyDescent="0.3">
      <c r="A34" s="10"/>
      <c r="B34" s="9"/>
      <c r="C34" s="9"/>
      <c r="D34" s="9"/>
      <c r="E34" s="9"/>
      <c r="F34" s="9"/>
      <c r="G34" s="7"/>
      <c r="H34" s="7"/>
      <c r="I34" s="1"/>
      <c r="J34" s="1"/>
      <c r="K34" s="1"/>
      <c r="L34" s="1"/>
      <c r="M34" s="1"/>
    </row>
    <row r="35" spans="1:13" ht="15.75" x14ac:dyDescent="0.3">
      <c r="A35" s="10"/>
      <c r="B35" s="9"/>
      <c r="C35" s="9"/>
      <c r="D35" s="9"/>
      <c r="E35" s="9"/>
      <c r="F35" s="9"/>
      <c r="G35" s="7"/>
      <c r="H35" s="7"/>
      <c r="I35" s="1"/>
      <c r="J35" s="1"/>
      <c r="K35" s="1"/>
      <c r="L35" s="1"/>
      <c r="M35" s="1"/>
    </row>
    <row r="36" spans="1:13" ht="15.75" x14ac:dyDescent="0.3">
      <c r="A36" s="10"/>
      <c r="B36" s="9"/>
      <c r="C36" s="9"/>
      <c r="D36" s="9"/>
      <c r="E36" s="9"/>
      <c r="F36" s="9"/>
      <c r="G36" s="7"/>
      <c r="H36" s="7"/>
      <c r="I36" s="1"/>
      <c r="J36" s="1"/>
      <c r="K36" s="1"/>
      <c r="L36" s="1"/>
      <c r="M36" s="1"/>
    </row>
    <row r="37" spans="1:13" ht="15.75" x14ac:dyDescent="0.3">
      <c r="A37" s="10"/>
      <c r="B37" s="9"/>
      <c r="C37" s="9"/>
      <c r="D37" s="9"/>
      <c r="E37" s="9"/>
      <c r="F37" s="9"/>
      <c r="G37" s="7"/>
      <c r="H37" s="7"/>
      <c r="I37" s="1"/>
      <c r="J37" s="1"/>
      <c r="K37" s="1"/>
      <c r="L37" s="1"/>
      <c r="M37" s="1"/>
    </row>
    <row r="38" spans="1:13" ht="15.75" x14ac:dyDescent="0.3">
      <c r="A38" s="10"/>
      <c r="B38" s="9"/>
      <c r="C38" s="9"/>
      <c r="D38" s="9"/>
      <c r="E38" s="9"/>
      <c r="F38" s="9"/>
      <c r="G38" s="7"/>
      <c r="H38" s="7"/>
      <c r="I38" s="1"/>
      <c r="J38" s="1"/>
      <c r="K38" s="1"/>
      <c r="L38" s="1"/>
      <c r="M38" s="1"/>
    </row>
    <row r="39" spans="1:13" ht="15.75" x14ac:dyDescent="0.3">
      <c r="A39" s="10"/>
      <c r="B39" s="9"/>
      <c r="C39" s="9"/>
      <c r="D39" s="9"/>
      <c r="E39" s="9"/>
      <c r="F39" s="9"/>
      <c r="G39" s="7"/>
      <c r="H39" s="7"/>
      <c r="I39" s="1"/>
      <c r="J39" s="1"/>
      <c r="K39" s="1"/>
      <c r="L39" s="1"/>
      <c r="M39" s="1"/>
    </row>
    <row r="40" spans="1:13" ht="15.75" x14ac:dyDescent="0.3">
      <c r="A40" s="10"/>
      <c r="B40" s="9"/>
      <c r="C40" s="9"/>
      <c r="D40" s="9"/>
      <c r="E40" s="9"/>
      <c r="F40" s="9"/>
      <c r="G40" s="7"/>
      <c r="H40" s="7"/>
      <c r="I40" s="1"/>
      <c r="J40" s="1"/>
      <c r="K40" s="1"/>
      <c r="L40" s="1"/>
      <c r="M40" s="1"/>
    </row>
    <row r="41" spans="1:13" ht="15.75" x14ac:dyDescent="0.3">
      <c r="A41" s="10"/>
      <c r="B41" s="9"/>
      <c r="C41" s="9"/>
      <c r="D41" s="9"/>
      <c r="E41" s="9"/>
      <c r="F41" s="9"/>
      <c r="G41" s="7"/>
      <c r="H41" s="7"/>
      <c r="I41" s="1"/>
      <c r="J41" s="1"/>
      <c r="K41" s="1"/>
      <c r="L41" s="1"/>
      <c r="M41" s="1"/>
    </row>
    <row r="42" spans="1:13" ht="15.75" x14ac:dyDescent="0.3">
      <c r="A42" s="10"/>
      <c r="B42" s="9"/>
      <c r="C42" s="9"/>
      <c r="D42" s="9"/>
      <c r="E42" s="9"/>
      <c r="F42" s="9"/>
      <c r="G42" s="7"/>
      <c r="H42" s="7"/>
      <c r="I42" s="1"/>
      <c r="J42" s="1"/>
      <c r="K42" s="1"/>
      <c r="L42" s="1"/>
      <c r="M42" s="1"/>
    </row>
    <row r="43" spans="1:13" ht="15.75" x14ac:dyDescent="0.3">
      <c r="A43" s="10"/>
      <c r="B43" s="9"/>
      <c r="C43" s="9"/>
      <c r="D43" s="9"/>
      <c r="E43" s="9"/>
      <c r="F43" s="9"/>
      <c r="G43" s="7"/>
      <c r="H43" s="7"/>
      <c r="I43" s="1"/>
      <c r="J43" s="1"/>
      <c r="K43" s="1"/>
      <c r="L43" s="1"/>
      <c r="M43" s="1"/>
    </row>
    <row r="44" spans="1:13" ht="15.75" x14ac:dyDescent="0.3">
      <c r="A44" s="10"/>
      <c r="B44" s="9"/>
      <c r="C44" s="9"/>
      <c r="D44" s="9"/>
      <c r="E44" s="9"/>
      <c r="F44" s="9"/>
      <c r="G44" s="7"/>
      <c r="H44" s="7"/>
      <c r="I44" s="1"/>
      <c r="J44" s="1"/>
      <c r="K44" s="1"/>
      <c r="L44" s="1"/>
      <c r="M44" s="1"/>
    </row>
    <row r="45" spans="1:13" ht="15.75" x14ac:dyDescent="0.3">
      <c r="A45" s="10"/>
      <c r="B45" s="9"/>
      <c r="C45" s="9"/>
      <c r="D45" s="9"/>
      <c r="E45" s="9"/>
      <c r="F45" s="9"/>
      <c r="G45" s="7"/>
      <c r="H45" s="7"/>
      <c r="I45" s="1"/>
      <c r="J45" s="1"/>
      <c r="K45" s="1"/>
      <c r="L45" s="1"/>
      <c r="M45" s="1"/>
    </row>
    <row r="46" spans="1:13" ht="15.75" x14ac:dyDescent="0.3">
      <c r="A46" s="10"/>
      <c r="B46" s="9"/>
      <c r="C46" s="9"/>
      <c r="D46" s="9"/>
      <c r="E46" s="9"/>
      <c r="F46" s="9"/>
      <c r="G46" s="7"/>
      <c r="H46" s="7"/>
      <c r="I46" s="1"/>
      <c r="J46" s="1"/>
      <c r="K46" s="1"/>
      <c r="L46" s="1"/>
      <c r="M46" s="1"/>
    </row>
    <row r="47" spans="1:13" ht="15.75" x14ac:dyDescent="0.3">
      <c r="A47" s="10"/>
      <c r="B47" s="9"/>
      <c r="C47" s="9"/>
      <c r="D47" s="9"/>
      <c r="E47" s="9"/>
      <c r="F47" s="9"/>
      <c r="G47" s="7"/>
      <c r="H47" s="7"/>
      <c r="I47" s="1"/>
      <c r="J47" s="1"/>
      <c r="K47" s="1"/>
      <c r="L47" s="1"/>
      <c r="M47" s="1"/>
    </row>
    <row r="48" spans="1:13" ht="15.75" x14ac:dyDescent="0.3">
      <c r="A48" s="10"/>
      <c r="B48" s="9"/>
      <c r="C48" s="9"/>
      <c r="D48" s="9"/>
      <c r="E48" s="9"/>
      <c r="F48" s="9"/>
      <c r="G48" s="7"/>
      <c r="H48" s="7"/>
      <c r="I48" s="1"/>
      <c r="J48" s="1"/>
      <c r="K48" s="1"/>
      <c r="L48" s="1"/>
      <c r="M48" s="1"/>
    </row>
    <row r="49" spans="1:13" ht="15.75" x14ac:dyDescent="0.3">
      <c r="A49" s="10"/>
      <c r="B49" s="9"/>
      <c r="C49" s="9"/>
      <c r="D49" s="9"/>
      <c r="E49" s="9"/>
      <c r="F49" s="9"/>
      <c r="G49" s="7"/>
      <c r="H49" s="7"/>
      <c r="I49" s="1"/>
      <c r="J49" s="1"/>
      <c r="K49" s="1"/>
      <c r="L49" s="1"/>
      <c r="M49" s="1"/>
    </row>
    <row r="50" spans="1:13" ht="15.75" x14ac:dyDescent="0.3">
      <c r="A50" s="10"/>
      <c r="B50" s="9"/>
      <c r="C50" s="9"/>
      <c r="D50" s="9"/>
      <c r="E50" s="9"/>
      <c r="F50" s="9"/>
      <c r="G50" s="7"/>
      <c r="H50" s="7"/>
      <c r="I50" s="1"/>
      <c r="J50" s="1"/>
      <c r="K50" s="1"/>
      <c r="L50" s="1"/>
      <c r="M50" s="1"/>
    </row>
    <row r="51" spans="1:13" ht="15.75" x14ac:dyDescent="0.3">
      <c r="A51" s="10"/>
      <c r="B51" s="9"/>
      <c r="C51" s="9"/>
      <c r="D51" s="9"/>
      <c r="E51" s="9"/>
      <c r="F51" s="9"/>
      <c r="G51" s="7"/>
      <c r="H51" s="7"/>
      <c r="I51" s="1"/>
      <c r="J51" s="1"/>
      <c r="K51" s="1"/>
      <c r="L51" s="1"/>
      <c r="M51" s="1"/>
    </row>
    <row r="52" spans="1:13" ht="15.75" x14ac:dyDescent="0.3">
      <c r="A52" s="10"/>
      <c r="B52" s="9"/>
      <c r="C52" s="9"/>
      <c r="D52" s="9"/>
      <c r="E52" s="9"/>
      <c r="F52" s="9"/>
      <c r="G52" s="7"/>
      <c r="H52" s="7"/>
      <c r="I52" s="1"/>
      <c r="J52" s="1"/>
      <c r="K52" s="1"/>
      <c r="L52" s="1"/>
      <c r="M52" s="1"/>
    </row>
    <row r="53" spans="1:13" ht="15.75" x14ac:dyDescent="0.3">
      <c r="A53" s="10"/>
      <c r="B53" s="9"/>
      <c r="C53" s="9"/>
      <c r="D53" s="9"/>
      <c r="E53" s="9"/>
      <c r="F53" s="9"/>
      <c r="G53" s="7"/>
      <c r="H53" s="7"/>
      <c r="I53" s="1"/>
      <c r="J53" s="1"/>
      <c r="K53" s="1"/>
      <c r="L53" s="1"/>
      <c r="M53" s="1"/>
    </row>
    <row r="54" spans="1:13" ht="15.75" x14ac:dyDescent="0.3">
      <c r="A54" s="10"/>
      <c r="B54" s="9"/>
      <c r="C54" s="9"/>
      <c r="D54" s="9"/>
      <c r="E54" s="9"/>
      <c r="F54" s="9"/>
      <c r="G54" s="7"/>
      <c r="H54" s="7"/>
      <c r="I54" s="1"/>
      <c r="J54" s="1"/>
      <c r="K54" s="1"/>
      <c r="L54" s="1"/>
      <c r="M54" s="1"/>
    </row>
    <row r="55" spans="1:13" ht="15.75" x14ac:dyDescent="0.3">
      <c r="A55" s="10"/>
      <c r="B55" s="9"/>
      <c r="C55" s="9"/>
      <c r="D55" s="9"/>
      <c r="E55" s="9"/>
      <c r="F55" s="9"/>
      <c r="G55" s="7"/>
      <c r="H55" s="7"/>
      <c r="I55" s="1"/>
      <c r="J55" s="1"/>
      <c r="K55" s="1"/>
      <c r="L55" s="1"/>
      <c r="M55" s="1"/>
    </row>
    <row r="56" spans="1:13" ht="15.75" x14ac:dyDescent="0.3">
      <c r="A56" s="10"/>
      <c r="B56" s="9"/>
      <c r="C56" s="9"/>
      <c r="D56" s="9"/>
      <c r="E56" s="9"/>
      <c r="F56" s="9"/>
      <c r="G56" s="7"/>
      <c r="H56" s="7"/>
      <c r="I56" s="1"/>
      <c r="J56" s="1"/>
      <c r="K56" s="1"/>
      <c r="L56" s="1"/>
      <c r="M56" s="1"/>
    </row>
    <row r="57" spans="1:13" ht="15.75" x14ac:dyDescent="0.3">
      <c r="A57" s="10"/>
      <c r="B57" s="9"/>
      <c r="C57" s="9"/>
      <c r="D57" s="9"/>
      <c r="E57" s="9"/>
      <c r="F57" s="9"/>
      <c r="G57" s="7"/>
      <c r="H57" s="7"/>
      <c r="I57" s="1"/>
      <c r="J57" s="1"/>
      <c r="K57" s="1"/>
      <c r="L57" s="1"/>
      <c r="M57" s="1"/>
    </row>
    <row r="58" spans="1:13" ht="15.75" x14ac:dyDescent="0.3">
      <c r="A58" s="10"/>
      <c r="B58" s="9"/>
      <c r="C58" s="9"/>
      <c r="D58" s="9"/>
      <c r="E58" s="9"/>
      <c r="F58" s="9"/>
      <c r="G58" s="7"/>
      <c r="H58" s="7"/>
      <c r="I58" s="1"/>
      <c r="J58" s="1"/>
      <c r="K58" s="1"/>
      <c r="L58" s="1"/>
      <c r="M58" s="1"/>
    </row>
    <row r="59" spans="1:13" ht="15.75" x14ac:dyDescent="0.3">
      <c r="A59" s="10"/>
      <c r="B59" s="9"/>
      <c r="C59" s="9"/>
      <c r="D59" s="9"/>
      <c r="E59" s="9"/>
      <c r="F59" s="9"/>
      <c r="G59" s="7"/>
      <c r="H59" s="7"/>
      <c r="I59" s="1"/>
      <c r="J59" s="1"/>
      <c r="K59" s="1"/>
      <c r="L59" s="1"/>
      <c r="M59" s="1"/>
    </row>
    <row r="60" spans="1:13" ht="15.75" x14ac:dyDescent="0.3">
      <c r="A60" s="10"/>
      <c r="B60" s="9"/>
      <c r="C60" s="9"/>
      <c r="D60" s="9"/>
      <c r="E60" s="9"/>
      <c r="F60" s="9"/>
      <c r="G60" s="7"/>
      <c r="H60" s="7"/>
      <c r="I60" s="1"/>
      <c r="J60" s="1"/>
      <c r="K60" s="1"/>
      <c r="L60" s="1"/>
      <c r="M60" s="1"/>
    </row>
    <row r="61" spans="1:13" ht="15.75" x14ac:dyDescent="0.3">
      <c r="A61" s="10"/>
      <c r="B61" s="9"/>
      <c r="C61" s="9"/>
      <c r="D61" s="9"/>
      <c r="E61" s="9"/>
      <c r="F61" s="9"/>
      <c r="G61" s="7"/>
      <c r="H61" s="7"/>
      <c r="I61" s="1"/>
      <c r="J61" s="1"/>
      <c r="K61" s="1"/>
      <c r="L61" s="1"/>
      <c r="M61" s="1"/>
    </row>
    <row r="62" spans="1:13" ht="15.75" x14ac:dyDescent="0.3">
      <c r="A62" s="10"/>
      <c r="B62" s="9"/>
      <c r="C62" s="9"/>
      <c r="D62" s="9"/>
      <c r="E62" s="9"/>
      <c r="F62" s="9"/>
      <c r="G62" s="7"/>
      <c r="H62" s="7"/>
      <c r="I62" s="1"/>
      <c r="J62" s="1"/>
      <c r="K62" s="1"/>
      <c r="L62" s="1"/>
      <c r="M62" s="1"/>
    </row>
    <row r="63" spans="1:13" ht="15.75" x14ac:dyDescent="0.3">
      <c r="A63" s="10"/>
      <c r="B63" s="9"/>
      <c r="C63" s="9"/>
      <c r="D63" s="9"/>
      <c r="E63" s="9"/>
      <c r="F63" s="9"/>
      <c r="G63" s="7"/>
      <c r="H63" s="7"/>
      <c r="I63" s="1"/>
      <c r="J63" s="1"/>
      <c r="K63" s="1"/>
      <c r="L63" s="1"/>
      <c r="M63" s="1"/>
    </row>
    <row r="64" spans="1:13" ht="15.75" x14ac:dyDescent="0.3">
      <c r="A64" s="10"/>
      <c r="B64" s="9"/>
      <c r="C64" s="9"/>
      <c r="D64" s="9"/>
      <c r="E64" s="9"/>
      <c r="F64" s="9"/>
      <c r="G64" s="7"/>
      <c r="H64" s="7"/>
      <c r="I64" s="1"/>
      <c r="J64" s="1"/>
      <c r="K64" s="1"/>
      <c r="L64" s="1"/>
      <c r="M64" s="1"/>
    </row>
    <row r="65" spans="1:13" ht="15.75" x14ac:dyDescent="0.3">
      <c r="A65" s="10"/>
      <c r="B65" s="9"/>
      <c r="C65" s="9"/>
      <c r="D65" s="9"/>
      <c r="E65" s="9"/>
      <c r="F65" s="9"/>
      <c r="G65" s="7"/>
      <c r="H65" s="7"/>
      <c r="I65" s="1"/>
      <c r="J65" s="1"/>
      <c r="K65" s="1"/>
      <c r="L65" s="1"/>
      <c r="M65" s="1"/>
    </row>
    <row r="66" spans="1:13" ht="15.75" x14ac:dyDescent="0.3">
      <c r="A66" s="10"/>
      <c r="B66" s="9"/>
      <c r="C66" s="9"/>
      <c r="D66" s="9"/>
      <c r="E66" s="9"/>
      <c r="F66" s="9"/>
      <c r="G66" s="7"/>
      <c r="H66" s="7"/>
      <c r="I66" s="1"/>
      <c r="J66" s="1"/>
      <c r="K66" s="1"/>
      <c r="L66" s="1"/>
      <c r="M66" s="1"/>
    </row>
    <row r="67" spans="1:13" ht="15.75" x14ac:dyDescent="0.3">
      <c r="A67" s="10"/>
      <c r="B67" s="9"/>
      <c r="C67" s="9"/>
      <c r="D67" s="9"/>
      <c r="E67" s="9"/>
      <c r="F67" s="9"/>
      <c r="G67" s="7"/>
      <c r="H67" s="7"/>
      <c r="I67" s="1"/>
      <c r="J67" s="1"/>
      <c r="K67" s="1"/>
      <c r="L67" s="1"/>
      <c r="M67" s="1"/>
    </row>
    <row r="68" spans="1:13" ht="15.75" x14ac:dyDescent="0.3">
      <c r="A68" s="10"/>
      <c r="B68" s="9"/>
      <c r="C68" s="9"/>
      <c r="D68" s="9"/>
      <c r="E68" s="9"/>
      <c r="F68" s="9"/>
      <c r="G68" s="7"/>
      <c r="H68" s="7"/>
      <c r="I68" s="1"/>
      <c r="J68" s="1"/>
      <c r="K68" s="1"/>
      <c r="L68" s="1"/>
      <c r="M68" s="1"/>
    </row>
    <row r="69" spans="1:13" ht="15.75" x14ac:dyDescent="0.3">
      <c r="A69" s="10"/>
      <c r="B69" s="9"/>
      <c r="C69" s="9"/>
      <c r="D69" s="9"/>
      <c r="E69" s="9"/>
      <c r="F69" s="9"/>
      <c r="G69" s="7"/>
      <c r="H69" s="7"/>
      <c r="I69" s="1"/>
      <c r="J69" s="1"/>
      <c r="K69" s="1"/>
      <c r="L69" s="1"/>
      <c r="M69" s="1"/>
    </row>
    <row r="70" spans="1:13" ht="15.75" x14ac:dyDescent="0.3">
      <c r="A70" s="10"/>
      <c r="B70" s="9"/>
      <c r="C70" s="9"/>
      <c r="D70" s="9"/>
      <c r="E70" s="9"/>
      <c r="F70" s="9"/>
      <c r="G70" s="7"/>
      <c r="H70" s="7"/>
      <c r="I70" s="1"/>
      <c r="J70" s="1"/>
      <c r="K70" s="1"/>
      <c r="L70" s="1"/>
      <c r="M70" s="1"/>
    </row>
    <row r="71" spans="1:13" ht="15.75" x14ac:dyDescent="0.3">
      <c r="A71" s="10"/>
      <c r="B71" s="9"/>
      <c r="C71" s="9"/>
      <c r="D71" s="9"/>
      <c r="E71" s="9"/>
      <c r="F71" s="9"/>
      <c r="G71" s="7"/>
      <c r="H71" s="7"/>
      <c r="I71" s="1"/>
      <c r="J71" s="1"/>
      <c r="K71" s="1"/>
      <c r="L71" s="1"/>
      <c r="M71" s="1"/>
    </row>
    <row r="72" spans="1:13" ht="15.75" x14ac:dyDescent="0.3">
      <c r="A72" s="10"/>
      <c r="B72" s="9"/>
      <c r="C72" s="9"/>
      <c r="D72" s="9"/>
      <c r="E72" s="9"/>
      <c r="F72" s="9"/>
      <c r="G72" s="7"/>
      <c r="H72" s="7"/>
      <c r="I72" s="1"/>
      <c r="J72" s="1"/>
      <c r="K72" s="1"/>
      <c r="L72" s="1"/>
      <c r="M72" s="1"/>
    </row>
    <row r="73" spans="1:13" ht="15.75" x14ac:dyDescent="0.3">
      <c r="A73" s="10"/>
      <c r="B73" s="9"/>
      <c r="C73" s="9"/>
      <c r="D73" s="9"/>
      <c r="E73" s="9"/>
      <c r="F73" s="9"/>
      <c r="G73" s="7"/>
      <c r="H73" s="7"/>
      <c r="I73" s="1"/>
      <c r="J73" s="1"/>
      <c r="K73" s="1"/>
      <c r="L73" s="1"/>
      <c r="M73" s="1"/>
    </row>
    <row r="74" spans="1:13" ht="15.75" x14ac:dyDescent="0.3">
      <c r="A74" s="10"/>
      <c r="B74" s="9"/>
      <c r="C74" s="9"/>
      <c r="D74" s="9"/>
      <c r="E74" s="9"/>
      <c r="F74" s="9"/>
      <c r="G74" s="7"/>
      <c r="H74" s="7"/>
      <c r="I74" s="1"/>
      <c r="J74" s="1"/>
      <c r="K74" s="1"/>
      <c r="L74" s="1"/>
      <c r="M74" s="1"/>
    </row>
    <row r="75" spans="1:13" ht="15.75" x14ac:dyDescent="0.3">
      <c r="A75" s="10"/>
      <c r="B75" s="9"/>
      <c r="C75" s="9"/>
      <c r="D75" s="9"/>
      <c r="E75" s="9"/>
      <c r="F75" s="9"/>
      <c r="G75" s="7"/>
      <c r="H75" s="7"/>
      <c r="I75" s="1"/>
      <c r="J75" s="1"/>
      <c r="K75" s="1"/>
      <c r="L75" s="1"/>
      <c r="M75" s="1"/>
    </row>
    <row r="76" spans="1:13" ht="15.75" x14ac:dyDescent="0.3">
      <c r="A76" s="10"/>
      <c r="B76" s="9"/>
      <c r="C76" s="9"/>
      <c r="D76" s="9"/>
      <c r="E76" s="9"/>
      <c r="F76" s="9"/>
      <c r="G76" s="7"/>
      <c r="H76" s="7"/>
      <c r="I76" s="1"/>
      <c r="J76" s="1"/>
      <c r="K76" s="1"/>
      <c r="L76" s="1"/>
      <c r="M76" s="1"/>
    </row>
    <row r="77" spans="1:13" ht="15.75" x14ac:dyDescent="0.3">
      <c r="A77" s="10"/>
      <c r="B77" s="9"/>
      <c r="C77" s="9"/>
      <c r="D77" s="9"/>
      <c r="E77" s="9"/>
      <c r="F77" s="9"/>
      <c r="G77" s="7"/>
      <c r="H77" s="7"/>
      <c r="I77" s="1"/>
      <c r="J77" s="1"/>
      <c r="K77" s="1"/>
      <c r="L77" s="1"/>
      <c r="M77" s="1"/>
    </row>
    <row r="78" spans="1:13" ht="15.75" x14ac:dyDescent="0.3">
      <c r="A78" s="10"/>
      <c r="B78" s="9"/>
      <c r="C78" s="9"/>
      <c r="D78" s="9"/>
      <c r="E78" s="9"/>
      <c r="F78" s="9"/>
      <c r="G78" s="7"/>
      <c r="H78" s="7"/>
      <c r="I78" s="1"/>
      <c r="J78" s="1"/>
      <c r="K78" s="1"/>
      <c r="L78" s="1"/>
      <c r="M78" s="1"/>
    </row>
    <row r="79" spans="1:13" ht="15.75" x14ac:dyDescent="0.3">
      <c r="A79" s="10"/>
      <c r="B79" s="9"/>
      <c r="C79" s="9"/>
      <c r="D79" s="9"/>
      <c r="E79" s="9"/>
      <c r="F79" s="9"/>
      <c r="G79" s="7"/>
      <c r="H79" s="7"/>
      <c r="I79" s="1"/>
      <c r="J79" s="1"/>
      <c r="K79" s="1"/>
      <c r="L79" s="1"/>
      <c r="M79" s="1"/>
    </row>
  </sheetData>
  <conditionalFormatting sqref="J1:J1048576">
    <cfRule type="cellIs" dxfId="9" priority="5" operator="equal">
      <formula>1</formula>
    </cfRule>
  </conditionalFormatting>
  <conditionalFormatting sqref="K1:L1048576">
    <cfRule type="cellIs" dxfId="8" priority="4" operator="equal">
      <formula>1</formula>
    </cfRule>
  </conditionalFormatting>
  <conditionalFormatting sqref="M1:M1048576 N1:N2">
    <cfRule type="cellIs" dxfId="7" priority="3" operator="equal">
      <formula>1</formula>
    </cfRule>
  </conditionalFormatting>
  <conditionalFormatting sqref="N1:N1048576">
    <cfRule type="cellIs" dxfId="6" priority="2" operator="equal">
      <formula>1</formula>
    </cfRule>
  </conditionalFormatting>
  <conditionalFormatting sqref="I2">
    <cfRule type="cellIs" dxfId="5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2.42578125" style="8" customWidth="1"/>
    <col min="2" max="6" width="9.140625" style="3"/>
    <col min="7" max="7" width="11" style="3" bestFit="1" customWidth="1"/>
    <col min="8" max="8" width="11" style="3" customWidth="1"/>
    <col min="9" max="9" width="10" bestFit="1" customWidth="1"/>
  </cols>
  <sheetData>
    <row r="1" spans="1:14" ht="15.75" x14ac:dyDescent="0.3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5" t="s">
        <v>10</v>
      </c>
      <c r="I1" s="2" t="s">
        <v>11</v>
      </c>
      <c r="J1" s="2" t="s">
        <v>6</v>
      </c>
      <c r="K1" s="2" t="s">
        <v>7</v>
      </c>
      <c r="L1" s="2" t="s">
        <v>6</v>
      </c>
      <c r="M1" s="2" t="s">
        <v>9</v>
      </c>
      <c r="N1" s="2" t="s">
        <v>9</v>
      </c>
    </row>
    <row r="2" spans="1:14" ht="15.75" x14ac:dyDescent="0.3">
      <c r="A2" s="10">
        <v>44267.354166666664</v>
      </c>
      <c r="B2" s="9">
        <v>120.36</v>
      </c>
      <c r="C2" s="9">
        <v>120.58499999999999</v>
      </c>
      <c r="D2" s="9">
        <v>119.16</v>
      </c>
      <c r="E2" s="9">
        <v>119.595</v>
      </c>
      <c r="F2" s="9">
        <v>1</v>
      </c>
      <c r="G2" s="7">
        <f>+(E2-B2)/B2</f>
        <v>-6.3559322033898353E-3</v>
      </c>
      <c r="H2" s="7">
        <f>+(C2-B2)/B2</f>
        <v>1.8693918245263736E-3</v>
      </c>
      <c r="I2" s="4">
        <v>0</v>
      </c>
      <c r="J2" s="1">
        <f>+IF(G2&gt;0.001,1, 0)</f>
        <v>0</v>
      </c>
      <c r="K2" s="1">
        <f t="shared" ref="K2:K10" si="0">+IFERROR(IF(AND(J1=1,(ABS(G2)/ABS(G1))&lt;0.4,I3=1,G2&lt;0),1,0),0)</f>
        <v>0</v>
      </c>
      <c r="L2" s="1">
        <f t="shared" ref="L2:L27" si="1">+IF(I2=1,1, 0)</f>
        <v>0</v>
      </c>
      <c r="M2" s="4">
        <v>0</v>
      </c>
      <c r="N2" s="4">
        <v>0</v>
      </c>
    </row>
    <row r="3" spans="1:14" ht="15.75" x14ac:dyDescent="0.3">
      <c r="A3" s="10">
        <v>44267.364583333336</v>
      </c>
      <c r="B3" s="9">
        <v>119.595</v>
      </c>
      <c r="C3" s="9">
        <v>120.045</v>
      </c>
      <c r="D3" s="9">
        <v>119.36499999999999</v>
      </c>
      <c r="E3" s="9">
        <v>119.935</v>
      </c>
      <c r="F3" s="9">
        <v>2</v>
      </c>
      <c r="G3" s="7">
        <f t="shared" ref="G3:G27" si="2">+(E3-B3)/B3</f>
        <v>2.842928216062573E-3</v>
      </c>
      <c r="H3" s="7">
        <f t="shared" ref="H3:H27" si="3">+(C3-B3)/B3</f>
        <v>3.7626991094945679E-3</v>
      </c>
      <c r="I3" s="1">
        <f t="shared" ref="I3:I4" si="4">+IF(AND(C3&gt;C2,C3&gt;C1),1,0)</f>
        <v>0</v>
      </c>
      <c r="J3" s="1">
        <f t="shared" ref="J3:J27" si="5">+IF(G3&gt;0.001,1, 0)</f>
        <v>1</v>
      </c>
      <c r="K3" s="1">
        <f t="shared" si="0"/>
        <v>0</v>
      </c>
      <c r="L3" s="1">
        <f t="shared" si="1"/>
        <v>0</v>
      </c>
      <c r="M3" s="1">
        <f t="shared" ref="M3:M8" si="6">+IF(AND(L3=1,K2=1,J1=1),1,0)</f>
        <v>0</v>
      </c>
      <c r="N3">
        <f t="shared" ref="N3:N8" si="7">+IF(OR(M4=1,M5=1,M3=1),1,0)</f>
        <v>0</v>
      </c>
    </row>
    <row r="4" spans="1:14" ht="15.75" x14ac:dyDescent="0.3">
      <c r="A4" s="10">
        <v>44267.375</v>
      </c>
      <c r="B4" s="9">
        <v>119.935</v>
      </c>
      <c r="C4" s="9">
        <v>120.295</v>
      </c>
      <c r="D4" s="9">
        <v>119.575</v>
      </c>
      <c r="E4" s="9">
        <v>119.785</v>
      </c>
      <c r="F4" s="9">
        <v>3</v>
      </c>
      <c r="G4" s="7">
        <f t="shared" si="2"/>
        <v>-1.2506774502856186E-3</v>
      </c>
      <c r="H4" s="7">
        <f t="shared" si="3"/>
        <v>3.0016258806853666E-3</v>
      </c>
      <c r="I4" s="1">
        <f t="shared" si="4"/>
        <v>0</v>
      </c>
      <c r="J4" s="1">
        <f t="shared" si="5"/>
        <v>0</v>
      </c>
      <c r="K4" s="1">
        <f t="shared" si="0"/>
        <v>0</v>
      </c>
      <c r="L4" s="1">
        <f t="shared" si="1"/>
        <v>0</v>
      </c>
      <c r="M4" s="1">
        <f t="shared" si="6"/>
        <v>0</v>
      </c>
      <c r="N4">
        <f t="shared" si="7"/>
        <v>0</v>
      </c>
    </row>
    <row r="5" spans="1:14" ht="15.75" x14ac:dyDescent="0.3">
      <c r="A5" s="10">
        <v>44267.385416666664</v>
      </c>
      <c r="B5" s="9">
        <v>119.785</v>
      </c>
      <c r="C5" s="9">
        <v>119.825</v>
      </c>
      <c r="D5" s="9">
        <v>119.27500000000001</v>
      </c>
      <c r="E5" s="9">
        <v>119.435</v>
      </c>
      <c r="F5" s="9">
        <v>4</v>
      </c>
      <c r="G5" s="7">
        <f t="shared" si="2"/>
        <v>-2.921901740618561E-3</v>
      </c>
      <c r="H5" s="7">
        <f t="shared" si="3"/>
        <v>3.3393162749932175E-4</v>
      </c>
      <c r="I5" s="1">
        <f>+IF(AND(C5&gt;C4,C5&gt;C3),1,0)</f>
        <v>0</v>
      </c>
      <c r="J5" s="1">
        <f t="shared" si="5"/>
        <v>0</v>
      </c>
      <c r="K5" s="1">
        <f t="shared" si="0"/>
        <v>0</v>
      </c>
      <c r="L5" s="1">
        <f t="shared" si="1"/>
        <v>0</v>
      </c>
      <c r="M5" s="1">
        <f t="shared" si="6"/>
        <v>0</v>
      </c>
      <c r="N5">
        <f t="shared" si="7"/>
        <v>0</v>
      </c>
    </row>
    <row r="6" spans="1:14" ht="15.75" x14ac:dyDescent="0.3">
      <c r="A6" s="10">
        <v>44267.395833333336</v>
      </c>
      <c r="B6" s="9">
        <v>119.435</v>
      </c>
      <c r="C6" s="9">
        <v>119.905</v>
      </c>
      <c r="D6" s="9">
        <v>119.38500000000001</v>
      </c>
      <c r="E6" s="9">
        <v>119.83499999999999</v>
      </c>
      <c r="F6" s="9">
        <v>5</v>
      </c>
      <c r="G6" s="7">
        <f t="shared" si="2"/>
        <v>3.3491020220202741E-3</v>
      </c>
      <c r="H6" s="7">
        <f t="shared" si="3"/>
        <v>3.9351948758738963E-3</v>
      </c>
      <c r="I6" s="1">
        <f t="shared" ref="I6:I27" si="8">+IF(AND(C6&gt;C5,C6&gt;C4),1,0)</f>
        <v>0</v>
      </c>
      <c r="J6" s="1">
        <f t="shared" si="5"/>
        <v>1</v>
      </c>
      <c r="K6" s="1">
        <f t="shared" si="0"/>
        <v>0</v>
      </c>
      <c r="L6" s="1">
        <f t="shared" si="1"/>
        <v>0</v>
      </c>
      <c r="M6" s="1">
        <f t="shared" si="6"/>
        <v>0</v>
      </c>
      <c r="N6">
        <f t="shared" si="7"/>
        <v>0</v>
      </c>
    </row>
    <row r="7" spans="1:14" ht="15.75" x14ac:dyDescent="0.3">
      <c r="A7" s="10">
        <v>44267.40625</v>
      </c>
      <c r="B7" s="9">
        <v>119.83499999999999</v>
      </c>
      <c r="C7" s="9">
        <v>119.935</v>
      </c>
      <c r="D7" s="9">
        <v>119.425</v>
      </c>
      <c r="E7" s="9">
        <v>119.595</v>
      </c>
      <c r="F7" s="9">
        <v>6</v>
      </c>
      <c r="G7" s="7">
        <f t="shared" si="2"/>
        <v>-2.0027537864563349E-3</v>
      </c>
      <c r="H7" s="7">
        <f t="shared" si="3"/>
        <v>8.3448074435689521E-4</v>
      </c>
      <c r="I7" s="1">
        <f t="shared" si="8"/>
        <v>1</v>
      </c>
      <c r="J7" s="1">
        <f t="shared" si="5"/>
        <v>0</v>
      </c>
      <c r="K7" s="1">
        <f t="shared" si="0"/>
        <v>0</v>
      </c>
      <c r="L7" s="1">
        <f t="shared" si="1"/>
        <v>1</v>
      </c>
      <c r="M7" s="1">
        <f t="shared" si="6"/>
        <v>0</v>
      </c>
      <c r="N7">
        <f t="shared" si="7"/>
        <v>0</v>
      </c>
    </row>
    <row r="8" spans="1:14" ht="15.75" x14ac:dyDescent="0.3">
      <c r="A8" s="10">
        <v>44267.416666666664</v>
      </c>
      <c r="B8" s="9">
        <v>119.595</v>
      </c>
      <c r="C8" s="9">
        <v>119.795</v>
      </c>
      <c r="D8" s="9">
        <v>119.425</v>
      </c>
      <c r="E8" s="9">
        <v>119.63500000000001</v>
      </c>
      <c r="F8" s="9">
        <v>7</v>
      </c>
      <c r="G8" s="7">
        <f t="shared" si="2"/>
        <v>3.3446214306623399E-4</v>
      </c>
      <c r="H8" s="7">
        <f t="shared" si="3"/>
        <v>1.6723107153309323E-3</v>
      </c>
      <c r="I8" s="1">
        <f t="shared" si="8"/>
        <v>0</v>
      </c>
      <c r="J8" s="1">
        <f t="shared" si="5"/>
        <v>0</v>
      </c>
      <c r="K8" s="1">
        <f t="shared" si="0"/>
        <v>0</v>
      </c>
      <c r="L8" s="1">
        <f t="shared" si="1"/>
        <v>0</v>
      </c>
      <c r="M8" s="1">
        <f t="shared" si="6"/>
        <v>0</v>
      </c>
      <c r="N8">
        <f t="shared" si="7"/>
        <v>0</v>
      </c>
    </row>
    <row r="9" spans="1:14" ht="15.75" x14ac:dyDescent="0.3">
      <c r="A9" s="10">
        <v>44267.427083333336</v>
      </c>
      <c r="B9" s="9">
        <v>119.63500000000001</v>
      </c>
      <c r="C9" s="9">
        <v>119.875</v>
      </c>
      <c r="D9" s="9">
        <v>119.605</v>
      </c>
      <c r="E9" s="9">
        <v>119.815</v>
      </c>
      <c r="F9" s="9">
        <v>8</v>
      </c>
      <c r="G9" s="7">
        <f t="shared" si="2"/>
        <v>1.5045764199439345E-3</v>
      </c>
      <c r="H9" s="7">
        <f t="shared" si="3"/>
        <v>2.0061018932586187E-3</v>
      </c>
      <c r="I9" s="1">
        <f t="shared" si="8"/>
        <v>0</v>
      </c>
      <c r="J9" s="1">
        <f t="shared" si="5"/>
        <v>1</v>
      </c>
      <c r="K9" s="1">
        <f t="shared" si="0"/>
        <v>0</v>
      </c>
      <c r="L9" s="1">
        <f t="shared" si="1"/>
        <v>0</v>
      </c>
      <c r="M9" s="1">
        <f>+IF(AND(L9=1,K8=1,J7=1),1,0)</f>
        <v>0</v>
      </c>
      <c r="N9">
        <f>+IF(OR(M10=1,M11=1,M9=1),1,0)</f>
        <v>0</v>
      </c>
    </row>
    <row r="10" spans="1:14" ht="15.75" x14ac:dyDescent="0.3">
      <c r="A10" s="10">
        <v>44267.4375</v>
      </c>
      <c r="B10" s="9">
        <v>119.815</v>
      </c>
      <c r="C10" s="9">
        <v>120.045</v>
      </c>
      <c r="D10" s="9">
        <v>119.595</v>
      </c>
      <c r="E10" s="9">
        <v>120.035</v>
      </c>
      <c r="F10" s="9">
        <v>9</v>
      </c>
      <c r="G10" s="7">
        <f t="shared" si="2"/>
        <v>1.8361640862997026E-3</v>
      </c>
      <c r="H10" s="7">
        <f t="shared" si="3"/>
        <v>1.9196260902224595E-3</v>
      </c>
      <c r="I10" s="1">
        <f t="shared" si="8"/>
        <v>1</v>
      </c>
      <c r="J10" s="1">
        <f t="shared" si="5"/>
        <v>1</v>
      </c>
      <c r="K10" s="1">
        <f t="shared" si="0"/>
        <v>0</v>
      </c>
      <c r="L10" s="1">
        <f t="shared" si="1"/>
        <v>1</v>
      </c>
      <c r="M10" s="1">
        <f t="shared" ref="M10:M27" si="9">+IF(AND(L10=1,K9=1,J8=1),1,0)</f>
        <v>0</v>
      </c>
      <c r="N10">
        <f t="shared" ref="N10:N27" si="10">+IF(OR(M11=1,M12=1,M10=1),1,0)</f>
        <v>0</v>
      </c>
    </row>
    <row r="11" spans="1:14" ht="15.75" x14ac:dyDescent="0.3">
      <c r="A11" s="10">
        <v>44267.447916666664</v>
      </c>
      <c r="B11" s="9">
        <v>120.035</v>
      </c>
      <c r="C11" s="9">
        <v>120.205</v>
      </c>
      <c r="D11" s="9">
        <v>119.965</v>
      </c>
      <c r="E11" s="9">
        <v>120.11499999999999</v>
      </c>
      <c r="F11" s="9">
        <v>10</v>
      </c>
      <c r="G11" s="7">
        <f t="shared" si="2"/>
        <v>6.6647227891863459E-4</v>
      </c>
      <c r="H11" s="7">
        <f t="shared" si="3"/>
        <v>1.4162535927021427E-3</v>
      </c>
      <c r="I11" s="1">
        <f t="shared" si="8"/>
        <v>1</v>
      </c>
      <c r="J11" s="1">
        <f t="shared" si="5"/>
        <v>0</v>
      </c>
      <c r="K11" s="1">
        <f>+IFERROR(IF(AND(J10=1,(ABS(G11)/ABS(G10))&lt;0.4,I12=1,G11&lt;0),1,0),0)</f>
        <v>0</v>
      </c>
      <c r="L11" s="1">
        <f t="shared" si="1"/>
        <v>1</v>
      </c>
      <c r="M11" s="1">
        <f t="shared" si="9"/>
        <v>0</v>
      </c>
      <c r="N11">
        <f t="shared" si="10"/>
        <v>0</v>
      </c>
    </row>
    <row r="12" spans="1:14" ht="15.75" x14ac:dyDescent="0.3">
      <c r="A12" s="10">
        <v>44267.458333333336</v>
      </c>
      <c r="B12" s="9">
        <v>120.11499999999999</v>
      </c>
      <c r="C12" s="9">
        <v>120.645</v>
      </c>
      <c r="D12" s="9">
        <v>119.995</v>
      </c>
      <c r="E12" s="9">
        <v>120.645</v>
      </c>
      <c r="F12" s="9">
        <v>11</v>
      </c>
      <c r="G12" s="7">
        <f t="shared" si="2"/>
        <v>4.4124380801731774E-3</v>
      </c>
      <c r="H12" s="7">
        <f t="shared" si="3"/>
        <v>4.4124380801731774E-3</v>
      </c>
      <c r="I12" s="1">
        <f t="shared" si="8"/>
        <v>1</v>
      </c>
      <c r="J12" s="1">
        <f t="shared" si="5"/>
        <v>1</v>
      </c>
      <c r="K12" s="1">
        <f t="shared" ref="K12:K27" si="11">+IFERROR(IF(AND(J11=1,(ABS(G12)/ABS(G11))&lt;0.4,I13=1,G12&lt;0),1,0),0)</f>
        <v>0</v>
      </c>
      <c r="L12" s="1">
        <f t="shared" si="1"/>
        <v>1</v>
      </c>
      <c r="M12" s="1">
        <f t="shared" si="9"/>
        <v>0</v>
      </c>
      <c r="N12">
        <f t="shared" si="10"/>
        <v>0</v>
      </c>
    </row>
    <row r="13" spans="1:14" ht="15.75" x14ac:dyDescent="0.3">
      <c r="A13" s="10">
        <v>44267.46875</v>
      </c>
      <c r="B13" s="9">
        <v>120.645</v>
      </c>
      <c r="C13" s="9">
        <v>120.875</v>
      </c>
      <c r="D13" s="9">
        <v>120.55500000000001</v>
      </c>
      <c r="E13" s="9">
        <v>120.845</v>
      </c>
      <c r="F13" s="9">
        <v>12</v>
      </c>
      <c r="G13" s="7">
        <f t="shared" si="2"/>
        <v>1.6577562269468511E-3</v>
      </c>
      <c r="H13" s="7">
        <f t="shared" si="3"/>
        <v>1.9064196609888846E-3</v>
      </c>
      <c r="I13" s="1">
        <f t="shared" si="8"/>
        <v>1</v>
      </c>
      <c r="J13" s="1">
        <f t="shared" si="5"/>
        <v>1</v>
      </c>
      <c r="K13" s="1">
        <f t="shared" si="11"/>
        <v>0</v>
      </c>
      <c r="L13" s="1">
        <f t="shared" si="1"/>
        <v>1</v>
      </c>
      <c r="M13" s="1">
        <f t="shared" si="9"/>
        <v>0</v>
      </c>
      <c r="N13">
        <f t="shared" si="10"/>
        <v>0</v>
      </c>
    </row>
    <row r="14" spans="1:14" ht="15.75" x14ac:dyDescent="0.3">
      <c r="A14" s="10">
        <v>44267.479166666664</v>
      </c>
      <c r="B14" s="9">
        <v>120.845</v>
      </c>
      <c r="C14" s="9">
        <v>121.075</v>
      </c>
      <c r="D14" s="9">
        <v>120.675</v>
      </c>
      <c r="E14" s="9">
        <v>120.745</v>
      </c>
      <c r="F14" s="9">
        <v>13</v>
      </c>
      <c r="G14" s="7">
        <f t="shared" si="2"/>
        <v>-8.2750630973556466E-4</v>
      </c>
      <c r="H14" s="7">
        <f t="shared" si="3"/>
        <v>1.9032645123919399E-3</v>
      </c>
      <c r="I14" s="1">
        <f t="shared" si="8"/>
        <v>1</v>
      </c>
      <c r="J14" s="1">
        <f t="shared" si="5"/>
        <v>0</v>
      </c>
      <c r="K14" s="1">
        <f t="shared" si="11"/>
        <v>0</v>
      </c>
      <c r="L14" s="1">
        <f t="shared" si="1"/>
        <v>1</v>
      </c>
      <c r="M14" s="1">
        <f t="shared" si="9"/>
        <v>0</v>
      </c>
      <c r="N14">
        <f t="shared" si="10"/>
        <v>0</v>
      </c>
    </row>
    <row r="15" spans="1:14" ht="15.75" x14ac:dyDescent="0.3">
      <c r="A15" s="10">
        <v>44267.489583333336</v>
      </c>
      <c r="B15" s="9">
        <v>120.745</v>
      </c>
      <c r="C15" s="9">
        <v>120.825</v>
      </c>
      <c r="D15" s="9">
        <v>120.505</v>
      </c>
      <c r="E15" s="9">
        <v>120.685</v>
      </c>
      <c r="F15" s="9">
        <v>14</v>
      </c>
      <c r="G15" s="7">
        <f t="shared" si="2"/>
        <v>-4.9691498612780874E-4</v>
      </c>
      <c r="H15" s="7">
        <f t="shared" si="3"/>
        <v>6.6255331483703911E-4</v>
      </c>
      <c r="I15" s="1">
        <f t="shared" si="8"/>
        <v>0</v>
      </c>
      <c r="J15" s="1">
        <f t="shared" si="5"/>
        <v>0</v>
      </c>
      <c r="K15" s="1">
        <f t="shared" si="11"/>
        <v>0</v>
      </c>
      <c r="L15" s="1">
        <f t="shared" si="1"/>
        <v>0</v>
      </c>
      <c r="M15" s="1">
        <f t="shared" si="9"/>
        <v>0</v>
      </c>
      <c r="N15">
        <f t="shared" si="10"/>
        <v>0</v>
      </c>
    </row>
    <row r="16" spans="1:14" ht="15.75" x14ac:dyDescent="0.3">
      <c r="A16" s="10">
        <v>44267.5</v>
      </c>
      <c r="B16" s="9">
        <v>120.685</v>
      </c>
      <c r="C16" s="9">
        <v>120.72499999999999</v>
      </c>
      <c r="D16" s="9">
        <v>120.425</v>
      </c>
      <c r="E16" s="9">
        <v>120.565</v>
      </c>
      <c r="F16" s="9">
        <v>15</v>
      </c>
      <c r="G16" s="7">
        <f t="shared" si="2"/>
        <v>-9.9432406678547081E-4</v>
      </c>
      <c r="H16" s="7">
        <f t="shared" si="3"/>
        <v>3.3144135559507842E-4</v>
      </c>
      <c r="I16" s="1">
        <f t="shared" si="8"/>
        <v>0</v>
      </c>
      <c r="J16" s="1">
        <f t="shared" si="5"/>
        <v>0</v>
      </c>
      <c r="K16" s="1">
        <f t="shared" si="11"/>
        <v>0</v>
      </c>
      <c r="L16" s="1">
        <f t="shared" si="1"/>
        <v>0</v>
      </c>
      <c r="M16" s="1">
        <f t="shared" si="9"/>
        <v>0</v>
      </c>
      <c r="N16">
        <f t="shared" si="10"/>
        <v>0</v>
      </c>
    </row>
    <row r="17" spans="1:14" ht="15.75" x14ac:dyDescent="0.3">
      <c r="A17" s="10">
        <v>44267.510416666664</v>
      </c>
      <c r="B17" s="9">
        <v>120.565</v>
      </c>
      <c r="C17" s="9">
        <v>120.925</v>
      </c>
      <c r="D17" s="9">
        <v>120.565</v>
      </c>
      <c r="E17" s="9">
        <v>120.895</v>
      </c>
      <c r="F17" s="9">
        <v>16</v>
      </c>
      <c r="G17" s="7">
        <f t="shared" si="2"/>
        <v>2.7371127607514478E-3</v>
      </c>
      <c r="H17" s="7">
        <f t="shared" si="3"/>
        <v>2.9859411935470445E-3</v>
      </c>
      <c r="I17" s="1">
        <f t="shared" si="8"/>
        <v>1</v>
      </c>
      <c r="J17" s="1">
        <f t="shared" si="5"/>
        <v>1</v>
      </c>
      <c r="K17" s="1">
        <f t="shared" si="11"/>
        <v>0</v>
      </c>
      <c r="L17" s="1">
        <f t="shared" si="1"/>
        <v>1</v>
      </c>
      <c r="M17" s="1">
        <f t="shared" si="9"/>
        <v>0</v>
      </c>
      <c r="N17">
        <f t="shared" si="10"/>
        <v>0</v>
      </c>
    </row>
    <row r="18" spans="1:14" ht="15.75" x14ac:dyDescent="0.3">
      <c r="A18" s="10">
        <v>44267.520833333336</v>
      </c>
      <c r="B18" s="9">
        <v>120.895</v>
      </c>
      <c r="C18" s="9">
        <v>121.005</v>
      </c>
      <c r="D18" s="9">
        <v>120.705</v>
      </c>
      <c r="E18" s="9">
        <v>120.83499999999999</v>
      </c>
      <c r="F18" s="9">
        <v>17</v>
      </c>
      <c r="G18" s="7">
        <f t="shared" si="2"/>
        <v>-4.9629844079575065E-4</v>
      </c>
      <c r="H18" s="7">
        <f t="shared" si="3"/>
        <v>9.0988047479217038E-4</v>
      </c>
      <c r="I18" s="1">
        <f t="shared" si="8"/>
        <v>1</v>
      </c>
      <c r="J18" s="1">
        <f t="shared" si="5"/>
        <v>0</v>
      </c>
      <c r="K18" s="1">
        <f t="shared" si="11"/>
        <v>0</v>
      </c>
      <c r="L18" s="1">
        <f t="shared" si="1"/>
        <v>1</v>
      </c>
      <c r="M18" s="1">
        <f t="shared" si="9"/>
        <v>0</v>
      </c>
      <c r="N18">
        <f t="shared" si="10"/>
        <v>0</v>
      </c>
    </row>
    <row r="19" spans="1:14" ht="15.75" x14ac:dyDescent="0.3">
      <c r="A19" s="10">
        <v>44267.53125</v>
      </c>
      <c r="B19" s="9">
        <v>120.83499999999999</v>
      </c>
      <c r="C19" s="9">
        <v>120.83499999999999</v>
      </c>
      <c r="D19" s="9">
        <v>120.63500000000001</v>
      </c>
      <c r="E19" s="9">
        <v>120.645</v>
      </c>
      <c r="F19" s="9">
        <v>18</v>
      </c>
      <c r="G19" s="7">
        <f t="shared" si="2"/>
        <v>-1.5723921049364648E-3</v>
      </c>
      <c r="H19" s="7">
        <f t="shared" si="3"/>
        <v>0</v>
      </c>
      <c r="I19" s="1">
        <f t="shared" si="8"/>
        <v>0</v>
      </c>
      <c r="J19" s="1">
        <f t="shared" si="5"/>
        <v>0</v>
      </c>
      <c r="K19" s="1">
        <f t="shared" si="11"/>
        <v>0</v>
      </c>
      <c r="L19" s="1">
        <f t="shared" si="1"/>
        <v>0</v>
      </c>
      <c r="M19" s="1">
        <f t="shared" si="9"/>
        <v>0</v>
      </c>
      <c r="N19">
        <f t="shared" si="10"/>
        <v>0</v>
      </c>
    </row>
    <row r="20" spans="1:14" ht="15.75" x14ac:dyDescent="0.3">
      <c r="A20" s="10">
        <v>44267.541666666664</v>
      </c>
      <c r="B20" s="9">
        <v>120.645</v>
      </c>
      <c r="C20" s="9">
        <v>120.785</v>
      </c>
      <c r="D20" s="9">
        <v>120.52500000000001</v>
      </c>
      <c r="E20" s="9">
        <v>120.715</v>
      </c>
      <c r="F20" s="9">
        <v>19</v>
      </c>
      <c r="G20" s="7">
        <f t="shared" si="2"/>
        <v>5.8021467943145089E-4</v>
      </c>
      <c r="H20" s="7">
        <f t="shared" si="3"/>
        <v>1.160429358862784E-3</v>
      </c>
      <c r="I20" s="1">
        <f t="shared" si="8"/>
        <v>0</v>
      </c>
      <c r="J20" s="1">
        <f t="shared" si="5"/>
        <v>0</v>
      </c>
      <c r="K20" s="1">
        <f t="shared" si="11"/>
        <v>0</v>
      </c>
      <c r="L20" s="1">
        <f t="shared" si="1"/>
        <v>0</v>
      </c>
      <c r="M20" s="1">
        <f t="shared" si="9"/>
        <v>0</v>
      </c>
      <c r="N20">
        <f t="shared" si="10"/>
        <v>0</v>
      </c>
    </row>
    <row r="21" spans="1:14" ht="15.75" x14ac:dyDescent="0.3">
      <c r="A21" s="10">
        <v>44267.552083333336</v>
      </c>
      <c r="B21" s="9">
        <v>120.715</v>
      </c>
      <c r="C21" s="9">
        <v>120.785</v>
      </c>
      <c r="D21" s="9">
        <v>120.505</v>
      </c>
      <c r="E21" s="9">
        <v>120.595</v>
      </c>
      <c r="F21" s="9">
        <v>20</v>
      </c>
      <c r="G21" s="7">
        <f t="shared" si="2"/>
        <v>-9.9407695812454584E-4</v>
      </c>
      <c r="H21" s="7">
        <f t="shared" si="3"/>
        <v>5.7987822557257324E-4</v>
      </c>
      <c r="I21" s="1">
        <f t="shared" si="8"/>
        <v>0</v>
      </c>
      <c r="J21" s="1">
        <f t="shared" si="5"/>
        <v>0</v>
      </c>
      <c r="K21" s="1">
        <f t="shared" si="11"/>
        <v>0</v>
      </c>
      <c r="L21" s="1">
        <f t="shared" si="1"/>
        <v>0</v>
      </c>
      <c r="M21" s="1">
        <f t="shared" si="9"/>
        <v>0</v>
      </c>
      <c r="N21">
        <f t="shared" si="10"/>
        <v>0</v>
      </c>
    </row>
    <row r="22" spans="1:14" ht="15.75" x14ac:dyDescent="0.3">
      <c r="A22" s="10">
        <v>44267.5625</v>
      </c>
      <c r="B22" s="9">
        <v>120.595</v>
      </c>
      <c r="C22" s="9">
        <v>120.875</v>
      </c>
      <c r="D22" s="9">
        <v>120.515</v>
      </c>
      <c r="E22" s="9">
        <v>120.83499999999999</v>
      </c>
      <c r="F22" s="9">
        <v>21</v>
      </c>
      <c r="G22" s="7">
        <f t="shared" si="2"/>
        <v>1.9901322608731281E-3</v>
      </c>
      <c r="H22" s="7">
        <f t="shared" si="3"/>
        <v>2.3218209710187082E-3</v>
      </c>
      <c r="I22" s="1">
        <f t="shared" si="8"/>
        <v>1</v>
      </c>
      <c r="J22" s="1">
        <f t="shared" si="5"/>
        <v>1</v>
      </c>
      <c r="K22" s="1">
        <f t="shared" si="11"/>
        <v>0</v>
      </c>
      <c r="L22" s="1">
        <f t="shared" si="1"/>
        <v>1</v>
      </c>
      <c r="M22" s="1">
        <f t="shared" si="9"/>
        <v>0</v>
      </c>
      <c r="N22">
        <f t="shared" si="10"/>
        <v>0</v>
      </c>
    </row>
    <row r="23" spans="1:14" ht="15.75" x14ac:dyDescent="0.3">
      <c r="A23" s="10">
        <v>44267.572916666664</v>
      </c>
      <c r="B23" s="9">
        <v>120.83499999999999</v>
      </c>
      <c r="C23" s="9">
        <v>120.895</v>
      </c>
      <c r="D23" s="9">
        <v>120.69499999999999</v>
      </c>
      <c r="E23" s="9">
        <v>120.755</v>
      </c>
      <c r="F23" s="9">
        <v>22</v>
      </c>
      <c r="G23" s="7">
        <f t="shared" si="2"/>
        <v>-6.6205983365745275E-4</v>
      </c>
      <c r="H23" s="7">
        <f t="shared" si="3"/>
        <v>4.9654487524311889E-4</v>
      </c>
      <c r="I23" s="1">
        <f t="shared" si="8"/>
        <v>1</v>
      </c>
      <c r="J23" s="1">
        <f t="shared" si="5"/>
        <v>0</v>
      </c>
      <c r="K23" s="1">
        <f t="shared" si="11"/>
        <v>0</v>
      </c>
      <c r="L23" s="1">
        <f t="shared" si="1"/>
        <v>1</v>
      </c>
      <c r="M23" s="1">
        <f t="shared" si="9"/>
        <v>0</v>
      </c>
      <c r="N23">
        <f t="shared" si="10"/>
        <v>0</v>
      </c>
    </row>
    <row r="24" spans="1:14" ht="15.75" x14ac:dyDescent="0.3">
      <c r="A24" s="10">
        <v>44267.583333333336</v>
      </c>
      <c r="B24" s="9">
        <v>120.755</v>
      </c>
      <c r="C24" s="9">
        <v>120.80500000000001</v>
      </c>
      <c r="D24" s="9">
        <v>120.465</v>
      </c>
      <c r="E24" s="9">
        <v>120.715</v>
      </c>
      <c r="F24" s="9">
        <v>23</v>
      </c>
      <c r="G24" s="7">
        <f t="shared" si="2"/>
        <v>-3.312492236345662E-4</v>
      </c>
      <c r="H24" s="7">
        <f t="shared" si="3"/>
        <v>4.1406152954338431E-4</v>
      </c>
      <c r="I24" s="1">
        <f t="shared" si="8"/>
        <v>0</v>
      </c>
      <c r="J24" s="1">
        <f t="shared" si="5"/>
        <v>0</v>
      </c>
      <c r="K24" s="1">
        <f t="shared" si="11"/>
        <v>0</v>
      </c>
      <c r="L24" s="1">
        <f t="shared" si="1"/>
        <v>0</v>
      </c>
      <c r="M24" s="1">
        <f t="shared" si="9"/>
        <v>0</v>
      </c>
      <c r="N24">
        <f t="shared" si="10"/>
        <v>0</v>
      </c>
    </row>
    <row r="25" spans="1:14" ht="15.75" x14ac:dyDescent="0.3">
      <c r="A25" s="10">
        <v>44267.59375</v>
      </c>
      <c r="B25" s="9">
        <v>120.715</v>
      </c>
      <c r="C25" s="9">
        <v>120.86499999999999</v>
      </c>
      <c r="D25" s="9">
        <v>120.675</v>
      </c>
      <c r="E25" s="9">
        <v>120.755</v>
      </c>
      <c r="F25" s="9">
        <v>24</v>
      </c>
      <c r="G25" s="7">
        <f t="shared" si="2"/>
        <v>3.3135898604143678E-4</v>
      </c>
      <c r="H25" s="7">
        <f t="shared" si="3"/>
        <v>1.2425961976555646E-3</v>
      </c>
      <c r="I25" s="1">
        <f t="shared" si="8"/>
        <v>0</v>
      </c>
      <c r="J25" s="1">
        <f t="shared" si="5"/>
        <v>0</v>
      </c>
      <c r="K25" s="1">
        <f t="shared" si="11"/>
        <v>0</v>
      </c>
      <c r="L25" s="1">
        <f t="shared" si="1"/>
        <v>0</v>
      </c>
      <c r="M25" s="1">
        <f t="shared" si="9"/>
        <v>0</v>
      </c>
      <c r="N25">
        <f t="shared" si="10"/>
        <v>0</v>
      </c>
    </row>
    <row r="26" spans="1:14" ht="15.75" x14ac:dyDescent="0.3">
      <c r="A26" s="10">
        <v>44267.604166666664</v>
      </c>
      <c r="B26" s="9">
        <v>120.755</v>
      </c>
      <c r="C26" s="9">
        <v>121.16500000000001</v>
      </c>
      <c r="D26" s="9">
        <v>120.755</v>
      </c>
      <c r="E26" s="9">
        <v>120.94499999999999</v>
      </c>
      <c r="F26" s="9">
        <v>25</v>
      </c>
      <c r="G26" s="7">
        <f t="shared" si="2"/>
        <v>1.5734338122644837E-3</v>
      </c>
      <c r="H26" s="7">
        <f t="shared" si="3"/>
        <v>3.3953045422550686E-3</v>
      </c>
      <c r="I26" s="1">
        <f t="shared" si="8"/>
        <v>1</v>
      </c>
      <c r="J26" s="1">
        <f t="shared" si="5"/>
        <v>1</v>
      </c>
      <c r="K26" s="1">
        <f t="shared" si="11"/>
        <v>0</v>
      </c>
      <c r="L26" s="1">
        <f t="shared" si="1"/>
        <v>1</v>
      </c>
      <c r="M26" s="1">
        <f t="shared" si="9"/>
        <v>0</v>
      </c>
      <c r="N26">
        <f t="shared" si="10"/>
        <v>0</v>
      </c>
    </row>
    <row r="27" spans="1:14" ht="15.75" x14ac:dyDescent="0.3">
      <c r="A27" s="10">
        <v>44267.614583333336</v>
      </c>
      <c r="B27" s="9">
        <v>120.94499999999999</v>
      </c>
      <c r="C27" s="9">
        <v>121.08499999999999</v>
      </c>
      <c r="D27" s="9">
        <v>120.72499999999999</v>
      </c>
      <c r="E27" s="9">
        <v>121.05500000000001</v>
      </c>
      <c r="F27" s="9">
        <v>26</v>
      </c>
      <c r="G27" s="7">
        <f t="shared" si="2"/>
        <v>9.0950432014563353E-4</v>
      </c>
      <c r="H27" s="7">
        <f t="shared" si="3"/>
        <v>1.1575509529124857E-3</v>
      </c>
      <c r="I27" s="1">
        <f t="shared" si="8"/>
        <v>0</v>
      </c>
      <c r="J27" s="1">
        <f t="shared" si="5"/>
        <v>0</v>
      </c>
      <c r="K27" s="1">
        <f t="shared" si="11"/>
        <v>0</v>
      </c>
      <c r="L27" s="1">
        <f t="shared" si="1"/>
        <v>0</v>
      </c>
      <c r="M27" s="1">
        <f t="shared" si="9"/>
        <v>0</v>
      </c>
      <c r="N27">
        <f t="shared" si="10"/>
        <v>0</v>
      </c>
    </row>
    <row r="28" spans="1:14" ht="15.75" x14ac:dyDescent="0.3">
      <c r="A28" s="10"/>
      <c r="B28" s="9"/>
      <c r="C28" s="9"/>
      <c r="D28" s="9"/>
      <c r="E28" s="9"/>
      <c r="F28" s="9"/>
      <c r="G28" s="7"/>
      <c r="H28" s="7"/>
      <c r="I28" s="1"/>
      <c r="J28" s="1"/>
      <c r="K28" s="1"/>
      <c r="L28" s="1"/>
      <c r="M28" s="1"/>
    </row>
    <row r="29" spans="1:14" ht="15.75" x14ac:dyDescent="0.3">
      <c r="A29" s="10"/>
      <c r="B29" s="9"/>
      <c r="C29" s="9"/>
      <c r="D29" s="9"/>
      <c r="E29" s="9"/>
      <c r="F29" s="9"/>
      <c r="G29" s="7"/>
      <c r="H29" s="7"/>
      <c r="I29" s="1"/>
      <c r="J29" s="1"/>
      <c r="K29" s="1"/>
      <c r="L29" s="1"/>
      <c r="M29" s="1"/>
    </row>
    <row r="30" spans="1:14" ht="15.75" x14ac:dyDescent="0.3">
      <c r="A30" s="10"/>
      <c r="B30" s="9"/>
      <c r="C30" s="9"/>
      <c r="D30" s="9"/>
      <c r="E30" s="9"/>
      <c r="F30" s="9"/>
      <c r="G30" s="7"/>
      <c r="H30" s="7"/>
      <c r="I30" s="1"/>
      <c r="J30" s="1"/>
      <c r="K30" s="1"/>
      <c r="L30" s="1"/>
      <c r="M30" s="1"/>
    </row>
    <row r="31" spans="1:14" ht="15.75" x14ac:dyDescent="0.3">
      <c r="A31" s="10"/>
      <c r="B31" s="9"/>
      <c r="C31" s="9"/>
      <c r="D31" s="9"/>
      <c r="E31" s="9"/>
      <c r="F31" s="9"/>
      <c r="G31" s="7"/>
      <c r="H31" s="7"/>
      <c r="I31" s="1"/>
      <c r="J31" s="1"/>
      <c r="K31" s="1"/>
      <c r="L31" s="1"/>
      <c r="M31" s="1"/>
    </row>
    <row r="32" spans="1:14" ht="15.75" x14ac:dyDescent="0.3">
      <c r="A32" s="10"/>
      <c r="B32" s="9"/>
      <c r="C32" s="9"/>
      <c r="D32" s="9"/>
      <c r="E32" s="9"/>
      <c r="F32" s="9"/>
      <c r="G32" s="7"/>
      <c r="H32" s="7"/>
      <c r="I32" s="1"/>
      <c r="J32" s="1"/>
      <c r="K32" s="1"/>
      <c r="L32" s="1"/>
      <c r="M32" s="1"/>
    </row>
    <row r="33" spans="1:13" ht="15.75" x14ac:dyDescent="0.3">
      <c r="A33" s="10"/>
      <c r="B33" s="9"/>
      <c r="C33" s="9"/>
      <c r="D33" s="9"/>
      <c r="E33" s="9"/>
      <c r="F33" s="9"/>
      <c r="G33" s="7"/>
      <c r="H33" s="7"/>
      <c r="I33" s="1"/>
      <c r="J33" s="1"/>
      <c r="K33" s="1"/>
      <c r="L33" s="1"/>
      <c r="M33" s="1"/>
    </row>
    <row r="34" spans="1:13" ht="15.75" x14ac:dyDescent="0.3">
      <c r="A34" s="10"/>
      <c r="B34" s="9"/>
      <c r="C34" s="9"/>
      <c r="D34" s="9"/>
      <c r="E34" s="9"/>
      <c r="F34" s="9"/>
      <c r="G34" s="7"/>
      <c r="H34" s="7"/>
      <c r="I34" s="1"/>
      <c r="J34" s="1"/>
      <c r="K34" s="1"/>
      <c r="L34" s="1"/>
      <c r="M34" s="1"/>
    </row>
    <row r="35" spans="1:13" ht="15.75" x14ac:dyDescent="0.3">
      <c r="A35" s="10"/>
      <c r="B35" s="9"/>
      <c r="C35" s="9"/>
      <c r="D35" s="9"/>
      <c r="E35" s="9"/>
      <c r="F35" s="9"/>
      <c r="G35" s="7"/>
      <c r="H35" s="7"/>
      <c r="I35" s="1"/>
      <c r="J35" s="1"/>
      <c r="K35" s="1"/>
      <c r="L35" s="1"/>
      <c r="M35" s="1"/>
    </row>
    <row r="36" spans="1:13" ht="15.75" x14ac:dyDescent="0.3">
      <c r="A36" s="10"/>
      <c r="B36" s="9"/>
      <c r="C36" s="9"/>
      <c r="D36" s="9"/>
      <c r="E36" s="9"/>
      <c r="F36" s="9"/>
      <c r="G36" s="7"/>
      <c r="H36" s="7"/>
      <c r="I36" s="1"/>
      <c r="J36" s="1"/>
      <c r="K36" s="1"/>
      <c r="L36" s="1"/>
      <c r="M36" s="1"/>
    </row>
    <row r="37" spans="1:13" ht="15.75" x14ac:dyDescent="0.3">
      <c r="A37" s="10"/>
      <c r="B37" s="9"/>
      <c r="C37" s="9"/>
      <c r="D37" s="9"/>
      <c r="E37" s="9"/>
      <c r="F37" s="9"/>
      <c r="G37" s="7"/>
      <c r="H37" s="7"/>
      <c r="I37" s="1"/>
      <c r="J37" s="1"/>
      <c r="K37" s="1"/>
      <c r="L37" s="1"/>
      <c r="M37" s="1"/>
    </row>
    <row r="38" spans="1:13" ht="15.75" x14ac:dyDescent="0.3">
      <c r="A38" s="10"/>
      <c r="B38" s="9"/>
      <c r="C38" s="9"/>
      <c r="D38" s="9"/>
      <c r="E38" s="9"/>
      <c r="F38" s="9"/>
      <c r="G38" s="7"/>
      <c r="H38" s="7"/>
      <c r="I38" s="1"/>
      <c r="J38" s="1"/>
      <c r="K38" s="1"/>
      <c r="L38" s="1"/>
      <c r="M38" s="1"/>
    </row>
    <row r="39" spans="1:13" ht="15.75" x14ac:dyDescent="0.3">
      <c r="A39" s="10"/>
      <c r="B39" s="9"/>
      <c r="C39" s="9"/>
      <c r="D39" s="9"/>
      <c r="E39" s="9"/>
      <c r="F39" s="9"/>
      <c r="G39" s="7"/>
      <c r="H39" s="7"/>
      <c r="I39" s="1"/>
      <c r="J39" s="1"/>
      <c r="K39" s="1"/>
      <c r="L39" s="1"/>
      <c r="M39" s="1"/>
    </row>
    <row r="40" spans="1:13" ht="15.75" x14ac:dyDescent="0.3">
      <c r="A40" s="10"/>
      <c r="B40" s="9"/>
      <c r="C40" s="9"/>
      <c r="D40" s="9"/>
      <c r="E40" s="9"/>
      <c r="F40" s="9"/>
      <c r="G40" s="7"/>
      <c r="H40" s="7"/>
      <c r="I40" s="1"/>
      <c r="J40" s="1"/>
      <c r="K40" s="1"/>
      <c r="L40" s="1"/>
      <c r="M40" s="1"/>
    </row>
    <row r="41" spans="1:13" ht="15.75" x14ac:dyDescent="0.3">
      <c r="A41" s="10"/>
      <c r="B41" s="9"/>
      <c r="C41" s="9"/>
      <c r="D41" s="9"/>
      <c r="E41" s="9"/>
      <c r="F41" s="9"/>
      <c r="G41" s="7"/>
      <c r="H41" s="7"/>
      <c r="I41" s="1"/>
      <c r="J41" s="1"/>
      <c r="K41" s="1"/>
      <c r="L41" s="1"/>
      <c r="M41" s="1"/>
    </row>
    <row r="42" spans="1:13" ht="15.75" x14ac:dyDescent="0.3">
      <c r="A42" s="10"/>
      <c r="B42" s="9"/>
      <c r="C42" s="9"/>
      <c r="D42" s="9"/>
      <c r="E42" s="9"/>
      <c r="F42" s="9"/>
      <c r="G42" s="7"/>
      <c r="H42" s="7"/>
      <c r="I42" s="1"/>
      <c r="J42" s="1"/>
      <c r="K42" s="1"/>
      <c r="L42" s="1"/>
      <c r="M42" s="1"/>
    </row>
    <row r="43" spans="1:13" ht="15.75" x14ac:dyDescent="0.3">
      <c r="A43" s="10"/>
      <c r="B43" s="9"/>
      <c r="C43" s="9"/>
      <c r="D43" s="9"/>
      <c r="E43" s="9"/>
      <c r="F43" s="9"/>
      <c r="G43" s="7"/>
      <c r="H43" s="7"/>
      <c r="I43" s="1"/>
      <c r="J43" s="1"/>
      <c r="K43" s="1"/>
      <c r="L43" s="1"/>
      <c r="M43" s="1"/>
    </row>
    <row r="44" spans="1:13" ht="15.75" x14ac:dyDescent="0.3">
      <c r="A44" s="10"/>
      <c r="B44" s="9"/>
      <c r="C44" s="9"/>
      <c r="D44" s="9"/>
      <c r="E44" s="9"/>
      <c r="F44" s="9"/>
      <c r="G44" s="7"/>
      <c r="H44" s="7"/>
      <c r="I44" s="1"/>
      <c r="J44" s="1"/>
      <c r="K44" s="1"/>
      <c r="L44" s="1"/>
      <c r="M44" s="1"/>
    </row>
    <row r="45" spans="1:13" ht="15.75" x14ac:dyDescent="0.3">
      <c r="A45" s="10"/>
      <c r="B45" s="9"/>
      <c r="C45" s="9"/>
      <c r="D45" s="9"/>
      <c r="E45" s="9"/>
      <c r="F45" s="9"/>
      <c r="G45" s="7"/>
      <c r="H45" s="7"/>
      <c r="I45" s="1"/>
      <c r="J45" s="1"/>
      <c r="K45" s="1"/>
      <c r="L45" s="1"/>
      <c r="M45" s="1"/>
    </row>
    <row r="46" spans="1:13" ht="15.75" x14ac:dyDescent="0.3">
      <c r="A46" s="10"/>
      <c r="B46" s="9"/>
      <c r="C46" s="9"/>
      <c r="D46" s="9"/>
      <c r="E46" s="9"/>
      <c r="F46" s="9"/>
      <c r="G46" s="7"/>
      <c r="H46" s="7"/>
      <c r="I46" s="1"/>
      <c r="J46" s="1"/>
      <c r="K46" s="1"/>
      <c r="L46" s="1"/>
      <c r="M46" s="1"/>
    </row>
    <row r="47" spans="1:13" ht="15.75" x14ac:dyDescent="0.3">
      <c r="A47" s="10"/>
      <c r="B47" s="9"/>
      <c r="C47" s="9"/>
      <c r="D47" s="9"/>
      <c r="E47" s="9"/>
      <c r="F47" s="9"/>
      <c r="G47" s="7"/>
      <c r="H47" s="7"/>
      <c r="I47" s="1"/>
      <c r="J47" s="1"/>
      <c r="K47" s="1"/>
      <c r="L47" s="1"/>
      <c r="M47" s="1"/>
    </row>
    <row r="48" spans="1:13" ht="15.75" x14ac:dyDescent="0.3">
      <c r="A48" s="10"/>
      <c r="B48" s="9"/>
      <c r="C48" s="9"/>
      <c r="D48" s="9"/>
      <c r="E48" s="9"/>
      <c r="F48" s="9"/>
      <c r="G48" s="7"/>
      <c r="H48" s="7"/>
      <c r="I48" s="1"/>
      <c r="J48" s="1"/>
      <c r="K48" s="1"/>
      <c r="L48" s="1"/>
      <c r="M48" s="1"/>
    </row>
    <row r="49" spans="1:13" ht="15.75" x14ac:dyDescent="0.3">
      <c r="A49" s="10"/>
      <c r="B49" s="9"/>
      <c r="C49" s="9"/>
      <c r="D49" s="9"/>
      <c r="E49" s="9"/>
      <c r="F49" s="9"/>
      <c r="G49" s="7"/>
      <c r="H49" s="7"/>
      <c r="I49" s="1"/>
      <c r="J49" s="1"/>
      <c r="K49" s="1"/>
      <c r="L49" s="1"/>
      <c r="M49" s="1"/>
    </row>
    <row r="50" spans="1:13" ht="15.75" x14ac:dyDescent="0.3">
      <c r="A50" s="10"/>
      <c r="B50" s="9"/>
      <c r="C50" s="9"/>
      <c r="D50" s="9"/>
      <c r="E50" s="9"/>
      <c r="F50" s="9"/>
      <c r="G50" s="7"/>
      <c r="H50" s="7"/>
      <c r="I50" s="1"/>
      <c r="J50" s="1"/>
      <c r="K50" s="1"/>
      <c r="L50" s="1"/>
      <c r="M50" s="1"/>
    </row>
    <row r="51" spans="1:13" ht="15.75" x14ac:dyDescent="0.3">
      <c r="A51" s="10"/>
      <c r="B51" s="9"/>
      <c r="C51" s="9"/>
      <c r="D51" s="9"/>
      <c r="E51" s="9"/>
      <c r="F51" s="9"/>
      <c r="G51" s="7"/>
      <c r="H51" s="7"/>
      <c r="I51" s="1"/>
      <c r="J51" s="1"/>
      <c r="K51" s="1"/>
      <c r="L51" s="1"/>
      <c r="M51" s="1"/>
    </row>
    <row r="52" spans="1:13" ht="15.75" x14ac:dyDescent="0.3">
      <c r="A52" s="10"/>
      <c r="B52" s="9"/>
      <c r="C52" s="9"/>
      <c r="D52" s="9"/>
      <c r="E52" s="9"/>
      <c r="F52" s="9"/>
      <c r="G52" s="7"/>
      <c r="H52" s="7"/>
      <c r="I52" s="1"/>
      <c r="J52" s="1"/>
      <c r="K52" s="1"/>
      <c r="L52" s="1"/>
      <c r="M52" s="1"/>
    </row>
    <row r="53" spans="1:13" ht="15.75" x14ac:dyDescent="0.3">
      <c r="A53" s="10"/>
      <c r="B53" s="9"/>
      <c r="C53" s="9"/>
      <c r="D53" s="9"/>
      <c r="E53" s="9"/>
      <c r="F53" s="9"/>
      <c r="G53" s="7"/>
      <c r="H53" s="7"/>
      <c r="I53" s="1"/>
      <c r="J53" s="1"/>
      <c r="K53" s="1"/>
      <c r="L53" s="1"/>
      <c r="M53" s="1"/>
    </row>
    <row r="54" spans="1:13" ht="15.75" x14ac:dyDescent="0.3">
      <c r="A54" s="10"/>
      <c r="B54" s="9"/>
      <c r="C54" s="9"/>
      <c r="D54" s="9"/>
      <c r="E54" s="9"/>
      <c r="F54" s="9"/>
      <c r="G54" s="7"/>
      <c r="H54" s="7"/>
      <c r="I54" s="1"/>
      <c r="J54" s="1"/>
      <c r="K54" s="1"/>
      <c r="L54" s="1"/>
      <c r="M54" s="1"/>
    </row>
    <row r="55" spans="1:13" ht="15.75" x14ac:dyDescent="0.3">
      <c r="A55" s="10"/>
      <c r="B55" s="9"/>
      <c r="C55" s="9"/>
      <c r="D55" s="9"/>
      <c r="E55" s="9"/>
      <c r="F55" s="9"/>
      <c r="G55" s="7"/>
      <c r="H55" s="7"/>
      <c r="I55" s="1"/>
      <c r="J55" s="1"/>
      <c r="K55" s="1"/>
      <c r="L55" s="1"/>
      <c r="M55" s="1"/>
    </row>
    <row r="56" spans="1:13" ht="15.75" x14ac:dyDescent="0.3">
      <c r="A56" s="10"/>
      <c r="B56" s="9"/>
      <c r="C56" s="9"/>
      <c r="D56" s="9"/>
      <c r="E56" s="9"/>
      <c r="F56" s="9"/>
      <c r="G56" s="7"/>
      <c r="H56" s="7"/>
      <c r="I56" s="1"/>
      <c r="J56" s="1"/>
      <c r="K56" s="1"/>
      <c r="L56" s="1"/>
      <c r="M56" s="1"/>
    </row>
    <row r="57" spans="1:13" ht="15.75" x14ac:dyDescent="0.3">
      <c r="A57" s="10"/>
      <c r="B57" s="9"/>
      <c r="C57" s="9"/>
      <c r="D57" s="9"/>
      <c r="E57" s="9"/>
      <c r="F57" s="9"/>
      <c r="G57" s="7"/>
      <c r="H57" s="7"/>
      <c r="I57" s="1"/>
      <c r="J57" s="1"/>
      <c r="K57" s="1"/>
      <c r="L57" s="1"/>
      <c r="M57" s="1"/>
    </row>
    <row r="58" spans="1:13" ht="15.75" x14ac:dyDescent="0.3">
      <c r="A58" s="10"/>
      <c r="B58" s="9"/>
      <c r="C58" s="9"/>
      <c r="D58" s="9"/>
      <c r="E58" s="9"/>
      <c r="F58" s="9"/>
      <c r="G58" s="7"/>
      <c r="H58" s="7"/>
      <c r="I58" s="1"/>
      <c r="J58" s="1"/>
      <c r="K58" s="1"/>
      <c r="L58" s="1"/>
      <c r="M58" s="1"/>
    </row>
    <row r="59" spans="1:13" ht="15.75" x14ac:dyDescent="0.3">
      <c r="A59" s="10"/>
      <c r="B59" s="9"/>
      <c r="C59" s="9"/>
      <c r="D59" s="9"/>
      <c r="E59" s="9"/>
      <c r="F59" s="9"/>
      <c r="G59" s="7"/>
      <c r="H59" s="7"/>
      <c r="I59" s="1"/>
      <c r="J59" s="1"/>
      <c r="K59" s="1"/>
      <c r="L59" s="1"/>
      <c r="M59" s="1"/>
    </row>
    <row r="60" spans="1:13" ht="15.75" x14ac:dyDescent="0.3">
      <c r="A60" s="10"/>
      <c r="B60" s="9"/>
      <c r="C60" s="9"/>
      <c r="D60" s="9"/>
      <c r="E60" s="9"/>
      <c r="F60" s="9"/>
      <c r="G60" s="7"/>
      <c r="H60" s="7"/>
      <c r="I60" s="1"/>
      <c r="J60" s="1"/>
      <c r="K60" s="1"/>
      <c r="L60" s="1"/>
      <c r="M60" s="1"/>
    </row>
    <row r="61" spans="1:13" ht="15.75" x14ac:dyDescent="0.3">
      <c r="A61" s="10"/>
      <c r="B61" s="9"/>
      <c r="C61" s="9"/>
      <c r="D61" s="9"/>
      <c r="E61" s="9"/>
      <c r="F61" s="9"/>
      <c r="G61" s="7"/>
      <c r="H61" s="7"/>
      <c r="I61" s="1"/>
      <c r="J61" s="1"/>
      <c r="K61" s="1"/>
      <c r="L61" s="1"/>
      <c r="M61" s="1"/>
    </row>
    <row r="62" spans="1:13" ht="15.75" x14ac:dyDescent="0.3">
      <c r="A62" s="10"/>
      <c r="B62" s="9"/>
      <c r="C62" s="9"/>
      <c r="D62" s="9"/>
      <c r="E62" s="9"/>
      <c r="F62" s="9"/>
      <c r="G62" s="7"/>
      <c r="H62" s="7"/>
      <c r="I62" s="1"/>
      <c r="J62" s="1"/>
      <c r="K62" s="1"/>
      <c r="L62" s="1"/>
      <c r="M62" s="1"/>
    </row>
    <row r="63" spans="1:13" ht="15.75" x14ac:dyDescent="0.3">
      <c r="A63" s="10"/>
      <c r="B63" s="9"/>
      <c r="C63" s="9"/>
      <c r="D63" s="9"/>
      <c r="E63" s="9"/>
      <c r="F63" s="9"/>
      <c r="G63" s="7"/>
      <c r="H63" s="7"/>
      <c r="I63" s="1"/>
      <c r="J63" s="1"/>
      <c r="K63" s="1"/>
      <c r="L63" s="1"/>
      <c r="M63" s="1"/>
    </row>
    <row r="64" spans="1:13" ht="15.75" x14ac:dyDescent="0.3">
      <c r="A64" s="10"/>
      <c r="B64" s="9"/>
      <c r="C64" s="9"/>
      <c r="D64" s="9"/>
      <c r="E64" s="9"/>
      <c r="F64" s="9"/>
      <c r="G64" s="7"/>
      <c r="H64" s="7"/>
      <c r="I64" s="1"/>
      <c r="J64" s="1"/>
      <c r="K64" s="1"/>
      <c r="L64" s="1"/>
      <c r="M64" s="1"/>
    </row>
    <row r="65" spans="1:13" ht="15.75" x14ac:dyDescent="0.3">
      <c r="A65" s="10"/>
      <c r="B65" s="9"/>
      <c r="C65" s="9"/>
      <c r="D65" s="9"/>
      <c r="E65" s="9"/>
      <c r="F65" s="9"/>
      <c r="G65" s="7"/>
      <c r="H65" s="7"/>
      <c r="I65" s="1"/>
      <c r="J65" s="1"/>
      <c r="K65" s="1"/>
      <c r="L65" s="1"/>
      <c r="M65" s="1"/>
    </row>
    <row r="66" spans="1:13" ht="15.75" x14ac:dyDescent="0.3">
      <c r="A66" s="10"/>
      <c r="B66" s="9"/>
      <c r="C66" s="9"/>
      <c r="D66" s="9"/>
      <c r="E66" s="9"/>
      <c r="F66" s="9"/>
      <c r="G66" s="7"/>
      <c r="H66" s="7"/>
      <c r="I66" s="1"/>
      <c r="J66" s="1"/>
      <c r="K66" s="1"/>
      <c r="L66" s="1"/>
      <c r="M66" s="1"/>
    </row>
    <row r="67" spans="1:13" ht="15.75" x14ac:dyDescent="0.3">
      <c r="A67" s="10"/>
      <c r="B67" s="9"/>
      <c r="C67" s="9"/>
      <c r="D67" s="9"/>
      <c r="E67" s="9"/>
      <c r="F67" s="9"/>
      <c r="G67" s="7"/>
      <c r="H67" s="7"/>
      <c r="I67" s="1"/>
      <c r="J67" s="1"/>
      <c r="K67" s="1"/>
      <c r="L67" s="1"/>
      <c r="M67" s="1"/>
    </row>
    <row r="68" spans="1:13" ht="15.75" x14ac:dyDescent="0.3">
      <c r="A68" s="10"/>
      <c r="B68" s="9"/>
      <c r="C68" s="9"/>
      <c r="D68" s="9"/>
      <c r="E68" s="9"/>
      <c r="F68" s="9"/>
      <c r="G68" s="7"/>
      <c r="H68" s="7"/>
      <c r="I68" s="1"/>
      <c r="J68" s="1"/>
      <c r="K68" s="1"/>
      <c r="L68" s="1"/>
      <c r="M68" s="1"/>
    </row>
    <row r="69" spans="1:13" ht="15.75" x14ac:dyDescent="0.3">
      <c r="A69" s="10"/>
      <c r="B69" s="9"/>
      <c r="C69" s="9"/>
      <c r="D69" s="9"/>
      <c r="E69" s="9"/>
      <c r="F69" s="9"/>
      <c r="G69" s="7"/>
      <c r="H69" s="7"/>
      <c r="I69" s="1"/>
      <c r="J69" s="1"/>
      <c r="K69" s="1"/>
      <c r="L69" s="1"/>
      <c r="M69" s="1"/>
    </row>
    <row r="70" spans="1:13" ht="15.75" x14ac:dyDescent="0.3">
      <c r="A70" s="10"/>
      <c r="B70" s="9"/>
      <c r="C70" s="9"/>
      <c r="D70" s="9"/>
      <c r="E70" s="9"/>
      <c r="F70" s="9"/>
      <c r="G70" s="7"/>
      <c r="H70" s="7"/>
      <c r="I70" s="1"/>
      <c r="J70" s="1"/>
      <c r="K70" s="1"/>
      <c r="L70" s="1"/>
      <c r="M70" s="1"/>
    </row>
    <row r="71" spans="1:13" ht="15.75" x14ac:dyDescent="0.3">
      <c r="A71" s="10"/>
      <c r="B71" s="9"/>
      <c r="C71" s="9"/>
      <c r="D71" s="9"/>
      <c r="E71" s="9"/>
      <c r="F71" s="9"/>
      <c r="G71" s="7"/>
      <c r="H71" s="7"/>
      <c r="I71" s="1"/>
      <c r="J71" s="1"/>
      <c r="K71" s="1"/>
      <c r="L71" s="1"/>
      <c r="M71" s="1"/>
    </row>
    <row r="72" spans="1:13" ht="15.75" x14ac:dyDescent="0.3">
      <c r="A72" s="10"/>
      <c r="B72" s="9"/>
      <c r="C72" s="9"/>
      <c r="D72" s="9"/>
      <c r="E72" s="9"/>
      <c r="F72" s="9"/>
      <c r="G72" s="7"/>
      <c r="H72" s="7"/>
      <c r="I72" s="1"/>
      <c r="J72" s="1"/>
      <c r="K72" s="1"/>
      <c r="L72" s="1"/>
      <c r="M72" s="1"/>
    </row>
    <row r="73" spans="1:13" ht="15.75" x14ac:dyDescent="0.3">
      <c r="A73" s="10"/>
      <c r="B73" s="9"/>
      <c r="C73" s="9"/>
      <c r="D73" s="9"/>
      <c r="E73" s="9"/>
      <c r="F73" s="9"/>
      <c r="G73" s="7"/>
      <c r="H73" s="7"/>
      <c r="I73" s="1"/>
      <c r="J73" s="1"/>
      <c r="K73" s="1"/>
      <c r="L73" s="1"/>
      <c r="M73" s="1"/>
    </row>
    <row r="74" spans="1:13" ht="15.75" x14ac:dyDescent="0.3">
      <c r="A74" s="10"/>
      <c r="B74" s="9"/>
      <c r="C74" s="9"/>
      <c r="D74" s="9"/>
      <c r="E74" s="9"/>
      <c r="F74" s="9"/>
      <c r="G74" s="7"/>
      <c r="H74" s="7"/>
      <c r="I74" s="1"/>
      <c r="J74" s="1"/>
      <c r="K74" s="1"/>
      <c r="L74" s="1"/>
      <c r="M74" s="1"/>
    </row>
    <row r="75" spans="1:13" ht="15.75" x14ac:dyDescent="0.3">
      <c r="A75" s="10"/>
      <c r="B75" s="9"/>
      <c r="C75" s="9"/>
      <c r="D75" s="9"/>
      <c r="E75" s="9"/>
      <c r="F75" s="9"/>
      <c r="G75" s="7"/>
      <c r="H75" s="7"/>
      <c r="I75" s="1"/>
      <c r="J75" s="1"/>
      <c r="K75" s="1"/>
      <c r="L75" s="1"/>
      <c r="M75" s="1"/>
    </row>
    <row r="76" spans="1:13" ht="15.75" x14ac:dyDescent="0.3">
      <c r="A76" s="10"/>
      <c r="B76" s="9"/>
      <c r="C76" s="9"/>
      <c r="D76" s="9"/>
      <c r="E76" s="9"/>
      <c r="F76" s="9"/>
      <c r="G76" s="7"/>
      <c r="H76" s="7"/>
      <c r="I76" s="1"/>
      <c r="J76" s="1"/>
      <c r="K76" s="1"/>
      <c r="L76" s="1"/>
      <c r="M76" s="1"/>
    </row>
    <row r="77" spans="1:13" ht="15.75" x14ac:dyDescent="0.3">
      <c r="A77" s="10"/>
      <c r="B77" s="9"/>
      <c r="C77" s="9"/>
      <c r="D77" s="9"/>
      <c r="E77" s="9"/>
      <c r="F77" s="9"/>
      <c r="G77" s="7"/>
      <c r="H77" s="7"/>
      <c r="I77" s="1"/>
      <c r="J77" s="1"/>
      <c r="K77" s="1"/>
      <c r="L77" s="1"/>
      <c r="M77" s="1"/>
    </row>
    <row r="78" spans="1:13" ht="15.75" x14ac:dyDescent="0.3">
      <c r="A78" s="10"/>
      <c r="B78" s="9"/>
      <c r="C78" s="9"/>
      <c r="D78" s="9"/>
      <c r="E78" s="9"/>
      <c r="F78" s="9"/>
      <c r="G78" s="7"/>
      <c r="H78" s="7"/>
      <c r="I78" s="1"/>
      <c r="J78" s="1"/>
      <c r="K78" s="1"/>
      <c r="L78" s="1"/>
      <c r="M78" s="1"/>
    </row>
    <row r="79" spans="1:13" ht="15.75" x14ac:dyDescent="0.3">
      <c r="A79" s="10"/>
      <c r="B79" s="9"/>
      <c r="C79" s="9"/>
      <c r="D79" s="9"/>
      <c r="E79" s="9"/>
      <c r="F79" s="9"/>
      <c r="G79" s="7"/>
      <c r="H79" s="7"/>
      <c r="I79" s="1"/>
      <c r="J79" s="1"/>
      <c r="K79" s="1"/>
      <c r="L79" s="1"/>
      <c r="M79" s="1"/>
    </row>
  </sheetData>
  <conditionalFormatting sqref="J1:J1048576">
    <cfRule type="cellIs" dxfId="4" priority="5" operator="equal">
      <formula>1</formula>
    </cfRule>
  </conditionalFormatting>
  <conditionalFormatting sqref="K1:L1048576">
    <cfRule type="cellIs" dxfId="3" priority="4" operator="equal">
      <formula>1</formula>
    </cfRule>
  </conditionalFormatting>
  <conditionalFormatting sqref="M1:M1048576 N1:N2">
    <cfRule type="cellIs" dxfId="2" priority="3" operator="equal">
      <formula>1</formula>
    </cfRule>
  </conditionalFormatting>
  <conditionalFormatting sqref="N1:N1048576">
    <cfRule type="cellIs" dxfId="1" priority="2" operator="equal">
      <formula>1</formula>
    </cfRule>
  </conditionalFormatting>
  <conditionalFormatting sqref="I2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AAPL</vt:lpstr>
      <vt:lpstr>Sheet1</vt:lpstr>
      <vt:lpstr>AMD</vt:lpstr>
      <vt:lpstr>TSLA 15m</vt:lpstr>
      <vt:lpstr>AAPL 15m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de Aragao</cp:lastModifiedBy>
  <dcterms:created xsi:type="dcterms:W3CDTF">2021-03-14T18:49:30Z</dcterms:created>
  <dcterms:modified xsi:type="dcterms:W3CDTF">2021-03-20T23:31:24Z</dcterms:modified>
</cp:coreProperties>
</file>