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nket/Dropbox/B-cells/Excel files Melissa/"/>
    </mc:Choice>
  </mc:AlternateContent>
  <xr:revisionPtr revIDLastSave="0" documentId="13_ncr:1_{D19CBB5B-4AD2-4542-B980-12D438989DAC}" xr6:coauthVersionLast="45" xr6:coauthVersionMax="45" xr10:uidLastSave="{00000000-0000-0000-0000-000000000000}"/>
  <bookViews>
    <workbookView xWindow="320" yWindow="460" windowWidth="26420" windowHeight="25100" activeTab="2" xr2:uid="{00000000-000D-0000-FFFF-FFFF00000000}"/>
  </bookViews>
  <sheets>
    <sheet name="cell.number.SPLEEN" sheetId="1" r:id="rId1"/>
    <sheet name="cell.number.LN" sheetId="2" r:id="rId2"/>
    <sheet name="Fraction of YFP+cel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0" i="3" l="1"/>
  <c r="I62" i="3" s="1"/>
  <c r="H60" i="3"/>
  <c r="H62" i="3" s="1"/>
  <c r="G62" i="3"/>
  <c r="H51" i="3"/>
  <c r="I51" i="3"/>
  <c r="H52" i="3"/>
  <c r="I52" i="3"/>
  <c r="H61" i="3"/>
  <c r="I61" i="3"/>
  <c r="G61" i="3"/>
  <c r="G60" i="3"/>
  <c r="G58" i="3"/>
  <c r="G57" i="3"/>
  <c r="G55" i="3"/>
  <c r="G54" i="3"/>
  <c r="G53" i="3"/>
  <c r="G52" i="3"/>
  <c r="G56" i="3"/>
  <c r="H53" i="3"/>
  <c r="I53" i="3"/>
  <c r="H54" i="3"/>
  <c r="I54" i="3"/>
  <c r="H55" i="3"/>
  <c r="I55" i="3"/>
  <c r="H56" i="3"/>
  <c r="I56" i="3"/>
  <c r="H57" i="3"/>
  <c r="I57" i="3"/>
  <c r="H58" i="3"/>
  <c r="I58" i="3"/>
  <c r="G51" i="3"/>
  <c r="G11" i="3"/>
  <c r="G12" i="3"/>
  <c r="G13" i="3"/>
  <c r="G5" i="3"/>
  <c r="G6" i="3"/>
  <c r="G7" i="3"/>
  <c r="G8" i="3"/>
  <c r="G9" i="3"/>
  <c r="G10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8" i="3"/>
  <c r="H7" i="3"/>
  <c r="H6" i="3"/>
  <c r="H5" i="3"/>
  <c r="H4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A50" i="3"/>
  <c r="A51" i="3"/>
  <c r="A52" i="3"/>
  <c r="A53" i="3"/>
  <c r="A54" i="3"/>
  <c r="A55" i="3"/>
  <c r="A56" i="3"/>
  <c r="A57" i="3"/>
  <c r="A58" i="3"/>
  <c r="A45" i="3"/>
  <c r="A46" i="3"/>
  <c r="A47" i="3"/>
  <c r="A48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" i="3"/>
  <c r="I52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G48" i="2"/>
  <c r="I50" i="3" s="1"/>
  <c r="I54" i="1"/>
  <c r="I52" i="1"/>
  <c r="I56" i="1"/>
  <c r="F49" i="1"/>
  <c r="G48" i="1"/>
  <c r="H50" i="3" s="1"/>
  <c r="H56" i="1"/>
  <c r="G56" i="1"/>
  <c r="F56" i="1"/>
  <c r="I55" i="1"/>
  <c r="H55" i="1"/>
  <c r="G55" i="1"/>
  <c r="F55" i="1"/>
  <c r="H54" i="1"/>
  <c r="G54" i="1"/>
  <c r="F54" i="1"/>
  <c r="I53" i="1"/>
  <c r="H53" i="1"/>
  <c r="G53" i="1"/>
  <c r="F53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</calcChain>
</file>

<file path=xl/sharedStrings.xml><?xml version="1.0" encoding="utf-8"?>
<sst xmlns="http://schemas.openxmlformats.org/spreadsheetml/2006/main" count="550" uniqueCount="42">
  <si>
    <t>Lamis.ID</t>
  </si>
  <si>
    <t>days.post.last.tamoxifen.injection</t>
  </si>
  <si>
    <t>age.at.S1K</t>
  </si>
  <si>
    <t>Ki67</t>
  </si>
  <si>
    <t>notes</t>
  </si>
  <si>
    <t>FM</t>
  </si>
  <si>
    <t>GCs</t>
  </si>
  <si>
    <t>Transitional 1</t>
  </si>
  <si>
    <t>Transitional 2</t>
  </si>
  <si>
    <t>709685</t>
  </si>
  <si>
    <t>941486</t>
  </si>
  <si>
    <t>941487</t>
  </si>
  <si>
    <t>941488</t>
  </si>
  <si>
    <t>941489</t>
  </si>
  <si>
    <t>941490</t>
  </si>
  <si>
    <t>941491</t>
  </si>
  <si>
    <t>941492</t>
  </si>
  <si>
    <t>941493</t>
  </si>
  <si>
    <t>60</t>
  </si>
  <si>
    <t>62</t>
  </si>
  <si>
    <t>4</t>
  </si>
  <si>
    <t>127</t>
  </si>
  <si>
    <t>159</t>
  </si>
  <si>
    <t>101</t>
  </si>
  <si>
    <t>80</t>
  </si>
  <si>
    <t>116</t>
  </si>
  <si>
    <t>115</t>
  </si>
  <si>
    <t>57</t>
  </si>
  <si>
    <t>138</t>
  </si>
  <si>
    <t>Total</t>
  </si>
  <si>
    <t>YFP- mCherry-</t>
  </si>
  <si>
    <t>YFP- mCherry+</t>
  </si>
  <si>
    <t>YFP+ mCherry-</t>
  </si>
  <si>
    <t>YFP+ mCherry+</t>
  </si>
  <si>
    <t>Experiment performed 11 months earlier than others</t>
  </si>
  <si>
    <t/>
  </si>
  <si>
    <t>very skinny, sick at take down?</t>
  </si>
  <si>
    <t>YFP+ total</t>
  </si>
  <si>
    <t>Fraction of YFP+ cells normalised to total cell number</t>
  </si>
  <si>
    <t>GCs SPLEEN</t>
  </si>
  <si>
    <t>GCs LN</t>
  </si>
  <si>
    <t>DeltaYFP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</si>
</sst>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18</v>
      </c>
      <c r="C2" t="s">
        <v>21</v>
      </c>
      <c r="D2" t="s">
        <v>29</v>
      </c>
      <c r="E2" t="s">
        <v>34</v>
      </c>
      <c r="G2">
        <v>509808.95137919934</v>
      </c>
    </row>
    <row r="3" spans="1:9" x14ac:dyDescent="0.2">
      <c r="A3" t="s">
        <v>9</v>
      </c>
      <c r="B3" t="s">
        <v>18</v>
      </c>
      <c r="C3" t="s">
        <v>21</v>
      </c>
      <c r="D3" t="s">
        <v>30</v>
      </c>
      <c r="E3" t="s">
        <v>34</v>
      </c>
      <c r="G3">
        <v>13633.859253693965</v>
      </c>
    </row>
    <row r="4" spans="1:9" x14ac:dyDescent="0.2">
      <c r="A4" t="s">
        <v>9</v>
      </c>
      <c r="B4" t="s">
        <v>18</v>
      </c>
      <c r="C4" t="s">
        <v>21</v>
      </c>
      <c r="D4" t="s">
        <v>31</v>
      </c>
      <c r="E4" t="s">
        <v>34</v>
      </c>
      <c r="G4">
        <v>482541.23287181143</v>
      </c>
    </row>
    <row r="5" spans="1:9" x14ac:dyDescent="0.2">
      <c r="A5" t="s">
        <v>9</v>
      </c>
      <c r="B5" t="s">
        <v>18</v>
      </c>
      <c r="C5" t="s">
        <v>21</v>
      </c>
      <c r="D5" t="s">
        <v>32</v>
      </c>
      <c r="E5" t="s">
        <v>34</v>
      </c>
      <c r="G5">
        <v>730.38531716217665</v>
      </c>
    </row>
    <row r="6" spans="1:9" x14ac:dyDescent="0.2">
      <c r="A6" t="s">
        <v>9</v>
      </c>
      <c r="B6" t="s">
        <v>18</v>
      </c>
      <c r="C6" t="s">
        <v>21</v>
      </c>
      <c r="D6" t="s">
        <v>33</v>
      </c>
      <c r="E6" t="s">
        <v>34</v>
      </c>
      <c r="G6">
        <v>12903.473936531787</v>
      </c>
    </row>
    <row r="7" spans="1:9" x14ac:dyDescent="0.2">
      <c r="A7" t="s">
        <v>10</v>
      </c>
      <c r="B7" t="s">
        <v>19</v>
      </c>
      <c r="C7" t="s">
        <v>22</v>
      </c>
      <c r="D7" t="s">
        <v>29</v>
      </c>
      <c r="E7" t="s">
        <v>35</v>
      </c>
      <c r="F7">
        <v>30458808.429237951</v>
      </c>
      <c r="G7">
        <v>349780.63763608091</v>
      </c>
      <c r="H7">
        <v>998925.76982892689</v>
      </c>
      <c r="I7">
        <v>1018614.9144634525</v>
      </c>
    </row>
    <row r="8" spans="1:9" x14ac:dyDescent="0.2">
      <c r="A8" t="s">
        <v>10</v>
      </c>
      <c r="B8" t="s">
        <v>19</v>
      </c>
      <c r="C8" t="s">
        <v>22</v>
      </c>
      <c r="D8" t="s">
        <v>30</v>
      </c>
      <c r="E8" t="s">
        <v>35</v>
      </c>
      <c r="F8">
        <v>29298640.497667186</v>
      </c>
      <c r="G8">
        <v>8651.2908242612739</v>
      </c>
      <c r="H8">
        <v>431072.93934681179</v>
      </c>
      <c r="I8">
        <v>819187.74494556768</v>
      </c>
    </row>
    <row r="9" spans="1:9" x14ac:dyDescent="0.2">
      <c r="A9" t="s">
        <v>10</v>
      </c>
      <c r="B9" t="s">
        <v>19</v>
      </c>
      <c r="C9" t="s">
        <v>22</v>
      </c>
      <c r="D9" t="s">
        <v>31</v>
      </c>
      <c r="E9" t="s">
        <v>35</v>
      </c>
      <c r="F9">
        <v>693147.38724727836</v>
      </c>
      <c r="G9">
        <v>334864.61897356145</v>
      </c>
      <c r="H9">
        <v>553384.29237947124</v>
      </c>
      <c r="I9">
        <v>188090.99533437015</v>
      </c>
    </row>
    <row r="10" spans="1:9" x14ac:dyDescent="0.2">
      <c r="A10" t="s">
        <v>10</v>
      </c>
      <c r="B10" t="s">
        <v>19</v>
      </c>
      <c r="C10" t="s">
        <v>22</v>
      </c>
      <c r="D10" t="s">
        <v>32</v>
      </c>
      <c r="E10" t="s">
        <v>35</v>
      </c>
      <c r="F10">
        <v>441215.83203732508</v>
      </c>
      <c r="G10">
        <v>447.4805598755832</v>
      </c>
      <c r="H10">
        <v>5369.7667185069986</v>
      </c>
      <c r="I10">
        <v>6264.7278382581644</v>
      </c>
    </row>
    <row r="11" spans="1:9" x14ac:dyDescent="0.2">
      <c r="A11" t="s">
        <v>10</v>
      </c>
      <c r="B11" t="s">
        <v>19</v>
      </c>
      <c r="C11" t="s">
        <v>22</v>
      </c>
      <c r="D11" t="s">
        <v>33</v>
      </c>
      <c r="E11" t="s">
        <v>35</v>
      </c>
      <c r="F11">
        <v>25804.712286158632</v>
      </c>
      <c r="G11">
        <v>5817.2472783825815</v>
      </c>
      <c r="H11">
        <v>9098.7713841368586</v>
      </c>
      <c r="I11">
        <v>5071.4463452566097</v>
      </c>
    </row>
    <row r="12" spans="1:9" x14ac:dyDescent="0.2">
      <c r="A12" t="s">
        <v>11</v>
      </c>
      <c r="B12" t="s">
        <v>20</v>
      </c>
      <c r="C12" t="s">
        <v>23</v>
      </c>
      <c r="D12" t="s">
        <v>29</v>
      </c>
      <c r="E12" t="s">
        <v>35</v>
      </c>
      <c r="F12">
        <v>17624545.662162162</v>
      </c>
      <c r="G12">
        <v>291183.81081081077</v>
      </c>
      <c r="H12">
        <v>1269423.3648648649</v>
      </c>
      <c r="I12">
        <v>1046753.391891892</v>
      </c>
    </row>
    <row r="13" spans="1:9" x14ac:dyDescent="0.2">
      <c r="A13" t="s">
        <v>11</v>
      </c>
      <c r="B13" t="s">
        <v>20</v>
      </c>
      <c r="C13" t="s">
        <v>23</v>
      </c>
      <c r="D13" t="s">
        <v>30</v>
      </c>
      <c r="E13" t="s">
        <v>35</v>
      </c>
      <c r="F13">
        <v>17074261.945945945</v>
      </c>
      <c r="G13">
        <v>16105.864864864867</v>
      </c>
      <c r="H13">
        <v>557697.5270270271</v>
      </c>
      <c r="I13">
        <v>784969.17567567574</v>
      </c>
    </row>
    <row r="14" spans="1:9" x14ac:dyDescent="0.2">
      <c r="A14" t="s">
        <v>11</v>
      </c>
      <c r="B14" t="s">
        <v>20</v>
      </c>
      <c r="C14" t="s">
        <v>23</v>
      </c>
      <c r="D14" t="s">
        <v>31</v>
      </c>
      <c r="E14" t="s">
        <v>35</v>
      </c>
      <c r="F14">
        <v>346787.39189189189</v>
      </c>
      <c r="G14">
        <v>149810.10810810811</v>
      </c>
      <c r="H14">
        <v>467197.90540540544</v>
      </c>
      <c r="I14">
        <v>153772.66216216216</v>
      </c>
    </row>
    <row r="15" spans="1:9" x14ac:dyDescent="0.2">
      <c r="A15" t="s">
        <v>11</v>
      </c>
      <c r="B15" t="s">
        <v>20</v>
      </c>
      <c r="C15" t="s">
        <v>23</v>
      </c>
      <c r="D15" t="s">
        <v>32</v>
      </c>
      <c r="E15" t="s">
        <v>35</v>
      </c>
      <c r="F15">
        <v>179721</v>
      </c>
      <c r="G15">
        <v>11248.54054054054</v>
      </c>
      <c r="H15">
        <v>120027.04054054055</v>
      </c>
      <c r="I15">
        <v>82446.689189189186</v>
      </c>
    </row>
    <row r="16" spans="1:9" x14ac:dyDescent="0.2">
      <c r="A16" t="s">
        <v>11</v>
      </c>
      <c r="B16" t="s">
        <v>20</v>
      </c>
      <c r="C16" t="s">
        <v>23</v>
      </c>
      <c r="D16" t="s">
        <v>33</v>
      </c>
      <c r="E16" t="s">
        <v>35</v>
      </c>
      <c r="F16">
        <v>23775.324324324327</v>
      </c>
      <c r="G16">
        <v>114019.29729729729</v>
      </c>
      <c r="H16">
        <v>124500.89189189189</v>
      </c>
      <c r="I16">
        <v>25564.864864864867</v>
      </c>
    </row>
    <row r="17" spans="1:9" x14ac:dyDescent="0.2">
      <c r="A17" t="s">
        <v>12</v>
      </c>
      <c r="B17" t="s">
        <v>20</v>
      </c>
      <c r="C17" t="s">
        <v>24</v>
      </c>
      <c r="D17" t="s">
        <v>29</v>
      </c>
      <c r="E17" t="s">
        <v>35</v>
      </c>
      <c r="F17">
        <v>18826604.780487806</v>
      </c>
      <c r="G17">
        <v>28463.59756097561</v>
      </c>
      <c r="H17">
        <v>1291800.8414634145</v>
      </c>
      <c r="I17">
        <v>1182969.4390243902</v>
      </c>
    </row>
    <row r="18" spans="1:9" x14ac:dyDescent="0.2">
      <c r="A18" t="s">
        <v>12</v>
      </c>
      <c r="B18" t="s">
        <v>20</v>
      </c>
      <c r="C18" t="s">
        <v>24</v>
      </c>
      <c r="D18" t="s">
        <v>30</v>
      </c>
      <c r="E18" t="s">
        <v>35</v>
      </c>
      <c r="F18">
        <v>18259676.890243903</v>
      </c>
      <c r="G18">
        <v>3348.6585365853657</v>
      </c>
      <c r="H18">
        <v>583336.31707317079</v>
      </c>
      <c r="I18">
        <v>889068.8414634146</v>
      </c>
    </row>
    <row r="19" spans="1:9" x14ac:dyDescent="0.2">
      <c r="A19" t="s">
        <v>12</v>
      </c>
      <c r="B19" t="s">
        <v>20</v>
      </c>
      <c r="C19" t="s">
        <v>24</v>
      </c>
      <c r="D19" t="s">
        <v>31</v>
      </c>
      <c r="E19" t="s">
        <v>35</v>
      </c>
      <c r="F19">
        <v>334307.74390243902</v>
      </c>
      <c r="G19">
        <v>16520.048780487803</v>
      </c>
      <c r="H19">
        <v>448831.86585365853</v>
      </c>
      <c r="I19">
        <v>153591.80487804877</v>
      </c>
    </row>
    <row r="20" spans="1:9" x14ac:dyDescent="0.2">
      <c r="A20" t="s">
        <v>12</v>
      </c>
      <c r="B20" t="s">
        <v>20</v>
      </c>
      <c r="C20" t="s">
        <v>24</v>
      </c>
      <c r="D20" t="s">
        <v>32</v>
      </c>
      <c r="E20" t="s">
        <v>35</v>
      </c>
      <c r="F20">
        <v>198017.34146341463</v>
      </c>
      <c r="G20">
        <v>1897.5731707317073</v>
      </c>
      <c r="H20">
        <v>137295</v>
      </c>
      <c r="I20">
        <v>105036.25609756098</v>
      </c>
    </row>
    <row r="21" spans="1:9" x14ac:dyDescent="0.2">
      <c r="A21" t="s">
        <v>12</v>
      </c>
      <c r="B21" t="s">
        <v>20</v>
      </c>
      <c r="C21" t="s">
        <v>24</v>
      </c>
      <c r="D21" t="s">
        <v>33</v>
      </c>
      <c r="E21" t="s">
        <v>35</v>
      </c>
      <c r="F21">
        <v>34602.804878048781</v>
      </c>
      <c r="G21">
        <v>6697.3170731707314</v>
      </c>
      <c r="H21">
        <v>122337.65853658537</v>
      </c>
      <c r="I21">
        <v>35272.536585365851</v>
      </c>
    </row>
    <row r="22" spans="1:9" x14ac:dyDescent="0.2">
      <c r="A22" t="s">
        <v>13</v>
      </c>
      <c r="B22" t="s">
        <v>19</v>
      </c>
      <c r="C22" t="s">
        <v>25</v>
      </c>
      <c r="D22" t="s">
        <v>29</v>
      </c>
      <c r="E22" t="s">
        <v>36</v>
      </c>
      <c r="F22">
        <v>30123907.596774194</v>
      </c>
      <c r="G22">
        <v>28870.935483870966</v>
      </c>
      <c r="H22">
        <v>1315084.3548387098</v>
      </c>
      <c r="I22">
        <v>1594655.6612903224</v>
      </c>
    </row>
    <row r="23" spans="1:9" x14ac:dyDescent="0.2">
      <c r="A23" t="s">
        <v>13</v>
      </c>
      <c r="B23" t="s">
        <v>19</v>
      </c>
      <c r="C23" t="s">
        <v>25</v>
      </c>
      <c r="D23" t="s">
        <v>30</v>
      </c>
      <c r="E23" t="s">
        <v>36</v>
      </c>
      <c r="F23">
        <v>29100843.483870964</v>
      </c>
      <c r="G23">
        <v>794.61290322580646</v>
      </c>
      <c r="H23">
        <v>544442.27419354836</v>
      </c>
      <c r="I23">
        <v>1384348.1129032259</v>
      </c>
    </row>
    <row r="24" spans="1:9" x14ac:dyDescent="0.2">
      <c r="A24" t="s">
        <v>13</v>
      </c>
      <c r="B24" t="s">
        <v>19</v>
      </c>
      <c r="C24" t="s">
        <v>25</v>
      </c>
      <c r="D24" t="s">
        <v>31</v>
      </c>
      <c r="E24" t="s">
        <v>36</v>
      </c>
      <c r="F24">
        <v>410285.12903225806</v>
      </c>
      <c r="G24">
        <v>27414.145161290322</v>
      </c>
      <c r="H24">
        <v>762033.77419354836</v>
      </c>
      <c r="I24">
        <v>196401.82258064515</v>
      </c>
    </row>
    <row r="25" spans="1:9" x14ac:dyDescent="0.2">
      <c r="A25" t="s">
        <v>13</v>
      </c>
      <c r="B25" t="s">
        <v>19</v>
      </c>
      <c r="C25" t="s">
        <v>25</v>
      </c>
      <c r="D25" t="s">
        <v>32</v>
      </c>
      <c r="E25" t="s">
        <v>36</v>
      </c>
      <c r="F25">
        <v>592516.3548387097</v>
      </c>
      <c r="G25">
        <v>0</v>
      </c>
      <c r="H25">
        <v>3178.4516129032259</v>
      </c>
      <c r="I25">
        <v>7813.6935483870966</v>
      </c>
    </row>
    <row r="26" spans="1:9" x14ac:dyDescent="0.2">
      <c r="A26" t="s">
        <v>13</v>
      </c>
      <c r="B26" t="s">
        <v>19</v>
      </c>
      <c r="C26" t="s">
        <v>25</v>
      </c>
      <c r="D26" t="s">
        <v>33</v>
      </c>
      <c r="E26" t="s">
        <v>36</v>
      </c>
      <c r="F26">
        <v>20262.629032258068</v>
      </c>
      <c r="G26">
        <v>662.17741935483878</v>
      </c>
      <c r="H26">
        <v>5429.854838709678</v>
      </c>
      <c r="I26">
        <v>6092.0322580645161</v>
      </c>
    </row>
    <row r="27" spans="1:9" x14ac:dyDescent="0.2">
      <c r="A27" t="s">
        <v>14</v>
      </c>
      <c r="B27" t="s">
        <v>19</v>
      </c>
      <c r="C27" t="s">
        <v>26</v>
      </c>
      <c r="D27" t="s">
        <v>29</v>
      </c>
      <c r="E27" t="s">
        <v>35</v>
      </c>
      <c r="F27">
        <v>25135390.714285716</v>
      </c>
      <c r="G27">
        <v>30975</v>
      </c>
      <c r="H27">
        <v>1266687.857142857</v>
      </c>
      <c r="I27">
        <v>1859890.7142857143</v>
      </c>
    </row>
    <row r="28" spans="1:9" x14ac:dyDescent="0.2">
      <c r="A28" t="s">
        <v>14</v>
      </c>
      <c r="B28" t="s">
        <v>19</v>
      </c>
      <c r="C28" t="s">
        <v>26</v>
      </c>
      <c r="D28" t="s">
        <v>30</v>
      </c>
      <c r="E28" t="s">
        <v>35</v>
      </c>
      <c r="F28">
        <v>24071873.571428575</v>
      </c>
      <c r="G28">
        <v>1137.8571428571429</v>
      </c>
      <c r="H28">
        <v>652750.71428571432</v>
      </c>
      <c r="I28">
        <v>1601470.7142857143</v>
      </c>
    </row>
    <row r="29" spans="1:9" x14ac:dyDescent="0.2">
      <c r="A29" t="s">
        <v>14</v>
      </c>
      <c r="B29" t="s">
        <v>19</v>
      </c>
      <c r="C29" t="s">
        <v>26</v>
      </c>
      <c r="D29" t="s">
        <v>31</v>
      </c>
      <c r="E29" t="s">
        <v>35</v>
      </c>
      <c r="F29">
        <v>476635.71428571426</v>
      </c>
      <c r="G29">
        <v>26550</v>
      </c>
      <c r="H29">
        <v>600662.14285714284</v>
      </c>
      <c r="I29">
        <v>239202.85714285713</v>
      </c>
    </row>
    <row r="30" spans="1:9" x14ac:dyDescent="0.2">
      <c r="A30" t="s">
        <v>14</v>
      </c>
      <c r="B30" t="s">
        <v>19</v>
      </c>
      <c r="C30" t="s">
        <v>26</v>
      </c>
      <c r="D30" t="s">
        <v>32</v>
      </c>
      <c r="E30" t="s">
        <v>35</v>
      </c>
      <c r="F30">
        <v>556791.42857142852</v>
      </c>
      <c r="G30">
        <v>0</v>
      </c>
      <c r="H30">
        <v>3919.2857142857142</v>
      </c>
      <c r="I30">
        <v>12516.428571428571</v>
      </c>
    </row>
    <row r="31" spans="1:9" x14ac:dyDescent="0.2">
      <c r="A31" t="s">
        <v>14</v>
      </c>
      <c r="B31" t="s">
        <v>19</v>
      </c>
      <c r="C31" t="s">
        <v>26</v>
      </c>
      <c r="D31" t="s">
        <v>33</v>
      </c>
      <c r="E31" t="s">
        <v>35</v>
      </c>
      <c r="F31">
        <v>30090</v>
      </c>
      <c r="G31">
        <v>3287.1428571428573</v>
      </c>
      <c r="H31">
        <v>9355.7142857142862</v>
      </c>
      <c r="I31">
        <v>6700.7142857142862</v>
      </c>
    </row>
    <row r="32" spans="1:9" x14ac:dyDescent="0.2">
      <c r="A32" t="s">
        <v>15</v>
      </c>
      <c r="B32" t="s">
        <v>20</v>
      </c>
      <c r="C32" t="s">
        <v>27</v>
      </c>
      <c r="D32" t="s">
        <v>29</v>
      </c>
      <c r="E32" t="s">
        <v>35</v>
      </c>
      <c r="F32">
        <v>10627217.481031867</v>
      </c>
      <c r="G32">
        <v>73088.194233687405</v>
      </c>
      <c r="H32">
        <v>2033533.4749620636</v>
      </c>
      <c r="I32">
        <v>1343723.2169954476</v>
      </c>
    </row>
    <row r="33" spans="1:9" x14ac:dyDescent="0.2">
      <c r="A33" t="s">
        <v>15</v>
      </c>
      <c r="B33" t="s">
        <v>20</v>
      </c>
      <c r="C33" t="s">
        <v>27</v>
      </c>
      <c r="D33" t="s">
        <v>30</v>
      </c>
      <c r="E33" t="s">
        <v>35</v>
      </c>
      <c r="F33">
        <v>9050646.9195751138</v>
      </c>
      <c r="G33">
        <v>5282.1851289833085</v>
      </c>
      <c r="H33">
        <v>560881.82094081934</v>
      </c>
      <c r="I33">
        <v>862613.1714719272</v>
      </c>
    </row>
    <row r="34" spans="1:9" x14ac:dyDescent="0.2">
      <c r="A34" t="s">
        <v>15</v>
      </c>
      <c r="B34" t="s">
        <v>20</v>
      </c>
      <c r="C34" t="s">
        <v>27</v>
      </c>
      <c r="D34" t="s">
        <v>31</v>
      </c>
      <c r="E34" t="s">
        <v>35</v>
      </c>
      <c r="F34">
        <v>1223526.5553869498</v>
      </c>
      <c r="G34">
        <v>36220.698027314116</v>
      </c>
      <c r="H34">
        <v>984858.02731411229</v>
      </c>
      <c r="I34">
        <v>291813.77845220029</v>
      </c>
    </row>
    <row r="35" spans="1:9" x14ac:dyDescent="0.2">
      <c r="A35" t="s">
        <v>15</v>
      </c>
      <c r="B35" t="s">
        <v>20</v>
      </c>
      <c r="C35" t="s">
        <v>27</v>
      </c>
      <c r="D35" t="s">
        <v>32</v>
      </c>
      <c r="E35" t="s">
        <v>35</v>
      </c>
      <c r="F35">
        <v>258395.87253414263</v>
      </c>
      <c r="G35">
        <v>4635.3869499241273</v>
      </c>
      <c r="H35">
        <v>169461.12291350533</v>
      </c>
      <c r="I35">
        <v>122244.85584218512</v>
      </c>
    </row>
    <row r="36" spans="1:9" x14ac:dyDescent="0.2">
      <c r="A36" t="s">
        <v>15</v>
      </c>
      <c r="B36" t="s">
        <v>20</v>
      </c>
      <c r="C36" t="s">
        <v>27</v>
      </c>
      <c r="D36" t="s">
        <v>33</v>
      </c>
      <c r="E36" t="s">
        <v>35</v>
      </c>
      <c r="F36">
        <v>94648.13353566009</v>
      </c>
      <c r="G36">
        <v>26949.92412746586</v>
      </c>
      <c r="H36">
        <v>318332.50379362673</v>
      </c>
      <c r="I36">
        <v>67051.411229135047</v>
      </c>
    </row>
    <row r="37" spans="1:9" x14ac:dyDescent="0.2">
      <c r="A37" t="s">
        <v>16</v>
      </c>
      <c r="B37" t="s">
        <v>20</v>
      </c>
      <c r="C37" t="s">
        <v>24</v>
      </c>
      <c r="D37" t="s">
        <v>29</v>
      </c>
      <c r="E37" t="s">
        <v>35</v>
      </c>
      <c r="F37">
        <v>20013016.251354277</v>
      </c>
      <c r="G37">
        <v>38837.022132796781</v>
      </c>
      <c r="H37">
        <v>2598794.2733323015</v>
      </c>
      <c r="I37">
        <v>1722870.0510756848</v>
      </c>
    </row>
    <row r="38" spans="1:9" x14ac:dyDescent="0.2">
      <c r="A38" t="s">
        <v>16</v>
      </c>
      <c r="B38" t="s">
        <v>20</v>
      </c>
      <c r="C38" t="s">
        <v>24</v>
      </c>
      <c r="D38" t="s">
        <v>30</v>
      </c>
      <c r="E38" t="s">
        <v>35</v>
      </c>
      <c r="F38">
        <v>19258681.783005726</v>
      </c>
      <c r="G38">
        <v>6572.4191301656092</v>
      </c>
      <c r="H38">
        <v>1073993.0351338803</v>
      </c>
      <c r="I38">
        <v>1265788.1752050766</v>
      </c>
    </row>
    <row r="39" spans="1:9" x14ac:dyDescent="0.2">
      <c r="A39" t="s">
        <v>16</v>
      </c>
      <c r="B39" t="s">
        <v>20</v>
      </c>
      <c r="C39" t="s">
        <v>24</v>
      </c>
      <c r="D39" t="s">
        <v>31</v>
      </c>
      <c r="E39" t="s">
        <v>35</v>
      </c>
      <c r="F39">
        <v>538938.36867358</v>
      </c>
      <c r="G39">
        <v>23302.213279678068</v>
      </c>
      <c r="H39">
        <v>1113427.5499148739</v>
      </c>
      <c r="I39">
        <v>292472.65129236958</v>
      </c>
    </row>
    <row r="40" spans="1:9" x14ac:dyDescent="0.2">
      <c r="A40" t="s">
        <v>16</v>
      </c>
      <c r="B40" t="s">
        <v>20</v>
      </c>
      <c r="C40" t="s">
        <v>24</v>
      </c>
      <c r="D40" t="s">
        <v>32</v>
      </c>
      <c r="E40" t="s">
        <v>35</v>
      </c>
      <c r="F40">
        <v>172376.62900479801</v>
      </c>
      <c r="G40">
        <v>896.23897229531042</v>
      </c>
      <c r="H40">
        <v>193288.8716916886</v>
      </c>
      <c r="I40">
        <v>111432.37888871691</v>
      </c>
    </row>
    <row r="41" spans="1:9" x14ac:dyDescent="0.2">
      <c r="A41" t="s">
        <v>16</v>
      </c>
      <c r="B41" t="s">
        <v>20</v>
      </c>
      <c r="C41" t="s">
        <v>24</v>
      </c>
      <c r="D41" t="s">
        <v>33</v>
      </c>
      <c r="E41" t="s">
        <v>35</v>
      </c>
      <c r="F41">
        <v>43019.470670174895</v>
      </c>
      <c r="G41">
        <v>8066.1507506577918</v>
      </c>
      <c r="H41">
        <v>218084.81659185883</v>
      </c>
      <c r="I41">
        <v>53176.845689521746</v>
      </c>
    </row>
    <row r="42" spans="1:9" x14ac:dyDescent="0.2">
      <c r="A42" t="s">
        <v>17</v>
      </c>
      <c r="B42" t="s">
        <v>19</v>
      </c>
      <c r="C42" t="s">
        <v>28</v>
      </c>
      <c r="D42" t="s">
        <v>29</v>
      </c>
      <c r="E42" t="s">
        <v>35</v>
      </c>
      <c r="F42">
        <v>25242530.52631579</v>
      </c>
      <c r="G42">
        <v>80889.881154499162</v>
      </c>
      <c r="H42">
        <v>1881483.9728353142</v>
      </c>
      <c r="I42">
        <v>2009661.4431239387</v>
      </c>
    </row>
    <row r="43" spans="1:9" x14ac:dyDescent="0.2">
      <c r="A43" t="s">
        <v>17</v>
      </c>
      <c r="B43" t="s">
        <v>19</v>
      </c>
      <c r="C43" t="s">
        <v>28</v>
      </c>
      <c r="D43" t="s">
        <v>30</v>
      </c>
      <c r="E43" t="s">
        <v>35</v>
      </c>
      <c r="F43">
        <v>24446217.300509341</v>
      </c>
      <c r="G43">
        <v>3176.9439728353141</v>
      </c>
      <c r="H43">
        <v>1009168.4719864175</v>
      </c>
      <c r="I43">
        <v>1772612.5466893041</v>
      </c>
    </row>
    <row r="44" spans="1:9" x14ac:dyDescent="0.2">
      <c r="A44" t="s">
        <v>17</v>
      </c>
      <c r="B44" t="s">
        <v>19</v>
      </c>
      <c r="C44" t="s">
        <v>28</v>
      </c>
      <c r="D44" t="s">
        <v>31</v>
      </c>
      <c r="E44" t="s">
        <v>35</v>
      </c>
      <c r="F44">
        <v>368036.74023769097</v>
      </c>
      <c r="G44">
        <v>74658.183361629883</v>
      </c>
      <c r="H44">
        <v>857530.49235993216</v>
      </c>
      <c r="I44">
        <v>221775.12733446519</v>
      </c>
    </row>
    <row r="45" spans="1:9" x14ac:dyDescent="0.2">
      <c r="A45" t="s">
        <v>17</v>
      </c>
      <c r="B45" t="s">
        <v>19</v>
      </c>
      <c r="C45" t="s">
        <v>28</v>
      </c>
      <c r="D45" t="s">
        <v>32</v>
      </c>
      <c r="E45" t="s">
        <v>35</v>
      </c>
      <c r="F45">
        <v>401150.27164685907</v>
      </c>
      <c r="G45">
        <v>244.38030560271648</v>
      </c>
      <c r="H45">
        <v>4765.4159592529713</v>
      </c>
      <c r="I45">
        <v>7209.2190152801359</v>
      </c>
    </row>
    <row r="46" spans="1:9" x14ac:dyDescent="0.2">
      <c r="A46" t="s">
        <v>17</v>
      </c>
      <c r="B46" t="s">
        <v>19</v>
      </c>
      <c r="C46" t="s">
        <v>28</v>
      </c>
      <c r="D46" t="s">
        <v>33</v>
      </c>
      <c r="E46" t="s">
        <v>35</v>
      </c>
      <c r="F46">
        <v>27126.21392190153</v>
      </c>
      <c r="G46">
        <v>2810.3735144312391</v>
      </c>
      <c r="H46">
        <v>10019.592529711375</v>
      </c>
      <c r="I46">
        <v>8064.5500848896436</v>
      </c>
    </row>
    <row r="48" spans="1:9" x14ac:dyDescent="0.2">
      <c r="A48" t="s">
        <v>9</v>
      </c>
      <c r="B48" t="s">
        <v>18</v>
      </c>
      <c r="C48" t="s">
        <v>21</v>
      </c>
      <c r="D48" t="s">
        <v>37</v>
      </c>
      <c r="G48">
        <f>G5+G6</f>
        <v>13633.859253693963</v>
      </c>
    </row>
    <row r="49" spans="1:12" x14ac:dyDescent="0.2">
      <c r="A49" t="s">
        <v>10</v>
      </c>
      <c r="B49" t="s">
        <v>19</v>
      </c>
      <c r="C49" t="s">
        <v>22</v>
      </c>
      <c r="D49" t="s">
        <v>37</v>
      </c>
      <c r="F49" s="1">
        <f>F10+F11</f>
        <v>467020.54432348371</v>
      </c>
      <c r="G49" s="1">
        <f>G10+G11</f>
        <v>6264.7278382581644</v>
      </c>
      <c r="H49" s="1">
        <f t="shared" ref="H49:I49" si="0">H10+H11</f>
        <v>14468.538102643857</v>
      </c>
      <c r="I49" s="1">
        <f t="shared" si="0"/>
        <v>11336.174183514773</v>
      </c>
      <c r="K49" s="1">
        <v>467020.54432348371</v>
      </c>
      <c r="L49" s="1">
        <v>203496.32432432432</v>
      </c>
    </row>
    <row r="50" spans="1:12" x14ac:dyDescent="0.2">
      <c r="A50" t="s">
        <v>11</v>
      </c>
      <c r="B50" t="s">
        <v>20</v>
      </c>
      <c r="C50" t="s">
        <v>23</v>
      </c>
      <c r="D50" t="s">
        <v>37</v>
      </c>
      <c r="F50" s="1">
        <f>F15+F16</f>
        <v>203496.32432432432</v>
      </c>
      <c r="G50" s="1">
        <f t="shared" ref="G50:I50" si="1">G15+G16</f>
        <v>125267.83783783784</v>
      </c>
      <c r="H50" s="1">
        <f t="shared" si="1"/>
        <v>244527.93243243243</v>
      </c>
      <c r="I50" s="1">
        <f t="shared" si="1"/>
        <v>108011.55405405405</v>
      </c>
      <c r="K50" s="1">
        <v>612778.98387096776</v>
      </c>
      <c r="L50" s="1">
        <v>232620.14634146341</v>
      </c>
    </row>
    <row r="51" spans="1:12" x14ac:dyDescent="0.2">
      <c r="A51" t="s">
        <v>12</v>
      </c>
      <c r="B51" t="s">
        <v>20</v>
      </c>
      <c r="C51" t="s">
        <v>24</v>
      </c>
      <c r="D51" t="s">
        <v>37</v>
      </c>
      <c r="F51" s="1">
        <f>F20+F21</f>
        <v>232620.14634146341</v>
      </c>
      <c r="G51" s="1">
        <f>G20+G21</f>
        <v>8594.8902439024387</v>
      </c>
      <c r="H51" s="1">
        <f t="shared" ref="H51:I51" si="2">H20+H21</f>
        <v>259632.65853658537</v>
      </c>
      <c r="I51" s="1">
        <f t="shared" si="2"/>
        <v>140308.79268292684</v>
      </c>
      <c r="K51" s="1">
        <v>586881.42857142852</v>
      </c>
      <c r="L51" s="1">
        <v>353044.00606980274</v>
      </c>
    </row>
    <row r="52" spans="1:12" x14ac:dyDescent="0.2">
      <c r="A52" t="s">
        <v>13</v>
      </c>
      <c r="B52" t="s">
        <v>19</v>
      </c>
      <c r="C52" t="s">
        <v>25</v>
      </c>
      <c r="D52" t="s">
        <v>37</v>
      </c>
      <c r="F52" s="1">
        <f>F25+F26</f>
        <v>612778.98387096776</v>
      </c>
      <c r="G52" s="1">
        <f t="shared" ref="G52:H52" si="3">G25+G26</f>
        <v>662.17741935483878</v>
      </c>
      <c r="H52" s="1">
        <f t="shared" si="3"/>
        <v>8608.3064516129034</v>
      </c>
      <c r="I52" s="1">
        <f>I25+I26</f>
        <v>13905.725806451614</v>
      </c>
      <c r="K52" s="1">
        <v>428276.4855687606</v>
      </c>
      <c r="L52" s="1">
        <v>215396.09967497291</v>
      </c>
    </row>
    <row r="53" spans="1:12" x14ac:dyDescent="0.2">
      <c r="A53" t="s">
        <v>14</v>
      </c>
      <c r="B53" t="s">
        <v>19</v>
      </c>
      <c r="C53" t="s">
        <v>26</v>
      </c>
      <c r="D53" t="s">
        <v>37</v>
      </c>
      <c r="F53" s="1">
        <f>F30+F31</f>
        <v>586881.42857142852</v>
      </c>
      <c r="G53" s="1">
        <f t="shared" ref="G53:I53" si="4">G30+G31</f>
        <v>3287.1428571428573</v>
      </c>
      <c r="H53" s="1">
        <f t="shared" si="4"/>
        <v>13275</v>
      </c>
      <c r="I53" s="1">
        <f t="shared" si="4"/>
        <v>19217.142857142855</v>
      </c>
    </row>
    <row r="54" spans="1:12" x14ac:dyDescent="0.2">
      <c r="A54" t="s">
        <v>15</v>
      </c>
      <c r="B54" t="s">
        <v>20</v>
      </c>
      <c r="C54" t="s">
        <v>27</v>
      </c>
      <c r="D54" t="s">
        <v>37</v>
      </c>
      <c r="F54" s="1">
        <f>F35+F36</f>
        <v>353044.00606980274</v>
      </c>
      <c r="G54" s="1">
        <f t="shared" ref="G54:H54" si="5">G35+G36</f>
        <v>31585.311077389986</v>
      </c>
      <c r="H54" s="1">
        <f t="shared" si="5"/>
        <v>487793.62670713209</v>
      </c>
      <c r="I54" s="1">
        <f>I35+I36</f>
        <v>189296.26707132015</v>
      </c>
    </row>
    <row r="55" spans="1:12" x14ac:dyDescent="0.2">
      <c r="A55" t="s">
        <v>16</v>
      </c>
      <c r="B55" t="s">
        <v>20</v>
      </c>
      <c r="C55" t="s">
        <v>24</v>
      </c>
      <c r="D55" t="s">
        <v>37</v>
      </c>
      <c r="F55" s="1">
        <f>F40+F41</f>
        <v>215396.09967497291</v>
      </c>
      <c r="G55" s="1">
        <f t="shared" ref="G55:I55" si="6">G40+G41</f>
        <v>8962.389722953103</v>
      </c>
      <c r="H55" s="1">
        <f t="shared" si="6"/>
        <v>411373.68828354741</v>
      </c>
      <c r="I55" s="1">
        <f t="shared" si="6"/>
        <v>164609.22457823865</v>
      </c>
    </row>
    <row r="56" spans="1:12" x14ac:dyDescent="0.2">
      <c r="A56" t="s">
        <v>17</v>
      </c>
      <c r="B56" t="s">
        <v>19</v>
      </c>
      <c r="C56" t="s">
        <v>28</v>
      </c>
      <c r="D56" t="s">
        <v>37</v>
      </c>
      <c r="F56" s="1">
        <f>F45+F46</f>
        <v>428276.4855687606</v>
      </c>
      <c r="G56" s="1">
        <f t="shared" ref="G56:H56" si="7">G45+G46</f>
        <v>3054.7538200339554</v>
      </c>
      <c r="H56" s="1">
        <f t="shared" si="7"/>
        <v>14785.008488964348</v>
      </c>
      <c r="I56" s="1">
        <f>I45+I46</f>
        <v>15273.769100169779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18</v>
      </c>
      <c r="C2" t="s">
        <v>21</v>
      </c>
      <c r="D2" t="s">
        <v>29</v>
      </c>
      <c r="E2" t="s">
        <v>34</v>
      </c>
      <c r="G2">
        <v>100477.03486266271</v>
      </c>
    </row>
    <row r="3" spans="1:9" x14ac:dyDescent="0.2">
      <c r="A3" t="s">
        <v>9</v>
      </c>
      <c r="B3" t="s">
        <v>18</v>
      </c>
      <c r="C3" t="s">
        <v>21</v>
      </c>
      <c r="D3" t="s">
        <v>30</v>
      </c>
      <c r="E3" t="s">
        <v>34</v>
      </c>
      <c r="G3">
        <v>5094.9439847812464</v>
      </c>
    </row>
    <row r="4" spans="1:9" x14ac:dyDescent="0.2">
      <c r="A4" t="s">
        <v>9</v>
      </c>
      <c r="B4" t="s">
        <v>18</v>
      </c>
      <c r="C4" t="s">
        <v>21</v>
      </c>
      <c r="D4" t="s">
        <v>31</v>
      </c>
      <c r="E4" t="s">
        <v>34</v>
      </c>
      <c r="G4">
        <v>80452.720131778275</v>
      </c>
    </row>
    <row r="5" spans="1:9" x14ac:dyDescent="0.2">
      <c r="A5" t="s">
        <v>9</v>
      </c>
      <c r="B5" t="s">
        <v>18</v>
      </c>
      <c r="C5" t="s">
        <v>21</v>
      </c>
      <c r="D5" t="s">
        <v>32</v>
      </c>
      <c r="E5" t="s">
        <v>34</v>
      </c>
      <c r="G5">
        <v>947.89655530813877</v>
      </c>
    </row>
    <row r="6" spans="1:9" x14ac:dyDescent="0.2">
      <c r="A6" t="s">
        <v>9</v>
      </c>
      <c r="B6" t="s">
        <v>18</v>
      </c>
      <c r="C6" t="s">
        <v>21</v>
      </c>
      <c r="D6" t="s">
        <v>33</v>
      </c>
      <c r="E6" t="s">
        <v>34</v>
      </c>
      <c r="G6">
        <v>13981.474190795047</v>
      </c>
    </row>
    <row r="7" spans="1:9" x14ac:dyDescent="0.2">
      <c r="A7" t="s">
        <v>10</v>
      </c>
      <c r="B7" t="s">
        <v>19</v>
      </c>
      <c r="C7" t="s">
        <v>22</v>
      </c>
      <c r="D7" t="s">
        <v>29</v>
      </c>
      <c r="E7" t="s">
        <v>35</v>
      </c>
      <c r="F7">
        <v>2807010.8858614173</v>
      </c>
      <c r="G7">
        <v>57708.10247050388</v>
      </c>
      <c r="H7">
        <v>6836.190600351998</v>
      </c>
      <c r="I7">
        <v>107248.28889902875</v>
      </c>
    </row>
    <row r="8" spans="1:9" x14ac:dyDescent="0.2">
      <c r="A8" t="s">
        <v>10</v>
      </c>
      <c r="B8" t="s">
        <v>19</v>
      </c>
      <c r="C8" t="s">
        <v>22</v>
      </c>
      <c r="D8" t="s">
        <v>30</v>
      </c>
      <c r="E8" t="s">
        <v>35</v>
      </c>
      <c r="F8">
        <v>2648624.3400039109</v>
      </c>
      <c r="G8">
        <v>1154.1620494100775</v>
      </c>
      <c r="H8">
        <v>2663.4508832540255</v>
      </c>
      <c r="I8">
        <v>92244.182256697735</v>
      </c>
    </row>
    <row r="9" spans="1:9" x14ac:dyDescent="0.2">
      <c r="A9" t="s">
        <v>10</v>
      </c>
      <c r="B9" t="s">
        <v>19</v>
      </c>
      <c r="C9" t="s">
        <v>22</v>
      </c>
      <c r="D9" t="s">
        <v>31</v>
      </c>
      <c r="E9" t="s">
        <v>35</v>
      </c>
      <c r="F9">
        <v>107248.28889902875</v>
      </c>
      <c r="G9">
        <v>45811.355191969233</v>
      </c>
      <c r="H9">
        <v>3906.3946287725698</v>
      </c>
      <c r="I9">
        <v>12429.437455185451</v>
      </c>
    </row>
    <row r="10" spans="1:9" x14ac:dyDescent="0.2">
      <c r="A10" t="s">
        <v>10</v>
      </c>
      <c r="B10" t="s">
        <v>19</v>
      </c>
      <c r="C10" t="s">
        <v>22</v>
      </c>
      <c r="D10" t="s">
        <v>32</v>
      </c>
      <c r="E10" t="s">
        <v>35</v>
      </c>
      <c r="F10">
        <v>46077.700280294637</v>
      </c>
      <c r="G10">
        <v>88.7816961084675</v>
      </c>
      <c r="H10">
        <v>0</v>
      </c>
      <c r="I10">
        <v>976.59865719314246</v>
      </c>
    </row>
    <row r="11" spans="1:9" x14ac:dyDescent="0.2">
      <c r="A11" t="s">
        <v>10</v>
      </c>
      <c r="B11" t="s">
        <v>19</v>
      </c>
      <c r="C11" t="s">
        <v>22</v>
      </c>
      <c r="D11" t="s">
        <v>33</v>
      </c>
      <c r="E11" t="s">
        <v>35</v>
      </c>
      <c r="F11">
        <v>5060.5566781826474</v>
      </c>
      <c r="G11">
        <v>10653.803533016102</v>
      </c>
      <c r="H11">
        <v>266.34508832540251</v>
      </c>
      <c r="I11">
        <v>1598.0705299524152</v>
      </c>
    </row>
    <row r="12" spans="1:9" x14ac:dyDescent="0.2">
      <c r="A12" t="s">
        <v>11</v>
      </c>
      <c r="B12" t="s">
        <v>20</v>
      </c>
      <c r="C12" t="s">
        <v>23</v>
      </c>
      <c r="D12" t="s">
        <v>29</v>
      </c>
      <c r="E12" t="s">
        <v>35</v>
      </c>
      <c r="F12">
        <v>4747203.7997229369</v>
      </c>
      <c r="G12">
        <v>88494.597268949146</v>
      </c>
      <c r="H12">
        <v>30564.021373441519</v>
      </c>
      <c r="I12">
        <v>388398.17929942609</v>
      </c>
    </row>
    <row r="13" spans="1:9" x14ac:dyDescent="0.2">
      <c r="A13" t="s">
        <v>11</v>
      </c>
      <c r="B13" t="s">
        <v>20</v>
      </c>
      <c r="C13" t="s">
        <v>23</v>
      </c>
      <c r="D13" t="s">
        <v>30</v>
      </c>
      <c r="E13" t="s">
        <v>35</v>
      </c>
      <c r="F13">
        <v>4682784.2469819915</v>
      </c>
      <c r="G13">
        <v>9310.2711260637243</v>
      </c>
      <c r="H13">
        <v>14294.55768850188</v>
      </c>
      <c r="I13">
        <v>340248.09024341975</v>
      </c>
    </row>
    <row r="14" spans="1:9" x14ac:dyDescent="0.2">
      <c r="A14" t="s">
        <v>11</v>
      </c>
      <c r="B14" t="s">
        <v>20</v>
      </c>
      <c r="C14" t="s">
        <v>23</v>
      </c>
      <c r="D14" t="s">
        <v>31</v>
      </c>
      <c r="E14" t="s">
        <v>35</v>
      </c>
      <c r="F14">
        <v>20219.27567781516</v>
      </c>
      <c r="G14">
        <v>51159.469622006727</v>
      </c>
      <c r="H14">
        <v>10250.702552938848</v>
      </c>
      <c r="I14">
        <v>18526.499109439937</v>
      </c>
    </row>
    <row r="15" spans="1:9" x14ac:dyDescent="0.2">
      <c r="A15" t="s">
        <v>11</v>
      </c>
      <c r="B15" t="s">
        <v>20</v>
      </c>
      <c r="C15" t="s">
        <v>23</v>
      </c>
      <c r="D15" t="s">
        <v>32</v>
      </c>
      <c r="E15" t="s">
        <v>35</v>
      </c>
      <c r="F15">
        <v>34984.049079754601</v>
      </c>
      <c r="G15">
        <v>4325.9845636255695</v>
      </c>
      <c r="H15">
        <v>3667.6825648129825</v>
      </c>
      <c r="I15">
        <v>25015.475954878289</v>
      </c>
    </row>
    <row r="16" spans="1:9" x14ac:dyDescent="0.2">
      <c r="A16" t="s">
        <v>11</v>
      </c>
      <c r="B16" t="s">
        <v>20</v>
      </c>
      <c r="C16" t="s">
        <v>23</v>
      </c>
      <c r="D16" t="s">
        <v>33</v>
      </c>
      <c r="E16" t="s">
        <v>35</v>
      </c>
      <c r="F16">
        <v>9216.2279833762113</v>
      </c>
      <c r="G16">
        <v>23698.871957253115</v>
      </c>
      <c r="H16">
        <v>2351.0785671878093</v>
      </c>
      <c r="I16">
        <v>4608.1139916881057</v>
      </c>
    </row>
    <row r="17" spans="1:9" x14ac:dyDescent="0.2">
      <c r="A17" t="s">
        <v>12</v>
      </c>
      <c r="B17" t="s">
        <v>20</v>
      </c>
      <c r="C17" t="s">
        <v>24</v>
      </c>
      <c r="D17" t="s">
        <v>29</v>
      </c>
      <c r="E17" t="s">
        <v>35</v>
      </c>
      <c r="F17">
        <v>5386116.990291262</v>
      </c>
      <c r="G17">
        <v>173386.89320388349</v>
      </c>
      <c r="H17">
        <v>16684.951456310679</v>
      </c>
      <c r="I17">
        <v>509720.38834951457</v>
      </c>
    </row>
    <row r="18" spans="1:9" x14ac:dyDescent="0.2">
      <c r="A18" t="s">
        <v>12</v>
      </c>
      <c r="B18" t="s">
        <v>20</v>
      </c>
      <c r="C18" t="s">
        <v>24</v>
      </c>
      <c r="D18" t="s">
        <v>30</v>
      </c>
      <c r="E18" t="s">
        <v>35</v>
      </c>
      <c r="F18">
        <v>5295179.1262135915</v>
      </c>
      <c r="G18">
        <v>14440.776699029127</v>
      </c>
      <c r="H18">
        <v>6634.9514563106795</v>
      </c>
      <c r="I18">
        <v>449615.53398058249</v>
      </c>
    </row>
    <row r="19" spans="1:9" x14ac:dyDescent="0.2">
      <c r="A19" t="s">
        <v>12</v>
      </c>
      <c r="B19" t="s">
        <v>20</v>
      </c>
      <c r="C19" t="s">
        <v>24</v>
      </c>
      <c r="D19" t="s">
        <v>31</v>
      </c>
      <c r="E19" t="s">
        <v>35</v>
      </c>
      <c r="F19">
        <v>34443.203883495145</v>
      </c>
      <c r="G19">
        <v>93182.038834951454</v>
      </c>
      <c r="H19">
        <v>6927.6699029126212</v>
      </c>
      <c r="I19">
        <v>23417.475728155343</v>
      </c>
    </row>
    <row r="20" spans="1:9" x14ac:dyDescent="0.2">
      <c r="A20" t="s">
        <v>12</v>
      </c>
      <c r="B20" t="s">
        <v>20</v>
      </c>
      <c r="C20" t="s">
        <v>24</v>
      </c>
      <c r="D20" t="s">
        <v>32</v>
      </c>
      <c r="E20" t="s">
        <v>35</v>
      </c>
      <c r="F20">
        <v>44395.631067961163</v>
      </c>
      <c r="G20">
        <v>7317.961165048544</v>
      </c>
      <c r="H20">
        <v>1268.4466019417475</v>
      </c>
      <c r="I20">
        <v>29759.708737864079</v>
      </c>
    </row>
    <row r="21" spans="1:9" x14ac:dyDescent="0.2">
      <c r="A21" t="s">
        <v>12</v>
      </c>
      <c r="B21" t="s">
        <v>20</v>
      </c>
      <c r="C21" t="s">
        <v>24</v>
      </c>
      <c r="D21" t="s">
        <v>33</v>
      </c>
      <c r="E21" t="s">
        <v>35</v>
      </c>
      <c r="F21">
        <v>12099.029126213592</v>
      </c>
      <c r="G21">
        <v>58446.11650485437</v>
      </c>
      <c r="H21">
        <v>1853.8834951456311</v>
      </c>
      <c r="I21">
        <v>6927.6699029126212</v>
      </c>
    </row>
    <row r="22" spans="1:9" x14ac:dyDescent="0.2">
      <c r="A22" t="s">
        <v>13</v>
      </c>
      <c r="B22" t="s">
        <v>19</v>
      </c>
      <c r="C22" t="s">
        <v>25</v>
      </c>
      <c r="D22" t="s">
        <v>29</v>
      </c>
      <c r="E22" t="s">
        <v>36</v>
      </c>
      <c r="F22">
        <v>11152484.361158432</v>
      </c>
      <c r="G22">
        <v>212951.85689948892</v>
      </c>
      <c r="H22">
        <v>33189.710391822831</v>
      </c>
      <c r="I22">
        <v>1053726.950596252</v>
      </c>
    </row>
    <row r="23" spans="1:9" x14ac:dyDescent="0.2">
      <c r="A23" t="s">
        <v>13</v>
      </c>
      <c r="B23" t="s">
        <v>19</v>
      </c>
      <c r="C23" t="s">
        <v>25</v>
      </c>
      <c r="D23" t="s">
        <v>30</v>
      </c>
      <c r="E23" t="s">
        <v>36</v>
      </c>
      <c r="F23">
        <v>10871391.618398637</v>
      </c>
      <c r="G23">
        <v>4171.8909710391827</v>
      </c>
      <c r="H23">
        <v>11681.29471890971</v>
      </c>
      <c r="I23">
        <v>994671.51618398633</v>
      </c>
    </row>
    <row r="24" spans="1:9" x14ac:dyDescent="0.2">
      <c r="A24" t="s">
        <v>13</v>
      </c>
      <c r="B24" t="s">
        <v>19</v>
      </c>
      <c r="C24" t="s">
        <v>25</v>
      </c>
      <c r="D24" t="s">
        <v>31</v>
      </c>
      <c r="E24" t="s">
        <v>36</v>
      </c>
      <c r="F24">
        <v>47744.974446337306</v>
      </c>
      <c r="G24">
        <v>185417.37649063033</v>
      </c>
      <c r="H24">
        <v>19190.698466780239</v>
      </c>
      <c r="I24">
        <v>43480.37478705281</v>
      </c>
    </row>
    <row r="25" spans="1:9" x14ac:dyDescent="0.2">
      <c r="A25" t="s">
        <v>13</v>
      </c>
      <c r="B25" t="s">
        <v>19</v>
      </c>
      <c r="C25" t="s">
        <v>25</v>
      </c>
      <c r="D25" t="s">
        <v>32</v>
      </c>
      <c r="E25" t="s">
        <v>36</v>
      </c>
      <c r="F25">
        <v>222130.01703577515</v>
      </c>
      <c r="G25">
        <v>741.66950596252127</v>
      </c>
      <c r="H25">
        <v>556.25212947189095</v>
      </c>
      <c r="I25">
        <v>11125.042589437819</v>
      </c>
    </row>
    <row r="26" spans="1:9" x14ac:dyDescent="0.2">
      <c r="A26" t="s">
        <v>13</v>
      </c>
      <c r="B26" t="s">
        <v>19</v>
      </c>
      <c r="C26" t="s">
        <v>25</v>
      </c>
      <c r="D26" t="s">
        <v>33</v>
      </c>
      <c r="E26" t="s">
        <v>36</v>
      </c>
      <c r="F26">
        <v>11217.751277683135</v>
      </c>
      <c r="G26">
        <v>22620.919931856901</v>
      </c>
      <c r="H26">
        <v>1761.465076660988</v>
      </c>
      <c r="I26">
        <v>4450.0170357751276</v>
      </c>
    </row>
    <row r="27" spans="1:9" x14ac:dyDescent="0.2">
      <c r="A27" t="s">
        <v>14</v>
      </c>
      <c r="B27" t="s">
        <v>19</v>
      </c>
      <c r="C27" t="s">
        <v>26</v>
      </c>
      <c r="D27" t="s">
        <v>29</v>
      </c>
      <c r="E27" t="s">
        <v>35</v>
      </c>
      <c r="F27">
        <v>10444016.584158415</v>
      </c>
      <c r="G27">
        <v>161870.79207920792</v>
      </c>
      <c r="H27">
        <v>33504.950495049503</v>
      </c>
      <c r="I27">
        <v>1276119.8019801979</v>
      </c>
    </row>
    <row r="28" spans="1:9" x14ac:dyDescent="0.2">
      <c r="A28" t="s">
        <v>14</v>
      </c>
      <c r="B28" t="s">
        <v>19</v>
      </c>
      <c r="C28" t="s">
        <v>26</v>
      </c>
      <c r="D28" t="s">
        <v>30</v>
      </c>
      <c r="E28" t="s">
        <v>35</v>
      </c>
      <c r="F28">
        <v>10154094.059405942</v>
      </c>
      <c r="G28">
        <v>2408.1683168316831</v>
      </c>
      <c r="H28">
        <v>12250.247524752476</v>
      </c>
      <c r="I28">
        <v>1205654.7029702971</v>
      </c>
    </row>
    <row r="29" spans="1:9" x14ac:dyDescent="0.2">
      <c r="A29" t="s">
        <v>14</v>
      </c>
      <c r="B29" t="s">
        <v>19</v>
      </c>
      <c r="C29" t="s">
        <v>26</v>
      </c>
      <c r="D29" t="s">
        <v>31</v>
      </c>
      <c r="E29" t="s">
        <v>35</v>
      </c>
      <c r="F29">
        <v>35808.415841584159</v>
      </c>
      <c r="G29">
        <v>126271.78217821782</v>
      </c>
      <c r="H29">
        <v>18951.237623762376</v>
      </c>
      <c r="I29">
        <v>53712.623762376235</v>
      </c>
    </row>
    <row r="30" spans="1:9" x14ac:dyDescent="0.2">
      <c r="A30" t="s">
        <v>14</v>
      </c>
      <c r="B30" t="s">
        <v>19</v>
      </c>
      <c r="C30" t="s">
        <v>26</v>
      </c>
      <c r="D30" t="s">
        <v>32</v>
      </c>
      <c r="E30" t="s">
        <v>35</v>
      </c>
      <c r="F30">
        <v>241968.56435643564</v>
      </c>
      <c r="G30">
        <v>314.10891089108912</v>
      </c>
      <c r="H30">
        <v>209.40594059405942</v>
      </c>
      <c r="I30">
        <v>10889.108910891089</v>
      </c>
    </row>
    <row r="31" spans="1:9" x14ac:dyDescent="0.2">
      <c r="A31" t="s">
        <v>14</v>
      </c>
      <c r="B31" t="s">
        <v>19</v>
      </c>
      <c r="C31" t="s">
        <v>26</v>
      </c>
      <c r="D31" t="s">
        <v>33</v>
      </c>
      <c r="E31" t="s">
        <v>35</v>
      </c>
      <c r="F31">
        <v>12145.544554455444</v>
      </c>
      <c r="G31">
        <v>32876.732673267325</v>
      </c>
      <c r="H31">
        <v>2094.0594059405939</v>
      </c>
      <c r="I31">
        <v>5863.3663366336632</v>
      </c>
    </row>
    <row r="32" spans="1:9" x14ac:dyDescent="0.2">
      <c r="A32" t="s">
        <v>15</v>
      </c>
      <c r="B32" t="s">
        <v>20</v>
      </c>
      <c r="C32" t="s">
        <v>27</v>
      </c>
      <c r="D32" t="s">
        <v>29</v>
      </c>
      <c r="E32" t="s">
        <v>35</v>
      </c>
      <c r="F32">
        <v>4401286.4347826084</v>
      </c>
      <c r="G32">
        <v>110225.73913043478</v>
      </c>
      <c r="H32">
        <v>39854.34782608696</v>
      </c>
      <c r="I32">
        <v>773098.43478260876</v>
      </c>
    </row>
    <row r="33" spans="1:9" x14ac:dyDescent="0.2">
      <c r="A33" t="s">
        <v>15</v>
      </c>
      <c r="B33" t="s">
        <v>20</v>
      </c>
      <c r="C33" t="s">
        <v>27</v>
      </c>
      <c r="D33" t="s">
        <v>30</v>
      </c>
      <c r="E33" t="s">
        <v>35</v>
      </c>
      <c r="F33">
        <v>4291971.6521739131</v>
      </c>
      <c r="G33">
        <v>5313.9130434782601</v>
      </c>
      <c r="H33">
        <v>18067.304347826088</v>
      </c>
      <c r="I33">
        <v>669021.65217391297</v>
      </c>
    </row>
    <row r="34" spans="1:9" x14ac:dyDescent="0.2">
      <c r="A34" t="s">
        <v>15</v>
      </c>
      <c r="B34" t="s">
        <v>20</v>
      </c>
      <c r="C34" t="s">
        <v>27</v>
      </c>
      <c r="D34" t="s">
        <v>31</v>
      </c>
      <c r="E34" t="s">
        <v>35</v>
      </c>
      <c r="F34">
        <v>20268.782608695652</v>
      </c>
      <c r="G34">
        <v>55947.913043478256</v>
      </c>
      <c r="H34">
        <v>14271.652173913044</v>
      </c>
      <c r="I34">
        <v>26493.652173913044</v>
      </c>
    </row>
    <row r="35" spans="1:9" x14ac:dyDescent="0.2">
      <c r="A35" t="s">
        <v>15</v>
      </c>
      <c r="B35" t="s">
        <v>20</v>
      </c>
      <c r="C35" t="s">
        <v>27</v>
      </c>
      <c r="D35" t="s">
        <v>32</v>
      </c>
      <c r="E35" t="s">
        <v>35</v>
      </c>
      <c r="F35">
        <v>83959.826086956513</v>
      </c>
      <c r="G35">
        <v>3567.913043478261</v>
      </c>
      <c r="H35">
        <v>3492</v>
      </c>
      <c r="I35">
        <v>69612.260869565216</v>
      </c>
    </row>
    <row r="36" spans="1:9" x14ac:dyDescent="0.2">
      <c r="A36" t="s">
        <v>15</v>
      </c>
      <c r="B36" t="s">
        <v>20</v>
      </c>
      <c r="C36" t="s">
        <v>27</v>
      </c>
      <c r="D36" t="s">
        <v>33</v>
      </c>
      <c r="E36" t="s">
        <v>35</v>
      </c>
      <c r="F36">
        <v>5086.173913043478</v>
      </c>
      <c r="G36">
        <v>45396</v>
      </c>
      <c r="H36">
        <v>4023.391304347826</v>
      </c>
      <c r="I36">
        <v>7970.8695652173919</v>
      </c>
    </row>
    <row r="37" spans="1:9" x14ac:dyDescent="0.2">
      <c r="A37" t="s">
        <v>16</v>
      </c>
      <c r="B37" t="s">
        <v>20</v>
      </c>
      <c r="C37" t="s">
        <v>24</v>
      </c>
      <c r="D37" t="s">
        <v>29</v>
      </c>
      <c r="E37" t="s">
        <v>35</v>
      </c>
      <c r="F37">
        <v>7226636.5882352944</v>
      </c>
      <c r="G37">
        <v>161222.9411764706</v>
      </c>
      <c r="H37">
        <v>37547.411764705881</v>
      </c>
      <c r="I37">
        <v>866926.11764705891</v>
      </c>
    </row>
    <row r="38" spans="1:9" x14ac:dyDescent="0.2">
      <c r="A38" t="s">
        <v>16</v>
      </c>
      <c r="B38" t="s">
        <v>20</v>
      </c>
      <c r="C38" t="s">
        <v>24</v>
      </c>
      <c r="D38" t="s">
        <v>30</v>
      </c>
      <c r="E38" t="s">
        <v>35</v>
      </c>
      <c r="F38">
        <v>7118869.5294117648</v>
      </c>
      <c r="G38">
        <v>16507.176470588234</v>
      </c>
      <c r="H38">
        <v>14711.058823529413</v>
      </c>
      <c r="I38">
        <v>754198.3529411765</v>
      </c>
    </row>
    <row r="39" spans="1:9" x14ac:dyDescent="0.2">
      <c r="A39" t="s">
        <v>16</v>
      </c>
      <c r="B39" t="s">
        <v>20</v>
      </c>
      <c r="C39" t="s">
        <v>24</v>
      </c>
      <c r="D39" t="s">
        <v>31</v>
      </c>
      <c r="E39" t="s">
        <v>35</v>
      </c>
      <c r="F39">
        <v>47297.76470588235</v>
      </c>
      <c r="G39">
        <v>101608.94117647059</v>
      </c>
      <c r="H39">
        <v>16678.235294117647</v>
      </c>
      <c r="I39">
        <v>55337.529411764706</v>
      </c>
    </row>
    <row r="40" spans="1:9" x14ac:dyDescent="0.2">
      <c r="A40" t="s">
        <v>16</v>
      </c>
      <c r="B40" t="s">
        <v>20</v>
      </c>
      <c r="C40" t="s">
        <v>24</v>
      </c>
      <c r="D40" t="s">
        <v>32</v>
      </c>
      <c r="E40" t="s">
        <v>35</v>
      </c>
      <c r="F40">
        <v>50975.529411764706</v>
      </c>
      <c r="G40">
        <v>4533.0588235294117</v>
      </c>
      <c r="H40">
        <v>2394.8235294117644</v>
      </c>
      <c r="I40">
        <v>47639.882352941175</v>
      </c>
    </row>
    <row r="41" spans="1:9" x14ac:dyDescent="0.2">
      <c r="A41" t="s">
        <v>16</v>
      </c>
      <c r="B41" t="s">
        <v>20</v>
      </c>
      <c r="C41" t="s">
        <v>24</v>
      </c>
      <c r="D41" t="s">
        <v>33</v>
      </c>
      <c r="E41" t="s">
        <v>35</v>
      </c>
      <c r="F41">
        <v>9493.7647058823532</v>
      </c>
      <c r="G41">
        <v>38573.764705882357</v>
      </c>
      <c r="H41">
        <v>3763.2941176470586</v>
      </c>
      <c r="I41">
        <v>9750.3529411764703</v>
      </c>
    </row>
    <row r="42" spans="1:9" x14ac:dyDescent="0.2">
      <c r="A42" t="s">
        <v>17</v>
      </c>
      <c r="B42" t="s">
        <v>19</v>
      </c>
      <c r="C42" t="s">
        <v>28</v>
      </c>
      <c r="D42" t="s">
        <v>29</v>
      </c>
      <c r="E42" t="s">
        <v>35</v>
      </c>
      <c r="F42">
        <v>7452188.2608695645</v>
      </c>
      <c r="G42">
        <v>110943.91304347826</v>
      </c>
      <c r="H42">
        <v>39622.82608695652</v>
      </c>
      <c r="I42">
        <v>887733.47826086951</v>
      </c>
    </row>
    <row r="43" spans="1:9" x14ac:dyDescent="0.2">
      <c r="A43" t="s">
        <v>17</v>
      </c>
      <c r="B43" t="s">
        <v>19</v>
      </c>
      <c r="C43" t="s">
        <v>28</v>
      </c>
      <c r="D43" t="s">
        <v>30</v>
      </c>
      <c r="E43" t="s">
        <v>35</v>
      </c>
      <c r="F43">
        <v>7300983.9130434785</v>
      </c>
      <c r="G43">
        <v>2914.782608695652</v>
      </c>
      <c r="H43">
        <v>19674.782608695652</v>
      </c>
      <c r="I43">
        <v>838364.34782608692</v>
      </c>
    </row>
    <row r="44" spans="1:9" x14ac:dyDescent="0.2">
      <c r="A44" t="s">
        <v>17</v>
      </c>
      <c r="B44" t="s">
        <v>19</v>
      </c>
      <c r="C44" t="s">
        <v>28</v>
      </c>
      <c r="D44" t="s">
        <v>31</v>
      </c>
      <c r="E44" t="s">
        <v>35</v>
      </c>
      <c r="F44">
        <v>20950</v>
      </c>
      <c r="G44">
        <v>97280.869565217392</v>
      </c>
      <c r="H44">
        <v>18581.739130434784</v>
      </c>
      <c r="I44">
        <v>43357.391304347824</v>
      </c>
    </row>
    <row r="45" spans="1:9" x14ac:dyDescent="0.2">
      <c r="A45" t="s">
        <v>17</v>
      </c>
      <c r="B45" t="s">
        <v>19</v>
      </c>
      <c r="C45" t="s">
        <v>28</v>
      </c>
      <c r="D45" t="s">
        <v>32</v>
      </c>
      <c r="E45" t="s">
        <v>35</v>
      </c>
      <c r="F45">
        <v>127157.39130434782</v>
      </c>
      <c r="G45">
        <v>91.086956521739125</v>
      </c>
      <c r="H45">
        <v>91.086956521739125</v>
      </c>
      <c r="I45">
        <v>4463.260869565217</v>
      </c>
    </row>
    <row r="46" spans="1:9" x14ac:dyDescent="0.2">
      <c r="A46" t="s">
        <v>17</v>
      </c>
      <c r="B46" t="s">
        <v>19</v>
      </c>
      <c r="C46" t="s">
        <v>28</v>
      </c>
      <c r="D46" t="s">
        <v>33</v>
      </c>
      <c r="E46" t="s">
        <v>35</v>
      </c>
      <c r="F46">
        <v>3096.9565217391305</v>
      </c>
      <c r="G46">
        <v>10657.173913043478</v>
      </c>
      <c r="H46">
        <v>1275.2173913043478</v>
      </c>
      <c r="I46">
        <v>1548.4782608695652</v>
      </c>
    </row>
    <row r="48" spans="1:9" x14ac:dyDescent="0.2">
      <c r="A48" t="s">
        <v>9</v>
      </c>
      <c r="B48" t="s">
        <v>18</v>
      </c>
      <c r="C48" t="s">
        <v>21</v>
      </c>
      <c r="D48" t="s">
        <v>37</v>
      </c>
      <c r="G48">
        <f>G5+G6</f>
        <v>14929.370746103185</v>
      </c>
    </row>
    <row r="49" spans="1:9" x14ac:dyDescent="0.2">
      <c r="A49" t="s">
        <v>10</v>
      </c>
      <c r="B49" t="s">
        <v>19</v>
      </c>
      <c r="C49" t="s">
        <v>22</v>
      </c>
      <c r="D49" t="s">
        <v>37</v>
      </c>
      <c r="F49" s="1">
        <f>F10+F11</f>
        <v>51138.256958477286</v>
      </c>
      <c r="G49" s="1">
        <f>G10+G11</f>
        <v>10742.58522912457</v>
      </c>
      <c r="H49" s="1">
        <f t="shared" ref="H49:I49" si="0">H10+H11</f>
        <v>266.34508832540251</v>
      </c>
      <c r="I49" s="1">
        <f t="shared" si="0"/>
        <v>2574.6691871455578</v>
      </c>
    </row>
    <row r="50" spans="1:9" x14ac:dyDescent="0.2">
      <c r="A50" t="s">
        <v>11</v>
      </c>
      <c r="B50" t="s">
        <v>20</v>
      </c>
      <c r="C50" t="s">
        <v>23</v>
      </c>
      <c r="D50" t="s">
        <v>37</v>
      </c>
      <c r="F50" s="1">
        <f>F15+F16</f>
        <v>44200.277063130809</v>
      </c>
      <c r="G50" s="1">
        <f t="shared" ref="G50:I50" si="1">G15+G16</f>
        <v>28024.856520878686</v>
      </c>
      <c r="H50" s="1">
        <f t="shared" si="1"/>
        <v>6018.7611320007918</v>
      </c>
      <c r="I50" s="1">
        <f t="shared" si="1"/>
        <v>29623.589946566397</v>
      </c>
    </row>
    <row r="51" spans="1:9" x14ac:dyDescent="0.2">
      <c r="A51" t="s">
        <v>12</v>
      </c>
      <c r="B51" t="s">
        <v>20</v>
      </c>
      <c r="C51" t="s">
        <v>24</v>
      </c>
      <c r="D51" t="s">
        <v>37</v>
      </c>
      <c r="F51" s="1">
        <f>F20+F21</f>
        <v>56494.660194174758</v>
      </c>
      <c r="G51" s="1">
        <f>G20+G21</f>
        <v>65764.077669902908</v>
      </c>
      <c r="H51" s="1">
        <f t="shared" ref="H51:I51" si="2">H20+H21</f>
        <v>3122.3300970873788</v>
      </c>
      <c r="I51" s="1">
        <f t="shared" si="2"/>
        <v>36687.378640776704</v>
      </c>
    </row>
    <row r="52" spans="1:9" x14ac:dyDescent="0.2">
      <c r="A52" t="s">
        <v>13</v>
      </c>
      <c r="B52" t="s">
        <v>19</v>
      </c>
      <c r="C52" t="s">
        <v>25</v>
      </c>
      <c r="D52" t="s">
        <v>37</v>
      </c>
      <c r="F52" s="1">
        <f>F25+F26</f>
        <v>233347.76831345828</v>
      </c>
      <c r="G52" s="1">
        <f t="shared" ref="G52:H52" si="3">G25+G26</f>
        <v>23362.589437819421</v>
      </c>
      <c r="H52" s="1">
        <f t="shared" si="3"/>
        <v>2317.7172061328788</v>
      </c>
      <c r="I52" s="1">
        <f>I25+I26</f>
        <v>15575.059625212947</v>
      </c>
    </row>
    <row r="53" spans="1:9" x14ac:dyDescent="0.2">
      <c r="A53" t="s">
        <v>14</v>
      </c>
      <c r="B53" t="s">
        <v>19</v>
      </c>
      <c r="C53" t="s">
        <v>26</v>
      </c>
      <c r="D53" t="s">
        <v>37</v>
      </c>
      <c r="F53" s="1">
        <f>F30+F31</f>
        <v>254114.10891089108</v>
      </c>
      <c r="G53" s="1">
        <f t="shared" ref="G53:I53" si="4">G30+G31</f>
        <v>33190.841584158414</v>
      </c>
      <c r="H53" s="1">
        <f t="shared" si="4"/>
        <v>2303.4653465346532</v>
      </c>
      <c r="I53" s="1">
        <f t="shared" si="4"/>
        <v>16752.475247524751</v>
      </c>
    </row>
    <row r="54" spans="1:9" x14ac:dyDescent="0.2">
      <c r="A54" t="s">
        <v>15</v>
      </c>
      <c r="B54" t="s">
        <v>20</v>
      </c>
      <c r="C54" t="s">
        <v>27</v>
      </c>
      <c r="D54" t="s">
        <v>37</v>
      </c>
      <c r="F54" s="1">
        <f>F35+F36</f>
        <v>89045.999999999985</v>
      </c>
      <c r="G54" s="1">
        <f t="shared" ref="G54:H54" si="5">G35+G36</f>
        <v>48963.913043478264</v>
      </c>
      <c r="H54" s="1">
        <f t="shared" si="5"/>
        <v>7515.391304347826</v>
      </c>
      <c r="I54" s="1">
        <f>I35+I36</f>
        <v>77583.130434782608</v>
      </c>
    </row>
    <row r="55" spans="1:9" x14ac:dyDescent="0.2">
      <c r="A55" t="s">
        <v>16</v>
      </c>
      <c r="B55" t="s">
        <v>20</v>
      </c>
      <c r="C55" t="s">
        <v>24</v>
      </c>
      <c r="D55" t="s">
        <v>37</v>
      </c>
      <c r="F55" s="1">
        <f>F40+F41</f>
        <v>60469.294117647063</v>
      </c>
      <c r="G55" s="1">
        <f t="shared" ref="G55:I55" si="6">G40+G41</f>
        <v>43106.823529411769</v>
      </c>
      <c r="H55" s="1">
        <f t="shared" si="6"/>
        <v>6158.1176470588234</v>
      </c>
      <c r="I55" s="1">
        <f t="shared" si="6"/>
        <v>57390.235294117643</v>
      </c>
    </row>
    <row r="56" spans="1:9" x14ac:dyDescent="0.2">
      <c r="A56" t="s">
        <v>17</v>
      </c>
      <c r="B56" t="s">
        <v>19</v>
      </c>
      <c r="C56" t="s">
        <v>28</v>
      </c>
      <c r="D56" t="s">
        <v>37</v>
      </c>
      <c r="F56" s="1">
        <f>F45+F46</f>
        <v>130254.34782608696</v>
      </c>
      <c r="G56" s="1">
        <f t="shared" ref="G56:H56" si="7">G45+G46</f>
        <v>10748.260869565218</v>
      </c>
      <c r="H56" s="1">
        <f t="shared" si="7"/>
        <v>1366.304347826087</v>
      </c>
      <c r="I56" s="1">
        <f>I45+I46</f>
        <v>6011.7391304347821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tabSelected="1" workbookViewId="0">
      <selection activeCell="G64" sqref="G64"/>
    </sheetView>
  </sheetViews>
  <sheetFormatPr baseColWidth="10" defaultRowHeight="15" x14ac:dyDescent="0.2"/>
  <sheetData>
    <row r="1" spans="1:9" x14ac:dyDescent="0.2">
      <c r="A1" t="s">
        <v>38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39</v>
      </c>
      <c r="I3" t="s">
        <v>40</v>
      </c>
    </row>
    <row r="4" spans="1:9" x14ac:dyDescent="0.2">
      <c r="A4" t="str">
        <f>'cell.number.SPLEEN'!A2</f>
        <v>709685</v>
      </c>
      <c r="B4" t="str">
        <f>'cell.number.SPLEEN'!B2</f>
        <v>60</v>
      </c>
      <c r="C4" t="str">
        <f>'cell.number.SPLEEN'!C2</f>
        <v>127</v>
      </c>
      <c r="D4" t="str">
        <f>'cell.number.SPLEEN'!D2</f>
        <v>Total</v>
      </c>
      <c r="E4" t="str">
        <f>'cell.number.SPLEEN'!E2</f>
        <v>Experiment performed 11 months earlier than others</v>
      </c>
      <c r="G4" t="e">
        <f>'cell.number.SPLEEN'!F2/'cell.number.SPLEEN'!F2</f>
        <v>#DIV/0!</v>
      </c>
      <c r="H4">
        <f>'cell.number.SPLEEN'!G2/'cell.number.SPLEEN'!G2</f>
        <v>1</v>
      </c>
      <c r="I4">
        <f>'cell.number.LN'!G2/'cell.number.LN'!G2</f>
        <v>1</v>
      </c>
    </row>
    <row r="5" spans="1:9" x14ac:dyDescent="0.2">
      <c r="A5" t="str">
        <f>'cell.number.SPLEEN'!A3</f>
        <v>709685</v>
      </c>
      <c r="B5" t="str">
        <f>'cell.number.SPLEEN'!B3</f>
        <v>60</v>
      </c>
      <c r="C5" t="str">
        <f>'cell.number.SPLEEN'!C3</f>
        <v>127</v>
      </c>
      <c r="D5" t="str">
        <f>'cell.number.SPLEEN'!D3</f>
        <v>YFP- mCherry-</v>
      </c>
      <c r="E5" t="str">
        <f>'cell.number.SPLEEN'!E3</f>
        <v>Experiment performed 11 months earlier than others</v>
      </c>
      <c r="G5" t="e">
        <f>'cell.number.SPLEEN'!F3/'cell.number.SPLEEN'!F3</f>
        <v>#DIV/0!</v>
      </c>
      <c r="H5">
        <f>'cell.number.SPLEEN'!G3/'cell.number.SPLEEN'!G2</f>
        <v>2.6743075453677174E-2</v>
      </c>
      <c r="I5">
        <f>'cell.number.LN'!G3/'cell.number.LN'!G2</f>
        <v>5.0707547169811323E-2</v>
      </c>
    </row>
    <row r="6" spans="1:9" x14ac:dyDescent="0.2">
      <c r="A6" t="str">
        <f>'cell.number.SPLEEN'!A4</f>
        <v>709685</v>
      </c>
      <c r="B6" t="str">
        <f>'cell.number.SPLEEN'!B4</f>
        <v>60</v>
      </c>
      <c r="C6" t="str">
        <f>'cell.number.SPLEEN'!C4</f>
        <v>127</v>
      </c>
      <c r="D6" t="str">
        <f>'cell.number.SPLEEN'!D4</f>
        <v>YFP- mCherry+</v>
      </c>
      <c r="E6" t="str">
        <f>'cell.number.SPLEEN'!E4</f>
        <v>Experiment performed 11 months earlier than others</v>
      </c>
      <c r="G6" t="e">
        <f>'cell.number.SPLEEN'!F4/'cell.number.SPLEEN'!F4</f>
        <v>#DIV/0!</v>
      </c>
      <c r="H6">
        <f>'cell.number.SPLEEN'!G4/'cell.number.SPLEEN'!G2</f>
        <v>0.94651384909264569</v>
      </c>
      <c r="I6">
        <f>'cell.number.LN'!G4/'cell.number.LN'!G2</f>
        <v>0.8007075471698113</v>
      </c>
    </row>
    <row r="7" spans="1:9" x14ac:dyDescent="0.2">
      <c r="A7" t="str">
        <f>'cell.number.SPLEEN'!A5</f>
        <v>709685</v>
      </c>
      <c r="B7" t="str">
        <f>'cell.number.SPLEEN'!B5</f>
        <v>60</v>
      </c>
      <c r="C7" t="str">
        <f>'cell.number.SPLEEN'!C5</f>
        <v>127</v>
      </c>
      <c r="D7" t="str">
        <f>'cell.number.SPLEEN'!D5</f>
        <v>YFP+ mCherry-</v>
      </c>
      <c r="E7" t="str">
        <f>'cell.number.SPLEEN'!E5</f>
        <v>Experiment performed 11 months earlier than others</v>
      </c>
      <c r="G7" t="e">
        <f>'cell.number.SPLEEN'!F5/'cell.number.SPLEEN'!F5</f>
        <v>#DIV/0!</v>
      </c>
      <c r="H7">
        <f>'cell.number.SPLEEN'!G5/'cell.number.SPLEEN'!G2</f>
        <v>1.4326647564469914E-3</v>
      </c>
      <c r="I7">
        <f>'cell.number.LN'!G5/'cell.number.LN'!G2</f>
        <v>9.433962264150943E-3</v>
      </c>
    </row>
    <row r="8" spans="1:9" x14ac:dyDescent="0.2">
      <c r="A8" t="str">
        <f>'cell.number.SPLEEN'!A6</f>
        <v>709685</v>
      </c>
      <c r="B8" t="str">
        <f>'cell.number.SPLEEN'!B6</f>
        <v>60</v>
      </c>
      <c r="C8" t="str">
        <f>'cell.number.SPLEEN'!C6</f>
        <v>127</v>
      </c>
      <c r="D8" t="str">
        <f>'cell.number.SPLEEN'!D6</f>
        <v>YFP+ mCherry+</v>
      </c>
      <c r="E8" t="str">
        <f>'cell.number.SPLEEN'!E6</f>
        <v>Experiment performed 11 months earlier than others</v>
      </c>
      <c r="G8" t="e">
        <f>'cell.number.SPLEEN'!F6/'cell.number.SPLEEN'!F6</f>
        <v>#DIV/0!</v>
      </c>
      <c r="H8">
        <f>'cell.number.SPLEEN'!G6/'cell.number.SPLEEN'!G2</f>
        <v>2.5310410697230178E-2</v>
      </c>
      <c r="I8">
        <f>'cell.number.LN'!G6/'cell.number.LN'!G2</f>
        <v>0.13915094339622641</v>
      </c>
    </row>
    <row r="9" spans="1:9" x14ac:dyDescent="0.2">
      <c r="A9" t="str">
        <f>'cell.number.SPLEEN'!A7</f>
        <v>941486</v>
      </c>
      <c r="B9" t="str">
        <f>'cell.number.SPLEEN'!B7</f>
        <v>62</v>
      </c>
      <c r="C9" t="str">
        <f>'cell.number.SPLEEN'!C7</f>
        <v>159</v>
      </c>
      <c r="D9" t="str">
        <f>'cell.number.SPLEEN'!D7</f>
        <v>Total</v>
      </c>
      <c r="E9" t="str">
        <f>'cell.number.SPLEEN'!E7</f>
        <v/>
      </c>
      <c r="G9">
        <f>'cell.number.SPLEEN'!F7/'cell.number.SPLEEN'!F7</f>
        <v>1</v>
      </c>
      <c r="H9">
        <f>'cell.number.SPLEEN'!G7/'cell.number.SPLEEN'!G7</f>
        <v>1</v>
      </c>
      <c r="I9">
        <f>'cell.number.LN'!G7/'cell.number.LN'!G7</f>
        <v>1</v>
      </c>
    </row>
    <row r="10" spans="1:9" x14ac:dyDescent="0.2">
      <c r="A10" t="str">
        <f>'cell.number.SPLEEN'!A8</f>
        <v>941486</v>
      </c>
      <c r="B10" t="str">
        <f>'cell.number.SPLEEN'!B8</f>
        <v>62</v>
      </c>
      <c r="C10" t="str">
        <f>'cell.number.SPLEEN'!C8</f>
        <v>159</v>
      </c>
      <c r="D10" t="str">
        <f>'cell.number.SPLEEN'!D8</f>
        <v>YFP- mCherry-</v>
      </c>
      <c r="E10" t="str">
        <f>'cell.number.SPLEEN'!E8</f>
        <v/>
      </c>
      <c r="G10">
        <f>'cell.number.SPLEEN'!F8/'cell.number.SPLEEN'!F8</f>
        <v>1</v>
      </c>
      <c r="H10">
        <f>'cell.number.SPLEEN'!G8/'cell.number.SPLEEN'!G7</f>
        <v>2.4733475479744131E-2</v>
      </c>
      <c r="I10">
        <f>'cell.number.LN'!G8/'cell.number.LN'!G7</f>
        <v>0.02</v>
      </c>
    </row>
    <row r="11" spans="1:9" x14ac:dyDescent="0.2">
      <c r="A11" t="str">
        <f>'cell.number.SPLEEN'!A9</f>
        <v>941486</v>
      </c>
      <c r="B11" t="str">
        <f>'cell.number.SPLEEN'!B9</f>
        <v>62</v>
      </c>
      <c r="C11" t="str">
        <f>'cell.number.SPLEEN'!C9</f>
        <v>159</v>
      </c>
      <c r="D11" t="str">
        <f>'cell.number.SPLEEN'!D9</f>
        <v>YFP- mCherry+</v>
      </c>
      <c r="E11" t="str">
        <f>'cell.number.SPLEEN'!E9</f>
        <v/>
      </c>
      <c r="G11">
        <f>'cell.number.SPLEEN'!F9/'cell.number.SPLEEN'!F7</f>
        <v>2.2756877993359514E-2</v>
      </c>
      <c r="H11">
        <f>'cell.number.SPLEEN'!G9/'cell.number.SPLEEN'!G7</f>
        <v>0.95735607675906176</v>
      </c>
      <c r="I11">
        <f>'cell.number.LN'!G9/'cell.number.LN'!G7</f>
        <v>0.79384615384615387</v>
      </c>
    </row>
    <row r="12" spans="1:9" x14ac:dyDescent="0.2">
      <c r="A12" t="str">
        <f>'cell.number.SPLEEN'!A10</f>
        <v>941486</v>
      </c>
      <c r="B12" t="str">
        <f>'cell.number.SPLEEN'!B10</f>
        <v>62</v>
      </c>
      <c r="C12" t="str">
        <f>'cell.number.SPLEEN'!C10</f>
        <v>159</v>
      </c>
      <c r="D12" t="str">
        <f>'cell.number.SPLEEN'!D10</f>
        <v>YFP+ mCherry-</v>
      </c>
      <c r="E12" t="str">
        <f>'cell.number.SPLEEN'!E10</f>
        <v/>
      </c>
      <c r="G12">
        <f>'cell.number.SPLEEN'!F10/'cell.number.SPLEEN'!F7</f>
        <v>1.4485656359878942E-2</v>
      </c>
      <c r="H12">
        <f>'cell.number.SPLEEN'!G10/'cell.number.SPLEEN'!G7</f>
        <v>1.2793176972281449E-3</v>
      </c>
      <c r="I12">
        <f>'cell.number.LN'!G10/'cell.number.LN'!G7</f>
        <v>1.5384615384615382E-3</v>
      </c>
    </row>
    <row r="13" spans="1:9" x14ac:dyDescent="0.2">
      <c r="A13" t="str">
        <f>'cell.number.SPLEEN'!A11</f>
        <v>941486</v>
      </c>
      <c r="B13" t="str">
        <f>'cell.number.SPLEEN'!B11</f>
        <v>62</v>
      </c>
      <c r="C13" t="str">
        <f>'cell.number.SPLEEN'!C11</f>
        <v>159</v>
      </c>
      <c r="D13" t="str">
        <f>'cell.number.SPLEEN'!D11</f>
        <v>YFP+ mCherry+</v>
      </c>
      <c r="E13" t="str">
        <f>'cell.number.SPLEEN'!E11</f>
        <v/>
      </c>
      <c r="G13">
        <f>'cell.number.SPLEEN'!F11/'cell.number.SPLEEN'!F7</f>
        <v>8.4720032125052639E-4</v>
      </c>
      <c r="H13">
        <f>'cell.number.SPLEEN'!G11/'cell.number.SPLEEN'!G7</f>
        <v>1.6631130063965882E-2</v>
      </c>
      <c r="I13">
        <f>'cell.number.LN'!G11/'cell.number.LN'!G7</f>
        <v>0.18461538461538463</v>
      </c>
    </row>
    <row r="14" spans="1:9" x14ac:dyDescent="0.2">
      <c r="A14" t="str">
        <f>'cell.number.SPLEEN'!A12</f>
        <v>941487</v>
      </c>
      <c r="B14" t="str">
        <f>'cell.number.SPLEEN'!B12</f>
        <v>4</v>
      </c>
      <c r="C14" t="str">
        <f>'cell.number.SPLEEN'!C12</f>
        <v>101</v>
      </c>
      <c r="D14" t="str">
        <f>'cell.number.SPLEEN'!D12</f>
        <v>Total</v>
      </c>
      <c r="E14" t="str">
        <f>'cell.number.SPLEEN'!E12</f>
        <v/>
      </c>
      <c r="G14">
        <f>'cell.number.SPLEEN'!F12/'cell.number.SPLEEN'!F12</f>
        <v>1</v>
      </c>
      <c r="H14">
        <f>'cell.number.SPLEEN'!G12/'cell.number.SPLEEN'!G12</f>
        <v>1</v>
      </c>
      <c r="I14">
        <f>'cell.number.LN'!G12/'cell.number.LN'!G12</f>
        <v>1</v>
      </c>
    </row>
    <row r="15" spans="1:9" x14ac:dyDescent="0.2">
      <c r="A15" t="str">
        <f>'cell.number.SPLEEN'!A13</f>
        <v>941487</v>
      </c>
      <c r="B15" t="str">
        <f>'cell.number.SPLEEN'!B13</f>
        <v>4</v>
      </c>
      <c r="C15" t="str">
        <f>'cell.number.SPLEEN'!C13</f>
        <v>101</v>
      </c>
      <c r="D15" t="str">
        <f>'cell.number.SPLEEN'!D13</f>
        <v>YFP- mCherry-</v>
      </c>
      <c r="E15" t="str">
        <f>'cell.number.SPLEEN'!E13</f>
        <v/>
      </c>
      <c r="G15">
        <f>'cell.number.SPLEEN'!F13/'cell.number.SPLEEN'!F13</f>
        <v>1</v>
      </c>
      <c r="H15">
        <f>'cell.number.SPLEEN'!G13/'cell.number.SPLEEN'!G12</f>
        <v>5.5311676909569812E-2</v>
      </c>
      <c r="I15">
        <f>'cell.number.LN'!G13/'cell.number.LN'!G12</f>
        <v>0.10520722635494154</v>
      </c>
    </row>
    <row r="16" spans="1:9" x14ac:dyDescent="0.2">
      <c r="A16" t="str">
        <f>'cell.number.SPLEEN'!A14</f>
        <v>941487</v>
      </c>
      <c r="B16" t="str">
        <f>'cell.number.SPLEEN'!B14</f>
        <v>4</v>
      </c>
      <c r="C16" t="str">
        <f>'cell.number.SPLEEN'!C14</f>
        <v>101</v>
      </c>
      <c r="D16" t="str">
        <f>'cell.number.SPLEEN'!D14</f>
        <v>YFP- mCherry+</v>
      </c>
      <c r="E16" t="str">
        <f>'cell.number.SPLEEN'!E14</f>
        <v/>
      </c>
      <c r="G16">
        <f>'cell.number.SPLEEN'!F14/'cell.number.SPLEEN'!F14</f>
        <v>1</v>
      </c>
      <c r="H16">
        <f>'cell.number.SPLEEN'!G14/'cell.number.SPLEEN'!G12</f>
        <v>0.51448639157155407</v>
      </c>
      <c r="I16">
        <f>'cell.number.LN'!G14/'cell.number.LN'!G12</f>
        <v>0.57810839532412317</v>
      </c>
    </row>
    <row r="17" spans="1:9" x14ac:dyDescent="0.2">
      <c r="A17" t="str">
        <f>'cell.number.SPLEEN'!A15</f>
        <v>941487</v>
      </c>
      <c r="B17" t="str">
        <f>'cell.number.SPLEEN'!B15</f>
        <v>4</v>
      </c>
      <c r="C17" t="str">
        <f>'cell.number.SPLEEN'!C15</f>
        <v>101</v>
      </c>
      <c r="D17" t="str">
        <f>'cell.number.SPLEEN'!D15</f>
        <v>YFP+ mCherry-</v>
      </c>
      <c r="E17" t="str">
        <f>'cell.number.SPLEEN'!E15</f>
        <v/>
      </c>
      <c r="G17">
        <f>'cell.number.SPLEEN'!F15/'cell.number.SPLEEN'!F15</f>
        <v>1</v>
      </c>
      <c r="H17">
        <f>'cell.number.SPLEEN'!G15/'cell.number.SPLEEN'!G12</f>
        <v>3.8630377524143993E-2</v>
      </c>
      <c r="I17">
        <f>'cell.number.LN'!G15/'cell.number.LN'!G12</f>
        <v>4.8884165781083955E-2</v>
      </c>
    </row>
    <row r="18" spans="1:9" x14ac:dyDescent="0.2">
      <c r="A18" t="str">
        <f>'cell.number.SPLEEN'!A16</f>
        <v>941487</v>
      </c>
      <c r="B18" t="str">
        <f>'cell.number.SPLEEN'!B16</f>
        <v>4</v>
      </c>
      <c r="C18" t="str">
        <f>'cell.number.SPLEEN'!C16</f>
        <v>101</v>
      </c>
      <c r="D18" t="str">
        <f>'cell.number.SPLEEN'!D16</f>
        <v>YFP+ mCherry+</v>
      </c>
      <c r="E18" t="str">
        <f>'cell.number.SPLEEN'!E16</f>
        <v/>
      </c>
      <c r="G18">
        <f>'cell.number.SPLEEN'!F16/'cell.number.SPLEEN'!F16</f>
        <v>1</v>
      </c>
      <c r="H18">
        <f>'cell.number.SPLEEN'!G16/'cell.number.SPLEEN'!G12</f>
        <v>0.39157155399473226</v>
      </c>
      <c r="I18">
        <f>'cell.number.LN'!G16/'cell.number.LN'!G12</f>
        <v>0.2678002125398512</v>
      </c>
    </row>
    <row r="19" spans="1:9" x14ac:dyDescent="0.2">
      <c r="A19" t="str">
        <f>'cell.number.SPLEEN'!A17</f>
        <v>941488</v>
      </c>
      <c r="B19" t="str">
        <f>'cell.number.SPLEEN'!B17</f>
        <v>4</v>
      </c>
      <c r="C19" t="str">
        <f>'cell.number.SPLEEN'!C17</f>
        <v>80</v>
      </c>
      <c r="D19" t="str">
        <f>'cell.number.SPLEEN'!D17</f>
        <v>Total</v>
      </c>
      <c r="E19" t="str">
        <f>'cell.number.SPLEEN'!E17</f>
        <v/>
      </c>
      <c r="G19">
        <f>'cell.number.SPLEEN'!F17/'cell.number.SPLEEN'!F17</f>
        <v>1</v>
      </c>
      <c r="H19">
        <f>'cell.number.SPLEEN'!G17/'cell.number.SPLEEN'!G17</f>
        <v>1</v>
      </c>
      <c r="I19">
        <f>'cell.number.LN'!G17/'cell.number.LN'!G17</f>
        <v>1</v>
      </c>
    </row>
    <row r="20" spans="1:9" x14ac:dyDescent="0.2">
      <c r="A20" t="str">
        <f>'cell.number.SPLEEN'!A18</f>
        <v>941488</v>
      </c>
      <c r="B20" t="str">
        <f>'cell.number.SPLEEN'!B18</f>
        <v>4</v>
      </c>
      <c r="C20" t="str">
        <f>'cell.number.SPLEEN'!C18</f>
        <v>80</v>
      </c>
      <c r="D20" t="str">
        <f>'cell.number.SPLEEN'!D18</f>
        <v>YFP- mCherry-</v>
      </c>
      <c r="E20" t="str">
        <f>'cell.number.SPLEEN'!E18</f>
        <v/>
      </c>
      <c r="G20">
        <f>'cell.number.SPLEEN'!F18/'cell.number.SPLEEN'!F18</f>
        <v>1</v>
      </c>
      <c r="H20">
        <f>'cell.number.SPLEEN'!G18/'cell.number.SPLEEN'!G17</f>
        <v>0.11764705882352941</v>
      </c>
      <c r="I20">
        <f>'cell.number.LN'!G18/'cell.number.LN'!G17</f>
        <v>8.3286437816544753E-2</v>
      </c>
    </row>
    <row r="21" spans="1:9" x14ac:dyDescent="0.2">
      <c r="A21" t="str">
        <f>'cell.number.SPLEEN'!A19</f>
        <v>941488</v>
      </c>
      <c r="B21" t="str">
        <f>'cell.number.SPLEEN'!B19</f>
        <v>4</v>
      </c>
      <c r="C21" t="str">
        <f>'cell.number.SPLEEN'!C19</f>
        <v>80</v>
      </c>
      <c r="D21" t="str">
        <f>'cell.number.SPLEEN'!D19</f>
        <v>YFP- mCherry+</v>
      </c>
      <c r="E21" t="str">
        <f>'cell.number.SPLEEN'!E19</f>
        <v/>
      </c>
      <c r="G21">
        <f>'cell.number.SPLEEN'!F19/'cell.number.SPLEEN'!F19</f>
        <v>1</v>
      </c>
      <c r="H21">
        <f>'cell.number.SPLEEN'!G19/'cell.number.SPLEEN'!G17</f>
        <v>0.58039215686274503</v>
      </c>
      <c r="I21">
        <f>'cell.number.LN'!G19/'cell.number.LN'!G17</f>
        <v>0.53742262239729888</v>
      </c>
    </row>
    <row r="22" spans="1:9" x14ac:dyDescent="0.2">
      <c r="A22" t="str">
        <f>'cell.number.SPLEEN'!A20</f>
        <v>941488</v>
      </c>
      <c r="B22" t="str">
        <f>'cell.number.SPLEEN'!B20</f>
        <v>4</v>
      </c>
      <c r="C22" t="str">
        <f>'cell.number.SPLEEN'!C20</f>
        <v>80</v>
      </c>
      <c r="D22" t="str">
        <f>'cell.number.SPLEEN'!D20</f>
        <v>YFP+ mCherry-</v>
      </c>
      <c r="E22" t="str">
        <f>'cell.number.SPLEEN'!E20</f>
        <v/>
      </c>
      <c r="G22">
        <f>'cell.number.SPLEEN'!F20/'cell.number.SPLEEN'!F20</f>
        <v>1</v>
      </c>
      <c r="H22">
        <f>'cell.number.SPLEEN'!G20/'cell.number.SPLEEN'!G17</f>
        <v>6.6666666666666666E-2</v>
      </c>
      <c r="I22">
        <f>'cell.number.LN'!G20/'cell.number.LN'!G17</f>
        <v>4.220596510973551E-2</v>
      </c>
    </row>
    <row r="23" spans="1:9" x14ac:dyDescent="0.2">
      <c r="A23" t="str">
        <f>'cell.number.SPLEEN'!A21</f>
        <v>941488</v>
      </c>
      <c r="B23" t="str">
        <f>'cell.number.SPLEEN'!B21</f>
        <v>4</v>
      </c>
      <c r="C23" t="str">
        <f>'cell.number.SPLEEN'!C21</f>
        <v>80</v>
      </c>
      <c r="D23" t="str">
        <f>'cell.number.SPLEEN'!D21</f>
        <v>YFP+ mCherry+</v>
      </c>
      <c r="E23" t="str">
        <f>'cell.number.SPLEEN'!E21</f>
        <v/>
      </c>
      <c r="G23">
        <f>'cell.number.SPLEEN'!F21/'cell.number.SPLEEN'!F21</f>
        <v>1</v>
      </c>
      <c r="H23">
        <f>'cell.number.SPLEEN'!G21/'cell.number.SPLEEN'!G17</f>
        <v>0.23529411764705882</v>
      </c>
      <c r="I23">
        <f>'cell.number.LN'!G21/'cell.number.LN'!G17</f>
        <v>0.33708497467642096</v>
      </c>
    </row>
    <row r="24" spans="1:9" x14ac:dyDescent="0.2">
      <c r="A24" t="str">
        <f>'cell.number.SPLEEN'!A22</f>
        <v>941489</v>
      </c>
      <c r="B24" t="str">
        <f>'cell.number.SPLEEN'!B22</f>
        <v>62</v>
      </c>
      <c r="C24" t="str">
        <f>'cell.number.SPLEEN'!C22</f>
        <v>116</v>
      </c>
      <c r="D24" t="str">
        <f>'cell.number.SPLEEN'!D22</f>
        <v>Total</v>
      </c>
      <c r="E24" t="str">
        <f>'cell.number.SPLEEN'!E22</f>
        <v>very skinny, sick at take down?</v>
      </c>
      <c r="G24">
        <f>'cell.number.SPLEEN'!F22/'cell.number.SPLEEN'!F22</f>
        <v>1</v>
      </c>
      <c r="H24">
        <f>'cell.number.SPLEEN'!G22/'cell.number.SPLEEN'!G22</f>
        <v>1</v>
      </c>
      <c r="I24">
        <f>'cell.number.LN'!G22/'cell.number.LN'!G22</f>
        <v>1</v>
      </c>
    </row>
    <row r="25" spans="1:9" x14ac:dyDescent="0.2">
      <c r="A25" t="str">
        <f>'cell.number.SPLEEN'!A23</f>
        <v>941489</v>
      </c>
      <c r="B25" t="str">
        <f>'cell.number.SPLEEN'!B23</f>
        <v>62</v>
      </c>
      <c r="C25" t="str">
        <f>'cell.number.SPLEEN'!C23</f>
        <v>116</v>
      </c>
      <c r="D25" t="str">
        <f>'cell.number.SPLEEN'!D23</f>
        <v>YFP- mCherry-</v>
      </c>
      <c r="E25" t="str">
        <f>'cell.number.SPLEEN'!E23</f>
        <v>very skinny, sick at take down?</v>
      </c>
      <c r="G25">
        <f>'cell.number.SPLEEN'!F23/'cell.number.SPLEEN'!F23</f>
        <v>1</v>
      </c>
      <c r="H25">
        <f>'cell.number.SPLEEN'!G23/'cell.number.SPLEEN'!G22</f>
        <v>2.7522935779816515E-2</v>
      </c>
      <c r="I25">
        <f>'cell.number.LN'!G23/'cell.number.LN'!G22</f>
        <v>1.9590770570309102E-2</v>
      </c>
    </row>
    <row r="26" spans="1:9" x14ac:dyDescent="0.2">
      <c r="A26" t="str">
        <f>'cell.number.SPLEEN'!A24</f>
        <v>941489</v>
      </c>
      <c r="B26" t="str">
        <f>'cell.number.SPLEEN'!B24</f>
        <v>62</v>
      </c>
      <c r="C26" t="str">
        <f>'cell.number.SPLEEN'!C24</f>
        <v>116</v>
      </c>
      <c r="D26" t="str">
        <f>'cell.number.SPLEEN'!D24</f>
        <v>YFP- mCherry+</v>
      </c>
      <c r="E26" t="str">
        <f>'cell.number.SPLEEN'!E24</f>
        <v>very skinny, sick at take down?</v>
      </c>
      <c r="G26">
        <f>'cell.number.SPLEEN'!F24/'cell.number.SPLEEN'!F24</f>
        <v>1</v>
      </c>
      <c r="H26">
        <f>'cell.number.SPLEEN'!G24/'cell.number.SPLEEN'!G22</f>
        <v>0.94954128440366981</v>
      </c>
      <c r="I26">
        <f>'cell.number.LN'!G24/'cell.number.LN'!G22</f>
        <v>0.87070091423595997</v>
      </c>
    </row>
    <row r="27" spans="1:9" x14ac:dyDescent="0.2">
      <c r="A27" t="str">
        <f>'cell.number.SPLEEN'!A25</f>
        <v>941489</v>
      </c>
      <c r="B27" t="str">
        <f>'cell.number.SPLEEN'!B25</f>
        <v>62</v>
      </c>
      <c r="C27" t="str">
        <f>'cell.number.SPLEEN'!C25</f>
        <v>116</v>
      </c>
      <c r="D27" t="str">
        <f>'cell.number.SPLEEN'!D25</f>
        <v>YFP+ mCherry-</v>
      </c>
      <c r="E27" t="str">
        <f>'cell.number.SPLEEN'!E25</f>
        <v>very skinny, sick at take down?</v>
      </c>
      <c r="G27">
        <f>'cell.number.SPLEEN'!F25/'cell.number.SPLEEN'!F25</f>
        <v>1</v>
      </c>
      <c r="H27">
        <f>'cell.number.SPLEEN'!G25/'cell.number.SPLEEN'!G22</f>
        <v>0</v>
      </c>
      <c r="I27">
        <f>'cell.number.LN'!G25/'cell.number.LN'!G22</f>
        <v>3.4828036569438396E-3</v>
      </c>
    </row>
    <row r="28" spans="1:9" x14ac:dyDescent="0.2">
      <c r="A28" t="str">
        <f>'cell.number.SPLEEN'!A26</f>
        <v>941489</v>
      </c>
      <c r="B28" t="str">
        <f>'cell.number.SPLEEN'!B26</f>
        <v>62</v>
      </c>
      <c r="C28" t="str">
        <f>'cell.number.SPLEEN'!C26</f>
        <v>116</v>
      </c>
      <c r="D28" t="str">
        <f>'cell.number.SPLEEN'!D26</f>
        <v>YFP+ mCherry+</v>
      </c>
      <c r="E28" t="str">
        <f>'cell.number.SPLEEN'!E26</f>
        <v>very skinny, sick at take down?</v>
      </c>
      <c r="G28">
        <f>'cell.number.SPLEEN'!F26/'cell.number.SPLEEN'!F26</f>
        <v>1</v>
      </c>
      <c r="H28">
        <f>'cell.number.SPLEEN'!G26/'cell.number.SPLEEN'!G22</f>
        <v>2.2935779816513766E-2</v>
      </c>
      <c r="I28">
        <f>'cell.number.LN'!G26/'cell.number.LN'!G22</f>
        <v>0.10622551153678712</v>
      </c>
    </row>
    <row r="29" spans="1:9" x14ac:dyDescent="0.2">
      <c r="A29" t="str">
        <f>'cell.number.SPLEEN'!A27</f>
        <v>941490</v>
      </c>
      <c r="B29" t="str">
        <f>'cell.number.SPLEEN'!B27</f>
        <v>62</v>
      </c>
      <c r="C29" t="str">
        <f>'cell.number.SPLEEN'!C27</f>
        <v>115</v>
      </c>
      <c r="D29" t="str">
        <f>'cell.number.SPLEEN'!D27</f>
        <v>Total</v>
      </c>
      <c r="E29" t="str">
        <f>'cell.number.SPLEEN'!E27</f>
        <v/>
      </c>
      <c r="G29">
        <f>'cell.number.SPLEEN'!F27/'cell.number.SPLEEN'!F27</f>
        <v>1</v>
      </c>
      <c r="H29">
        <f>'cell.number.SPLEEN'!G27/'cell.number.SPLEEN'!G27</f>
        <v>1</v>
      </c>
      <c r="I29">
        <f>'cell.number.LN'!G27/'cell.number.LN'!G27</f>
        <v>1</v>
      </c>
    </row>
    <row r="30" spans="1:9" x14ac:dyDescent="0.2">
      <c r="A30" t="str">
        <f>'cell.number.SPLEEN'!A28</f>
        <v>941490</v>
      </c>
      <c r="B30" t="str">
        <f>'cell.number.SPLEEN'!B28</f>
        <v>62</v>
      </c>
      <c r="C30" t="str">
        <f>'cell.number.SPLEEN'!C28</f>
        <v>115</v>
      </c>
      <c r="D30" t="str">
        <f>'cell.number.SPLEEN'!D28</f>
        <v>YFP- mCherry-</v>
      </c>
      <c r="E30" t="str">
        <f>'cell.number.SPLEEN'!E28</f>
        <v/>
      </c>
      <c r="G30">
        <f>'cell.number.SPLEEN'!F28/'cell.number.SPLEEN'!F28</f>
        <v>1</v>
      </c>
      <c r="H30">
        <f>'cell.number.SPLEEN'!G28/'cell.number.SPLEEN'!G27</f>
        <v>3.6734693877551024E-2</v>
      </c>
      <c r="I30">
        <f>'cell.number.LN'!G28/'cell.number.LN'!G27</f>
        <v>1.4877102199223802E-2</v>
      </c>
    </row>
    <row r="31" spans="1:9" x14ac:dyDescent="0.2">
      <c r="A31" t="str">
        <f>'cell.number.SPLEEN'!A29</f>
        <v>941490</v>
      </c>
      <c r="B31" t="str">
        <f>'cell.number.SPLEEN'!B29</f>
        <v>62</v>
      </c>
      <c r="C31" t="str">
        <f>'cell.number.SPLEEN'!C29</f>
        <v>115</v>
      </c>
      <c r="D31" t="str">
        <f>'cell.number.SPLEEN'!D29</f>
        <v>YFP- mCherry+</v>
      </c>
      <c r="E31" t="str">
        <f>'cell.number.SPLEEN'!E29</f>
        <v/>
      </c>
      <c r="G31">
        <f>'cell.number.SPLEEN'!F29/'cell.number.SPLEEN'!F29</f>
        <v>1</v>
      </c>
      <c r="H31">
        <f>'cell.number.SPLEEN'!G29/'cell.number.SPLEEN'!G27</f>
        <v>0.8571428571428571</v>
      </c>
      <c r="I31">
        <f>'cell.number.LN'!G29/'cell.number.LN'!G27</f>
        <v>0.78007761966364808</v>
      </c>
    </row>
    <row r="32" spans="1:9" x14ac:dyDescent="0.2">
      <c r="A32" t="str">
        <f>'cell.number.SPLEEN'!A30</f>
        <v>941490</v>
      </c>
      <c r="B32" t="str">
        <f>'cell.number.SPLEEN'!B30</f>
        <v>62</v>
      </c>
      <c r="C32" t="str">
        <f>'cell.number.SPLEEN'!C30</f>
        <v>115</v>
      </c>
      <c r="D32" t="str">
        <f>'cell.number.SPLEEN'!D30</f>
        <v>YFP+ mCherry-</v>
      </c>
      <c r="E32" t="str">
        <f>'cell.number.SPLEEN'!E30</f>
        <v/>
      </c>
      <c r="G32">
        <f>'cell.number.SPLEEN'!F30/'cell.number.SPLEEN'!F30</f>
        <v>1</v>
      </c>
      <c r="H32">
        <f>'cell.number.SPLEEN'!G30/'cell.number.SPLEEN'!G27</f>
        <v>0</v>
      </c>
      <c r="I32">
        <f>'cell.number.LN'!G30/'cell.number.LN'!G27</f>
        <v>1.9404915912031048E-3</v>
      </c>
    </row>
    <row r="33" spans="1:9" x14ac:dyDescent="0.2">
      <c r="A33" t="str">
        <f>'cell.number.SPLEEN'!A31</f>
        <v>941490</v>
      </c>
      <c r="B33" t="str">
        <f>'cell.number.SPLEEN'!B31</f>
        <v>62</v>
      </c>
      <c r="C33" t="str">
        <f>'cell.number.SPLEEN'!C31</f>
        <v>115</v>
      </c>
      <c r="D33" t="str">
        <f>'cell.number.SPLEEN'!D31</f>
        <v>YFP+ mCherry+</v>
      </c>
      <c r="E33" t="str">
        <f>'cell.number.SPLEEN'!E31</f>
        <v/>
      </c>
      <c r="G33">
        <f>'cell.number.SPLEEN'!F31/'cell.number.SPLEEN'!F31</f>
        <v>1</v>
      </c>
      <c r="H33">
        <f>'cell.number.SPLEEN'!G31/'cell.number.SPLEEN'!G27</f>
        <v>0.10612244897959185</v>
      </c>
      <c r="I33">
        <f>'cell.number.LN'!G31/'cell.number.LN'!G27</f>
        <v>0.20310478654592495</v>
      </c>
    </row>
    <row r="34" spans="1:9" x14ac:dyDescent="0.2">
      <c r="A34" t="str">
        <f>'cell.number.SPLEEN'!A32</f>
        <v>941491</v>
      </c>
      <c r="B34" t="str">
        <f>'cell.number.SPLEEN'!B32</f>
        <v>4</v>
      </c>
      <c r="C34" t="str">
        <f>'cell.number.SPLEEN'!C32</f>
        <v>57</v>
      </c>
      <c r="D34" t="str">
        <f>'cell.number.SPLEEN'!D32</f>
        <v>Total</v>
      </c>
      <c r="E34" t="str">
        <f>'cell.number.SPLEEN'!E32</f>
        <v/>
      </c>
      <c r="G34">
        <f>'cell.number.SPLEEN'!F32/'cell.number.SPLEEN'!F32</f>
        <v>1</v>
      </c>
      <c r="H34">
        <f>'cell.number.SPLEEN'!G32/'cell.number.SPLEEN'!G32</f>
        <v>1</v>
      </c>
      <c r="I34">
        <f>'cell.number.LN'!G32/'cell.number.LN'!G32</f>
        <v>1</v>
      </c>
    </row>
    <row r="35" spans="1:9" x14ac:dyDescent="0.2">
      <c r="A35" t="str">
        <f>'cell.number.SPLEEN'!A33</f>
        <v>941491</v>
      </c>
      <c r="B35" t="str">
        <f>'cell.number.SPLEEN'!B33</f>
        <v>4</v>
      </c>
      <c r="C35" t="str">
        <f>'cell.number.SPLEEN'!C33</f>
        <v>57</v>
      </c>
      <c r="D35" t="str">
        <f>'cell.number.SPLEEN'!D33</f>
        <v>YFP- mCherry-</v>
      </c>
      <c r="E35" t="str">
        <f>'cell.number.SPLEEN'!E33</f>
        <v/>
      </c>
      <c r="G35">
        <f>'cell.number.SPLEEN'!F33/'cell.number.SPLEEN'!F33</f>
        <v>1</v>
      </c>
      <c r="H35">
        <f>'cell.number.SPLEEN'!G33/'cell.number.SPLEEN'!G32</f>
        <v>7.2271386430678472E-2</v>
      </c>
      <c r="I35">
        <f>'cell.number.LN'!G33/'cell.number.LN'!G32</f>
        <v>4.8209366391184567E-2</v>
      </c>
    </row>
    <row r="36" spans="1:9" x14ac:dyDescent="0.2">
      <c r="A36" t="str">
        <f>'cell.number.SPLEEN'!A34</f>
        <v>941491</v>
      </c>
      <c r="B36" t="str">
        <f>'cell.number.SPLEEN'!B34</f>
        <v>4</v>
      </c>
      <c r="C36" t="str">
        <f>'cell.number.SPLEEN'!C34</f>
        <v>57</v>
      </c>
      <c r="D36" t="str">
        <f>'cell.number.SPLEEN'!D34</f>
        <v>YFP- mCherry+</v>
      </c>
      <c r="E36" t="str">
        <f>'cell.number.SPLEEN'!E34</f>
        <v/>
      </c>
      <c r="G36">
        <f>'cell.number.SPLEEN'!F34/'cell.number.SPLEEN'!F34</f>
        <v>1</v>
      </c>
      <c r="H36">
        <f>'cell.number.SPLEEN'!G34/'cell.number.SPLEEN'!G32</f>
        <v>0.4955752212389381</v>
      </c>
      <c r="I36">
        <f>'cell.number.LN'!G34/'cell.number.LN'!G32</f>
        <v>0.50757575757575757</v>
      </c>
    </row>
    <row r="37" spans="1:9" x14ac:dyDescent="0.2">
      <c r="A37" t="str">
        <f>'cell.number.SPLEEN'!A35</f>
        <v>941491</v>
      </c>
      <c r="B37" t="str">
        <f>'cell.number.SPLEEN'!B35</f>
        <v>4</v>
      </c>
      <c r="C37" t="str">
        <f>'cell.number.SPLEEN'!C35</f>
        <v>57</v>
      </c>
      <c r="D37" t="str">
        <f>'cell.number.SPLEEN'!D35</f>
        <v>YFP+ mCherry-</v>
      </c>
      <c r="E37" t="str">
        <f>'cell.number.SPLEEN'!E35</f>
        <v/>
      </c>
      <c r="G37">
        <f>'cell.number.SPLEEN'!F35/'cell.number.SPLEEN'!F35</f>
        <v>1</v>
      </c>
      <c r="H37">
        <f>'cell.number.SPLEEN'!G35/'cell.number.SPLEEN'!G32</f>
        <v>6.3421828908554564E-2</v>
      </c>
      <c r="I37">
        <f>'cell.number.LN'!G35/'cell.number.LN'!G32</f>
        <v>3.2369146005509643E-2</v>
      </c>
    </row>
    <row r="38" spans="1:9" x14ac:dyDescent="0.2">
      <c r="A38" t="str">
        <f>'cell.number.SPLEEN'!A36</f>
        <v>941491</v>
      </c>
      <c r="B38" t="str">
        <f>'cell.number.SPLEEN'!B36</f>
        <v>4</v>
      </c>
      <c r="C38" t="str">
        <f>'cell.number.SPLEEN'!C36</f>
        <v>57</v>
      </c>
      <c r="D38" t="str">
        <f>'cell.number.SPLEEN'!D36</f>
        <v>YFP+ mCherry+</v>
      </c>
      <c r="E38" t="str">
        <f>'cell.number.SPLEEN'!E36</f>
        <v/>
      </c>
      <c r="G38">
        <f>'cell.number.SPLEEN'!F36/'cell.number.SPLEEN'!F36</f>
        <v>1</v>
      </c>
      <c r="H38">
        <f>'cell.number.SPLEEN'!G36/'cell.number.SPLEEN'!G32</f>
        <v>0.36873156342182895</v>
      </c>
      <c r="I38">
        <f>'cell.number.LN'!G36/'cell.number.LN'!G32</f>
        <v>0.41184573002754821</v>
      </c>
    </row>
    <row r="39" spans="1:9" x14ac:dyDescent="0.2">
      <c r="A39" t="str">
        <f>'cell.number.SPLEEN'!A37</f>
        <v>941492</v>
      </c>
      <c r="B39" t="str">
        <f>'cell.number.SPLEEN'!B37</f>
        <v>4</v>
      </c>
      <c r="C39" t="str">
        <f>'cell.number.SPLEEN'!C37</f>
        <v>80</v>
      </c>
      <c r="D39" t="str">
        <f>'cell.number.SPLEEN'!D37</f>
        <v>Total</v>
      </c>
      <c r="E39" t="str">
        <f>'cell.number.SPLEEN'!E37</f>
        <v/>
      </c>
      <c r="G39">
        <f>'cell.number.SPLEEN'!F37/'cell.number.SPLEEN'!F37</f>
        <v>1</v>
      </c>
      <c r="H39">
        <f>'cell.number.SPLEEN'!G37/'cell.number.SPLEEN'!G37</f>
        <v>1</v>
      </c>
      <c r="I39">
        <f>'cell.number.LN'!G37/'cell.number.LN'!G37</f>
        <v>1</v>
      </c>
    </row>
    <row r="40" spans="1:9" x14ac:dyDescent="0.2">
      <c r="A40" t="str">
        <f>'cell.number.SPLEEN'!A38</f>
        <v>941492</v>
      </c>
      <c r="B40" t="str">
        <f>'cell.number.SPLEEN'!B38</f>
        <v>4</v>
      </c>
      <c r="C40" t="str">
        <f>'cell.number.SPLEEN'!C38</f>
        <v>80</v>
      </c>
      <c r="D40" t="str">
        <f>'cell.number.SPLEEN'!D38</f>
        <v>YFP- mCherry-</v>
      </c>
      <c r="E40" t="str">
        <f>'cell.number.SPLEEN'!E38</f>
        <v/>
      </c>
      <c r="G40">
        <f>'cell.number.SPLEEN'!F38/'cell.number.SPLEEN'!F38</f>
        <v>1</v>
      </c>
      <c r="H40">
        <f>'cell.number.SPLEEN'!G38/'cell.number.SPLEEN'!G37</f>
        <v>0.16923076923076924</v>
      </c>
      <c r="I40">
        <f>'cell.number.LN'!G38/'cell.number.LN'!G37</f>
        <v>0.10238726790450926</v>
      </c>
    </row>
    <row r="41" spans="1:9" x14ac:dyDescent="0.2">
      <c r="A41" t="str">
        <f>'cell.number.SPLEEN'!A39</f>
        <v>941492</v>
      </c>
      <c r="B41" t="str">
        <f>'cell.number.SPLEEN'!B39</f>
        <v>4</v>
      </c>
      <c r="C41" t="str">
        <f>'cell.number.SPLEEN'!C39</f>
        <v>80</v>
      </c>
      <c r="D41" t="str">
        <f>'cell.number.SPLEEN'!D39</f>
        <v>YFP- mCherry+</v>
      </c>
      <c r="E41" t="str">
        <f>'cell.number.SPLEEN'!E39</f>
        <v/>
      </c>
      <c r="G41">
        <f>'cell.number.SPLEEN'!F39/'cell.number.SPLEEN'!F39</f>
        <v>1</v>
      </c>
      <c r="H41">
        <f>'cell.number.SPLEEN'!G39/'cell.number.SPLEEN'!G37</f>
        <v>0.6</v>
      </c>
      <c r="I41">
        <f>'cell.number.LN'!G39/'cell.number.LN'!G37</f>
        <v>0.6302387267904509</v>
      </c>
    </row>
    <row r="42" spans="1:9" x14ac:dyDescent="0.2">
      <c r="A42" t="str">
        <f>'cell.number.SPLEEN'!A40</f>
        <v>941492</v>
      </c>
      <c r="B42" t="str">
        <f>'cell.number.SPLEEN'!B40</f>
        <v>4</v>
      </c>
      <c r="C42" t="str">
        <f>'cell.number.SPLEEN'!C40</f>
        <v>80</v>
      </c>
      <c r="D42" t="str">
        <f>'cell.number.SPLEEN'!D40</f>
        <v>YFP+ mCherry-</v>
      </c>
      <c r="E42" t="str">
        <f>'cell.number.SPLEEN'!E40</f>
        <v/>
      </c>
      <c r="G42">
        <f>'cell.number.SPLEEN'!F40/'cell.number.SPLEEN'!F40</f>
        <v>1</v>
      </c>
      <c r="H42">
        <f>'cell.number.SPLEEN'!G40/'cell.number.SPLEEN'!G37</f>
        <v>2.3076923076923078E-2</v>
      </c>
      <c r="I42">
        <f>'cell.number.LN'!G40/'cell.number.LN'!G37</f>
        <v>2.8116710875331564E-2</v>
      </c>
    </row>
    <row r="43" spans="1:9" x14ac:dyDescent="0.2">
      <c r="A43" t="str">
        <f>'cell.number.SPLEEN'!A41</f>
        <v>941492</v>
      </c>
      <c r="B43" t="str">
        <f>'cell.number.SPLEEN'!B41</f>
        <v>4</v>
      </c>
      <c r="C43" t="str">
        <f>'cell.number.SPLEEN'!C41</f>
        <v>80</v>
      </c>
      <c r="D43" t="str">
        <f>'cell.number.SPLEEN'!D41</f>
        <v>YFP+ mCherry+</v>
      </c>
      <c r="E43" t="str">
        <f>'cell.number.SPLEEN'!E41</f>
        <v/>
      </c>
      <c r="G43">
        <f>'cell.number.SPLEEN'!F41/'cell.number.SPLEEN'!F41</f>
        <v>1</v>
      </c>
      <c r="H43">
        <f>'cell.number.SPLEEN'!G41/'cell.number.SPLEEN'!G37</f>
        <v>0.20769230769230768</v>
      </c>
      <c r="I43">
        <f>'cell.number.LN'!G41/'cell.number.LN'!G37</f>
        <v>0.23925729442970822</v>
      </c>
    </row>
    <row r="44" spans="1:9" x14ac:dyDescent="0.2">
      <c r="A44" t="str">
        <f>'cell.number.SPLEEN'!A42</f>
        <v>941493</v>
      </c>
      <c r="B44" t="str">
        <f>'cell.number.SPLEEN'!B42</f>
        <v>62</v>
      </c>
      <c r="C44" t="str">
        <f>'cell.number.SPLEEN'!C42</f>
        <v>138</v>
      </c>
      <c r="D44" t="str">
        <f>'cell.number.SPLEEN'!D42</f>
        <v>Total</v>
      </c>
      <c r="E44" t="str">
        <f>'cell.number.SPLEEN'!E42</f>
        <v/>
      </c>
      <c r="G44">
        <f>'cell.number.SPLEEN'!F42/'cell.number.SPLEEN'!F42</f>
        <v>1</v>
      </c>
      <c r="H44">
        <f>'cell.number.SPLEEN'!G42/'cell.number.SPLEEN'!G42</f>
        <v>1</v>
      </c>
      <c r="I44">
        <f>'cell.number.LN'!G42/'cell.number.LN'!G42</f>
        <v>1</v>
      </c>
    </row>
    <row r="45" spans="1:9" x14ac:dyDescent="0.2">
      <c r="A45" t="str">
        <f>'cell.number.SPLEEN'!A43</f>
        <v>941493</v>
      </c>
      <c r="B45" t="str">
        <f>'cell.number.SPLEEN'!B43</f>
        <v>62</v>
      </c>
      <c r="C45" t="str">
        <f>'cell.number.SPLEEN'!C43</f>
        <v>138</v>
      </c>
      <c r="D45" t="str">
        <f>'cell.number.SPLEEN'!D43</f>
        <v>YFP- mCherry-</v>
      </c>
      <c r="E45" t="str">
        <f>'cell.number.SPLEEN'!E43</f>
        <v/>
      </c>
      <c r="G45">
        <f>'cell.number.SPLEEN'!F43/'cell.number.SPLEEN'!F43</f>
        <v>1</v>
      </c>
      <c r="H45">
        <f>'cell.number.SPLEEN'!G43/'cell.number.SPLEEN'!G42</f>
        <v>3.9274924471299086E-2</v>
      </c>
      <c r="I45">
        <f>'cell.number.LN'!G43/'cell.number.LN'!G42</f>
        <v>2.6272577996715927E-2</v>
      </c>
    </row>
    <row r="46" spans="1:9" x14ac:dyDescent="0.2">
      <c r="A46" t="str">
        <f>'cell.number.SPLEEN'!A44</f>
        <v>941493</v>
      </c>
      <c r="B46" t="str">
        <f>'cell.number.SPLEEN'!B44</f>
        <v>62</v>
      </c>
      <c r="C46" t="str">
        <f>'cell.number.SPLEEN'!C44</f>
        <v>138</v>
      </c>
      <c r="D46" t="str">
        <f>'cell.number.SPLEEN'!D44</f>
        <v>YFP- mCherry+</v>
      </c>
      <c r="E46" t="str">
        <f>'cell.number.SPLEEN'!E44</f>
        <v/>
      </c>
      <c r="G46">
        <f>'cell.number.SPLEEN'!F44/'cell.number.SPLEEN'!F44</f>
        <v>1</v>
      </c>
      <c r="H46">
        <f>'cell.number.SPLEEN'!G44/'cell.number.SPLEEN'!G42</f>
        <v>0.92296072507552862</v>
      </c>
      <c r="I46">
        <f>'cell.number.LN'!G44/'cell.number.LN'!G42</f>
        <v>0.87684729064039413</v>
      </c>
    </row>
    <row r="47" spans="1:9" x14ac:dyDescent="0.2">
      <c r="A47" t="str">
        <f>'cell.number.SPLEEN'!A45</f>
        <v>941493</v>
      </c>
      <c r="B47" t="str">
        <f>'cell.number.SPLEEN'!B45</f>
        <v>62</v>
      </c>
      <c r="C47" t="str">
        <f>'cell.number.SPLEEN'!C45</f>
        <v>138</v>
      </c>
      <c r="D47" t="str">
        <f>'cell.number.SPLEEN'!D45</f>
        <v>YFP+ mCherry-</v>
      </c>
      <c r="E47" t="str">
        <f>'cell.number.SPLEEN'!E45</f>
        <v/>
      </c>
      <c r="G47">
        <f>'cell.number.SPLEEN'!F45/'cell.number.SPLEEN'!F45</f>
        <v>1</v>
      </c>
      <c r="H47">
        <f>'cell.number.SPLEEN'!G45/'cell.number.SPLEEN'!G42</f>
        <v>3.021148036253776E-3</v>
      </c>
      <c r="I47">
        <f>'cell.number.LN'!G45/'cell.number.LN'!G42</f>
        <v>8.2101806239737272E-4</v>
      </c>
    </row>
    <row r="48" spans="1:9" x14ac:dyDescent="0.2">
      <c r="A48" t="str">
        <f>'cell.number.SPLEEN'!A46</f>
        <v>941493</v>
      </c>
      <c r="B48" t="str">
        <f>'cell.number.SPLEEN'!B46</f>
        <v>62</v>
      </c>
      <c r="C48" t="str">
        <f>'cell.number.SPLEEN'!C46</f>
        <v>138</v>
      </c>
      <c r="D48" t="str">
        <f>'cell.number.SPLEEN'!D46</f>
        <v>YFP+ mCherry+</v>
      </c>
      <c r="E48" t="str">
        <f>'cell.number.SPLEEN'!E46</f>
        <v/>
      </c>
      <c r="G48">
        <f>'cell.number.SPLEEN'!F46/'cell.number.SPLEEN'!F46</f>
        <v>1</v>
      </c>
      <c r="H48">
        <f>'cell.number.SPLEEN'!G46/'cell.number.SPLEEN'!G42</f>
        <v>3.4743202416918417E-2</v>
      </c>
      <c r="I48">
        <f>'cell.number.LN'!G46/'cell.number.LN'!G42</f>
        <v>9.6059113300492618E-2</v>
      </c>
    </row>
    <row r="50" spans="1:9" x14ac:dyDescent="0.2">
      <c r="A50" t="str">
        <f>'cell.number.SPLEEN'!A48</f>
        <v>709685</v>
      </c>
      <c r="B50" t="str">
        <f>'cell.number.SPLEEN'!B48</f>
        <v>60</v>
      </c>
      <c r="C50" t="str">
        <f>'cell.number.SPLEEN'!C48</f>
        <v>127</v>
      </c>
      <c r="D50" t="str">
        <f>'cell.number.SPLEEN'!D48</f>
        <v>YFP+ total</v>
      </c>
      <c r="H50">
        <f>'cell.number.SPLEEN'!G48/'cell.number.SPLEEN'!G2</f>
        <v>2.674307545367717E-2</v>
      </c>
      <c r="I50">
        <f>'cell.number.LN'!G48/'cell.number.LN'!G2</f>
        <v>0.14858490566037735</v>
      </c>
    </row>
    <row r="51" spans="1:9" x14ac:dyDescent="0.2">
      <c r="A51" t="str">
        <f>'cell.number.SPLEEN'!A49</f>
        <v>941486</v>
      </c>
      <c r="B51" t="str">
        <f>'cell.number.SPLEEN'!B49</f>
        <v>62</v>
      </c>
      <c r="C51" t="str">
        <f>'cell.number.SPLEEN'!C49</f>
        <v>159</v>
      </c>
      <c r="D51" t="str">
        <f>'cell.number.SPLEEN'!D49</f>
        <v>YFP+ total</v>
      </c>
      <c r="G51">
        <f>('cell.number.SPLEEN'!F10 +'cell.number.SPLEEN'!F11)/'cell.number.SPLEEN'!F7</f>
        <v>1.5332856681129469E-2</v>
      </c>
      <c r="H51">
        <f>'cell.number.SPLEEN'!G49/'cell.number.SPLEEN'!G7</f>
        <v>1.7910447761194027E-2</v>
      </c>
      <c r="I51">
        <f>'cell.number.LN'!G49/'cell.number.LN'!G7</f>
        <v>0.18615384615384617</v>
      </c>
    </row>
    <row r="52" spans="1:9" x14ac:dyDescent="0.2">
      <c r="A52" t="str">
        <f>'cell.number.SPLEEN'!A50</f>
        <v>941487</v>
      </c>
      <c r="B52" t="str">
        <f>'cell.number.SPLEEN'!B50</f>
        <v>4</v>
      </c>
      <c r="C52" t="str">
        <f>'cell.number.SPLEEN'!C50</f>
        <v>101</v>
      </c>
      <c r="D52" t="str">
        <f>'cell.number.SPLEEN'!D50</f>
        <v>YFP+ total</v>
      </c>
      <c r="G52">
        <f>('cell.number.SPLEEN'!F15 +'cell.number.SPLEEN'!F16)/'cell.number.SPLEEN'!F12</f>
        <v>1.1546188379834784E-2</v>
      </c>
      <c r="H52">
        <f>'cell.number.SPLEEN'!G50/'cell.number.SPLEEN'!G12</f>
        <v>0.43020193151887626</v>
      </c>
      <c r="I52">
        <f>'cell.number.LN'!G50/'cell.number.LN'!G12</f>
        <v>0.31668437832093516</v>
      </c>
    </row>
    <row r="53" spans="1:9" x14ac:dyDescent="0.2">
      <c r="A53" t="str">
        <f>'cell.number.SPLEEN'!A51</f>
        <v>941488</v>
      </c>
      <c r="B53" t="str">
        <f>'cell.number.SPLEEN'!B51</f>
        <v>4</v>
      </c>
      <c r="C53" t="str">
        <f>'cell.number.SPLEEN'!C51</f>
        <v>80</v>
      </c>
      <c r="D53" t="str">
        <f>'cell.number.SPLEEN'!D51</f>
        <v>YFP+ total</v>
      </c>
      <c r="G53">
        <f>('cell.number.SPLEEN'!F20 +'cell.number.SPLEEN'!F21)/'cell.number.SPLEEN'!F17</f>
        <v>1.2355926575914243E-2</v>
      </c>
      <c r="H53">
        <f>'cell.number.SPLEEN'!G51/'cell.number.SPLEEN'!G17</f>
        <v>0.30196078431372547</v>
      </c>
      <c r="I53">
        <f>'cell.number.LN'!G51/'cell.number.LN'!G17</f>
        <v>0.37929093978615641</v>
      </c>
    </row>
    <row r="54" spans="1:9" x14ac:dyDescent="0.2">
      <c r="A54" t="str">
        <f>'cell.number.SPLEEN'!A52</f>
        <v>941489</v>
      </c>
      <c r="B54" t="str">
        <f>'cell.number.SPLEEN'!B52</f>
        <v>62</v>
      </c>
      <c r="C54" t="str">
        <f>'cell.number.SPLEEN'!C52</f>
        <v>116</v>
      </c>
      <c r="D54" t="str">
        <f>'cell.number.SPLEEN'!D52</f>
        <v>YFP+ total</v>
      </c>
      <c r="G54">
        <f>('cell.number.SPLEEN'!F25 +'cell.number.SPLEEN'!F26)/'cell.number.SPLEEN'!F22</f>
        <v>2.0341948729672338E-2</v>
      </c>
      <c r="H54">
        <f>'cell.number.SPLEEN'!G52/'cell.number.SPLEEN'!G22</f>
        <v>2.2935779816513766E-2</v>
      </c>
      <c r="I54">
        <f>'cell.number.LN'!G52/'cell.number.LN'!G22</f>
        <v>0.10970831519373096</v>
      </c>
    </row>
    <row r="55" spans="1:9" x14ac:dyDescent="0.2">
      <c r="A55" t="str">
        <f>'cell.number.SPLEEN'!A53</f>
        <v>941490</v>
      </c>
      <c r="B55" t="str">
        <f>'cell.number.SPLEEN'!B53</f>
        <v>62</v>
      </c>
      <c r="C55" t="str">
        <f>'cell.number.SPLEEN'!C53</f>
        <v>115</v>
      </c>
      <c r="D55" t="str">
        <f>'cell.number.SPLEEN'!D53</f>
        <v>YFP+ total</v>
      </c>
      <c r="G55">
        <f>('cell.number.SPLEEN'!F30 +'cell.number.SPLEEN'!F31)/'cell.number.SPLEEN'!F27</f>
        <v>2.3348808667528451E-2</v>
      </c>
      <c r="H55">
        <f>'cell.number.SPLEEN'!G53/'cell.number.SPLEEN'!G27</f>
        <v>0.10612244897959185</v>
      </c>
      <c r="I55">
        <f>'cell.number.LN'!G53/'cell.number.LN'!G27</f>
        <v>0.20504527813712806</v>
      </c>
    </row>
    <row r="56" spans="1:9" x14ac:dyDescent="0.2">
      <c r="A56" t="str">
        <f>'cell.number.SPLEEN'!A54</f>
        <v>941491</v>
      </c>
      <c r="B56" t="str">
        <f>'cell.number.SPLEEN'!B54</f>
        <v>4</v>
      </c>
      <c r="C56" t="str">
        <f>'cell.number.SPLEEN'!C54</f>
        <v>57</v>
      </c>
      <c r="D56" t="str">
        <f>'cell.number.SPLEEN'!D54</f>
        <v>YFP+ total</v>
      </c>
      <c r="G56">
        <f>('cell.number.SPLEEN'!F15 +'cell.number.SPLEEN'!F16)/'cell.number.SPLEEN'!F12</f>
        <v>1.1546188379834784E-2</v>
      </c>
      <c r="H56">
        <f>'cell.number.SPLEEN'!G54/'cell.number.SPLEEN'!G32</f>
        <v>0.43215339233038352</v>
      </c>
      <c r="I56">
        <f>'cell.number.LN'!G54/'cell.number.LN'!G32</f>
        <v>0.44421487603305787</v>
      </c>
    </row>
    <row r="57" spans="1:9" x14ac:dyDescent="0.2">
      <c r="A57" t="str">
        <f>'cell.number.SPLEEN'!A55</f>
        <v>941492</v>
      </c>
      <c r="B57" t="str">
        <f>'cell.number.SPLEEN'!B55</f>
        <v>4</v>
      </c>
      <c r="C57" t="str">
        <f>'cell.number.SPLEEN'!C55</f>
        <v>80</v>
      </c>
      <c r="D57" t="str">
        <f>'cell.number.SPLEEN'!D55</f>
        <v>YFP+ total</v>
      </c>
      <c r="G57">
        <f>('cell.number.SPLEEN'!F35 +'cell.number.SPLEEN'!F36)/'cell.number.SPLEEN'!F32</f>
        <v>3.3220737855411173E-2</v>
      </c>
      <c r="H57">
        <f>'cell.number.SPLEEN'!G55/'cell.number.SPLEEN'!G37</f>
        <v>0.23076923076923075</v>
      </c>
      <c r="I57">
        <f>'cell.number.LN'!G55/'cell.number.LN'!G37</f>
        <v>0.2673740053050398</v>
      </c>
    </row>
    <row r="58" spans="1:9" x14ac:dyDescent="0.2">
      <c r="A58" t="str">
        <f>'cell.number.SPLEEN'!A56</f>
        <v>941493</v>
      </c>
      <c r="B58" t="str">
        <f>'cell.number.SPLEEN'!B56</f>
        <v>62</v>
      </c>
      <c r="C58" t="str">
        <f>'cell.number.SPLEEN'!C56</f>
        <v>138</v>
      </c>
      <c r="D58" t="str">
        <f>'cell.number.SPLEEN'!D56</f>
        <v>YFP+ total</v>
      </c>
      <c r="G58">
        <f>('cell.number.SPLEEN'!F40 +'cell.number.SPLEEN'!F41)/'cell.number.SPLEEN'!F37</f>
        <v>1.0762800417972833E-2</v>
      </c>
      <c r="H58">
        <f>'cell.number.SPLEEN'!G56/'cell.number.SPLEEN'!G42</f>
        <v>3.7764350453172196E-2</v>
      </c>
      <c r="I58">
        <f>'cell.number.LN'!G56/'cell.number.LN'!G42</f>
        <v>9.688013136288999E-2</v>
      </c>
    </row>
    <row r="60" spans="1:9" x14ac:dyDescent="0.2">
      <c r="G60">
        <f>SUM(G51,G54,G55,G58)/4</f>
        <v>1.7446603624075775E-2</v>
      </c>
      <c r="H60">
        <f>SUM(H51,H54,H55,H58,H50)/4</f>
        <v>5.2869025616037249E-2</v>
      </c>
      <c r="I60">
        <f>SUM(I51,I54,I55,I58,I50)/4</f>
        <v>0.18659311912699311</v>
      </c>
    </row>
    <row r="61" spans="1:9" x14ac:dyDescent="0.2">
      <c r="G61">
        <f>SUM(G52,G53,G56,G57)</f>
        <v>6.8669041190994984E-2</v>
      </c>
      <c r="H61">
        <f t="shared" ref="H61:I61" si="0">SUM(H52,H53,H56,H57)</f>
        <v>1.395085338932216</v>
      </c>
      <c r="I61">
        <f t="shared" si="0"/>
        <v>1.4075641994451891</v>
      </c>
    </row>
    <row r="62" spans="1:9" x14ac:dyDescent="0.2">
      <c r="F62" t="s">
        <v>41</v>
      </c>
      <c r="G62">
        <f>G60/G61</f>
        <v>0.25406796602198167</v>
      </c>
      <c r="H62">
        <f t="shared" ref="H62:I62" si="1">H60/H61</f>
        <v>3.7896624773150193E-2</v>
      </c>
      <c r="I62">
        <f t="shared" si="1"/>
        <v>0.13256455314829788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cell.number.SPLEEN</vt:lpstr>
      <vt:lpstr>cell.number.LN</vt:lpstr>
      <vt:lpstr>Fraction of YFP+cells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Rane, Sanket</cp:lastModifiedBy>
  <cp:lastPrinted>2019-07-30T17:13:00Z</cp:lastPrinted>
  <dcterms:created xsi:type="dcterms:W3CDTF">2019-07-30T16:51:33Z</dcterms:created>
  <dcterms:modified xsi:type="dcterms:W3CDTF">2019-12-04T21:59:58Z</dcterms:modified>
</cp:coreProperties>
</file>