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14520" yWindow="0" windowWidth="19100" windowHeight="15620" activeTab="2"/>
  </bookViews>
  <sheets>
    <sheet name="donor.cell.number" sheetId="2" r:id="rId1"/>
    <sheet name="host.cell.number" sheetId="4" r:id="rId2"/>
    <sheet name="host.cell.number incl immature" sheetId="1" r:id="rId3"/>
  </sheets>
  <definedNames>
    <definedName name="_xlnm._FilterDatabase" localSheetId="0" hidden="1">donor.cell.number!$A$1:$I$107</definedName>
    <definedName name="_xlnm._FilterDatabase" localSheetId="1" hidden="1">host.cell.number!$A$1:$H$107</definedName>
    <definedName name="_xlnm._FilterDatabase" localSheetId="2" hidden="1">'host.cell.number incl immature'!$A$1:$I$107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4" l="1"/>
  <c r="H8" i="4"/>
  <c r="H9" i="4"/>
  <c r="H11" i="4"/>
  <c r="H76" i="1"/>
  <c r="H22" i="4"/>
  <c r="H23" i="4"/>
  <c r="H78" i="1"/>
  <c r="H24" i="4"/>
  <c r="H25" i="4"/>
  <c r="H32" i="4"/>
  <c r="H33" i="4"/>
  <c r="H34" i="4"/>
  <c r="H35" i="4"/>
  <c r="H54" i="4"/>
  <c r="H55" i="4"/>
  <c r="H56" i="4"/>
  <c r="H57" i="4"/>
  <c r="H58" i="4"/>
  <c r="H59" i="4"/>
  <c r="H74" i="4"/>
  <c r="H75" i="4"/>
  <c r="H76" i="4"/>
  <c r="H77" i="4"/>
  <c r="H94" i="1"/>
  <c r="H78" i="4"/>
  <c r="H79" i="4"/>
  <c r="H94" i="4"/>
  <c r="H95" i="4"/>
  <c r="H98" i="1"/>
  <c r="H98" i="4"/>
  <c r="H99" i="4"/>
  <c r="H100" i="1"/>
  <c r="H100" i="4"/>
  <c r="H101" i="4"/>
  <c r="H102" i="4"/>
  <c r="H103" i="4"/>
  <c r="H104" i="1"/>
  <c r="H104" i="4"/>
  <c r="H105" i="4"/>
  <c r="H106" i="1"/>
  <c r="H106" i="4"/>
  <c r="H107" i="4"/>
  <c r="H58" i="1"/>
  <c r="H24" i="1"/>
  <c r="H22" i="1"/>
  <c r="H10" i="1"/>
  <c r="H8" i="1"/>
</calcChain>
</file>

<file path=xl/sharedStrings.xml><?xml version="1.0" encoding="utf-8"?>
<sst xmlns="http://schemas.openxmlformats.org/spreadsheetml/2006/main" count="1406" uniqueCount="95">
  <si>
    <t>Lamis.ID</t>
  </si>
  <si>
    <t>days.post.bmt</t>
  </si>
  <si>
    <t>age.at.S1K</t>
  </si>
  <si>
    <t>age.at.bmt</t>
  </si>
  <si>
    <t>notes</t>
  </si>
  <si>
    <t>Ki67</t>
  </si>
  <si>
    <t>immature MZ</t>
  </si>
  <si>
    <t>mature MZ</t>
  </si>
  <si>
    <t>203491</t>
  </si>
  <si>
    <t>213487</t>
  </si>
  <si>
    <t>233207</t>
  </si>
  <si>
    <t>233216</t>
  </si>
  <si>
    <t>256762</t>
  </si>
  <si>
    <t>256763</t>
  </si>
  <si>
    <t>256764</t>
  </si>
  <si>
    <t>256767</t>
  </si>
  <si>
    <t>320998</t>
  </si>
  <si>
    <t>358351</t>
  </si>
  <si>
    <t>358352</t>
  </si>
  <si>
    <t>358353</t>
  </si>
  <si>
    <t>378547</t>
  </si>
  <si>
    <t>386203</t>
  </si>
  <si>
    <t>386217</t>
  </si>
  <si>
    <t>397522</t>
  </si>
  <si>
    <t>397523</t>
  </si>
  <si>
    <t>401432</t>
  </si>
  <si>
    <t>401434</t>
  </si>
  <si>
    <t>405142</t>
  </si>
  <si>
    <t>405143</t>
  </si>
  <si>
    <t>405144</t>
  </si>
  <si>
    <t>405145</t>
  </si>
  <si>
    <t>405146</t>
  </si>
  <si>
    <t>486984</t>
  </si>
  <si>
    <t>486985</t>
  </si>
  <si>
    <t>486986</t>
  </si>
  <si>
    <t>488413</t>
  </si>
  <si>
    <t>559343</t>
  </si>
  <si>
    <t>559344</t>
  </si>
  <si>
    <t>559345</t>
  </si>
  <si>
    <t>559409</t>
  </si>
  <si>
    <t>591830</t>
  </si>
  <si>
    <t>591831</t>
  </si>
  <si>
    <t>591927</t>
  </si>
  <si>
    <t>178</t>
  </si>
  <si>
    <t>146</t>
  </si>
  <si>
    <t>118</t>
  </si>
  <si>
    <t>65</t>
  </si>
  <si>
    <t>66</t>
  </si>
  <si>
    <t>184</t>
  </si>
  <si>
    <t>121</t>
  </si>
  <si>
    <t>53</t>
  </si>
  <si>
    <t>70</t>
  </si>
  <si>
    <t>54</t>
  </si>
  <si>
    <t>45</t>
  </si>
  <si>
    <t>40</t>
  </si>
  <si>
    <t>84</t>
  </si>
  <si>
    <t>77</t>
  </si>
  <si>
    <t>72</t>
  </si>
  <si>
    <t>51</t>
  </si>
  <si>
    <t>60</t>
  </si>
  <si>
    <t>not able to discriminate immature MZ host cells</t>
  </si>
  <si>
    <t>no CD23 so no ideal separation MZ and FM</t>
  </si>
  <si>
    <t/>
  </si>
  <si>
    <t>Mixed spleen sample with Ctrl, so exclude</t>
  </si>
  <si>
    <t>no chimera, very few GCs</t>
  </si>
  <si>
    <t>very few GCs</t>
  </si>
  <si>
    <t xml:space="preserve"> </t>
  </si>
  <si>
    <t>+</t>
  </si>
  <si>
    <t>SP.MZ-ABCs</t>
  </si>
  <si>
    <t>682688</t>
  </si>
  <si>
    <t>99</t>
  </si>
  <si>
    <t>682687</t>
  </si>
  <si>
    <t>682691</t>
  </si>
  <si>
    <t>80</t>
  </si>
  <si>
    <t>682692</t>
  </si>
  <si>
    <t>682624</t>
  </si>
  <si>
    <t>no chimera</t>
  </si>
  <si>
    <t>682625</t>
  </si>
  <si>
    <t>591924</t>
  </si>
  <si>
    <t>591925</t>
  </si>
  <si>
    <t>591926</t>
  </si>
  <si>
    <t>599410</t>
  </si>
  <si>
    <t>599411</t>
  </si>
  <si>
    <t>559411</t>
  </si>
  <si>
    <t>486691</t>
  </si>
  <si>
    <t>64</t>
  </si>
  <si>
    <t>408561</t>
  </si>
  <si>
    <t>90</t>
  </si>
  <si>
    <t>408562</t>
  </si>
  <si>
    <t>408784</t>
  </si>
  <si>
    <t>87</t>
  </si>
  <si>
    <t>408560</t>
  </si>
  <si>
    <t>408782</t>
  </si>
  <si>
    <t>YES</t>
  </si>
  <si>
    <t>CD21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</si>
</sst>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3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07"/>
  <sheetViews>
    <sheetView workbookViewId="0">
      <selection activeCell="H55" sqref="H55:I59"/>
    </sheetView>
  </sheetViews>
  <sheetFormatPr baseColWidth="10" defaultColWidth="8.83203125" defaultRowHeight="14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</v>
      </c>
      <c r="G1" t="s">
        <v>5</v>
      </c>
      <c r="H1" t="s">
        <v>6</v>
      </c>
      <c r="I1" t="s">
        <v>7</v>
      </c>
    </row>
    <row r="2" spans="1:9" hidden="1">
      <c r="A2" t="s">
        <v>40</v>
      </c>
      <c r="B2">
        <v>12</v>
      </c>
      <c r="C2">
        <v>72</v>
      </c>
      <c r="D2" t="s">
        <v>59</v>
      </c>
      <c r="E2" t="s">
        <v>62</v>
      </c>
      <c r="G2" t="s">
        <v>66</v>
      </c>
      <c r="H2">
        <v>64835.270387090583</v>
      </c>
      <c r="I2">
        <v>9632.6687432248855</v>
      </c>
    </row>
    <row r="3" spans="1:9" hidden="1">
      <c r="A3" t="s">
        <v>40</v>
      </c>
      <c r="B3">
        <v>12</v>
      </c>
      <c r="C3">
        <v>72</v>
      </c>
      <c r="D3" t="s">
        <v>59</v>
      </c>
      <c r="E3" t="s">
        <v>62</v>
      </c>
      <c r="G3" t="s">
        <v>67</v>
      </c>
      <c r="I3">
        <v>6298.2834090316564</v>
      </c>
    </row>
    <row r="4" spans="1:9" hidden="1">
      <c r="A4" t="s">
        <v>41</v>
      </c>
      <c r="B4">
        <v>12</v>
      </c>
      <c r="C4">
        <v>72</v>
      </c>
      <c r="D4" t="s">
        <v>59</v>
      </c>
      <c r="E4" t="s">
        <v>62</v>
      </c>
      <c r="G4" t="s">
        <v>66</v>
      </c>
      <c r="H4">
        <v>42361.710018901904</v>
      </c>
      <c r="I4">
        <v>5898.4659519989991</v>
      </c>
    </row>
    <row r="5" spans="1:9" hidden="1">
      <c r="A5" t="s">
        <v>41</v>
      </c>
      <c r="B5">
        <v>12</v>
      </c>
      <c r="C5">
        <v>72</v>
      </c>
      <c r="D5" t="s">
        <v>59</v>
      </c>
      <c r="E5" t="s">
        <v>62</v>
      </c>
      <c r="G5" t="s">
        <v>67</v>
      </c>
      <c r="I5">
        <v>5630.3538632717718</v>
      </c>
    </row>
    <row r="6" spans="1:9" hidden="1">
      <c r="A6" t="s">
        <v>42</v>
      </c>
      <c r="B6">
        <v>12</v>
      </c>
      <c r="C6">
        <v>77</v>
      </c>
      <c r="D6" t="s">
        <v>46</v>
      </c>
      <c r="E6" t="s">
        <v>62</v>
      </c>
      <c r="G6" t="s">
        <v>66</v>
      </c>
      <c r="H6">
        <v>73804.219630454725</v>
      </c>
      <c r="I6">
        <v>9225.5274538068406</v>
      </c>
    </row>
    <row r="7" spans="1:9" hidden="1">
      <c r="A7" t="s">
        <v>42</v>
      </c>
      <c r="B7">
        <v>12</v>
      </c>
      <c r="C7">
        <v>77</v>
      </c>
      <c r="D7" t="s">
        <v>46</v>
      </c>
      <c r="E7" t="s">
        <v>62</v>
      </c>
      <c r="G7" t="s">
        <v>67</v>
      </c>
      <c r="I7">
        <v>7967.5009828331813</v>
      </c>
    </row>
    <row r="8" spans="1:9" hidden="1">
      <c r="A8" t="s">
        <v>69</v>
      </c>
      <c r="B8" s="1">
        <v>14</v>
      </c>
      <c r="C8">
        <v>113</v>
      </c>
      <c r="D8" t="s">
        <v>70</v>
      </c>
      <c r="E8" t="s">
        <v>62</v>
      </c>
      <c r="F8" t="s">
        <v>93</v>
      </c>
      <c r="G8" t="s">
        <v>66</v>
      </c>
      <c r="H8">
        <v>217031.3415970706</v>
      </c>
      <c r="I8">
        <v>16363.474168033099</v>
      </c>
    </row>
    <row r="9" spans="1:9">
      <c r="A9" t="s">
        <v>69</v>
      </c>
      <c r="B9" s="1">
        <v>14</v>
      </c>
      <c r="C9">
        <v>113</v>
      </c>
      <c r="D9" t="s">
        <v>70</v>
      </c>
      <c r="E9" t="s">
        <v>62</v>
      </c>
      <c r="F9" t="s">
        <v>93</v>
      </c>
      <c r="G9" t="s">
        <v>67</v>
      </c>
      <c r="H9">
        <v>216600.72385580657</v>
      </c>
      <c r="I9">
        <v>13779.767720448926</v>
      </c>
    </row>
    <row r="10" spans="1:9" hidden="1">
      <c r="A10" t="s">
        <v>71</v>
      </c>
      <c r="B10" s="1">
        <v>14</v>
      </c>
      <c r="C10">
        <v>113</v>
      </c>
      <c r="D10" t="s">
        <v>70</v>
      </c>
      <c r="E10" t="s">
        <v>62</v>
      </c>
      <c r="F10" t="s">
        <v>93</v>
      </c>
      <c r="G10" t="s">
        <v>66</v>
      </c>
      <c r="H10">
        <v>71085.037083545889</v>
      </c>
      <c r="I10">
        <v>10020.798179178277</v>
      </c>
    </row>
    <row r="11" spans="1:9">
      <c r="A11" t="s">
        <v>71</v>
      </c>
      <c r="B11" s="1">
        <v>14</v>
      </c>
      <c r="C11">
        <v>113</v>
      </c>
      <c r="D11" t="s">
        <v>70</v>
      </c>
      <c r="E11" t="s">
        <v>62</v>
      </c>
      <c r="F11" t="s">
        <v>93</v>
      </c>
      <c r="G11" t="s">
        <v>67</v>
      </c>
      <c r="H11">
        <v>70771.887140446561</v>
      </c>
      <c r="I11">
        <v>8768.1984067809917</v>
      </c>
    </row>
    <row r="12" spans="1:9" hidden="1">
      <c r="A12" t="s">
        <v>21</v>
      </c>
      <c r="B12">
        <v>21</v>
      </c>
      <c r="C12">
        <v>91</v>
      </c>
      <c r="D12" t="s">
        <v>51</v>
      </c>
      <c r="E12" t="s">
        <v>62</v>
      </c>
      <c r="G12" t="s">
        <v>66</v>
      </c>
      <c r="H12">
        <v>313541.43528596434</v>
      </c>
      <c r="I12">
        <v>297530.8088032768</v>
      </c>
    </row>
    <row r="13" spans="1:9" hidden="1">
      <c r="A13" t="s">
        <v>21</v>
      </c>
      <c r="B13">
        <v>21</v>
      </c>
      <c r="C13">
        <v>91</v>
      </c>
      <c r="D13" t="s">
        <v>51</v>
      </c>
      <c r="E13" t="s">
        <v>62</v>
      </c>
      <c r="G13" t="s">
        <v>67</v>
      </c>
      <c r="I13">
        <v>160995.74407591362</v>
      </c>
    </row>
    <row r="14" spans="1:9" hidden="1">
      <c r="A14" t="s">
        <v>24</v>
      </c>
      <c r="B14">
        <v>21</v>
      </c>
      <c r="C14">
        <v>75</v>
      </c>
      <c r="D14" t="s">
        <v>52</v>
      </c>
      <c r="E14" t="s">
        <v>62</v>
      </c>
      <c r="G14" t="s">
        <v>66</v>
      </c>
      <c r="H14">
        <v>357431.64812400664</v>
      </c>
      <c r="I14">
        <v>349110.48806186049</v>
      </c>
    </row>
    <row r="15" spans="1:9" hidden="1">
      <c r="A15" t="s">
        <v>24</v>
      </c>
      <c r="B15">
        <v>21</v>
      </c>
      <c r="C15">
        <v>75</v>
      </c>
      <c r="D15" t="s">
        <v>52</v>
      </c>
      <c r="E15" t="s">
        <v>62</v>
      </c>
      <c r="G15" t="s">
        <v>67</v>
      </c>
      <c r="I15">
        <v>150915.58476346947</v>
      </c>
    </row>
    <row r="16" spans="1:9" hidden="1">
      <c r="A16" t="s">
        <v>26</v>
      </c>
      <c r="B16">
        <v>21</v>
      </c>
      <c r="C16">
        <v>66</v>
      </c>
      <c r="D16" t="s">
        <v>53</v>
      </c>
      <c r="E16" t="s">
        <v>63</v>
      </c>
      <c r="G16" t="s">
        <v>66</v>
      </c>
      <c r="H16">
        <v>614823.84788578423</v>
      </c>
      <c r="I16">
        <v>1980114.0075744758</v>
      </c>
    </row>
    <row r="17" spans="1:9" hidden="1">
      <c r="A17" t="s">
        <v>26</v>
      </c>
      <c r="B17">
        <v>21</v>
      </c>
      <c r="C17">
        <v>66</v>
      </c>
      <c r="D17" t="s">
        <v>53</v>
      </c>
      <c r="E17" t="s">
        <v>63</v>
      </c>
      <c r="G17" t="s">
        <v>67</v>
      </c>
      <c r="I17">
        <v>475635.17576167727</v>
      </c>
    </row>
    <row r="18" spans="1:9" hidden="1">
      <c r="A18" t="s">
        <v>36</v>
      </c>
      <c r="B18">
        <v>28</v>
      </c>
      <c r="C18">
        <v>79</v>
      </c>
      <c r="D18" t="s">
        <v>58</v>
      </c>
      <c r="E18" t="s">
        <v>62</v>
      </c>
      <c r="G18" t="s">
        <v>66</v>
      </c>
      <c r="H18">
        <v>470522.43754744477</v>
      </c>
      <c r="I18">
        <v>373701.38822235994</v>
      </c>
    </row>
    <row r="19" spans="1:9" hidden="1">
      <c r="A19" t="s">
        <v>36</v>
      </c>
      <c r="B19">
        <v>28</v>
      </c>
      <c r="C19">
        <v>79</v>
      </c>
      <c r="D19" t="s">
        <v>58</v>
      </c>
      <c r="E19" t="s">
        <v>62</v>
      </c>
      <c r="G19" t="s">
        <v>67</v>
      </c>
      <c r="I19">
        <v>242400.90046855778</v>
      </c>
    </row>
    <row r="20" spans="1:9" hidden="1">
      <c r="A20" t="s">
        <v>38</v>
      </c>
      <c r="B20">
        <v>28</v>
      </c>
      <c r="C20">
        <v>79</v>
      </c>
      <c r="D20" t="s">
        <v>58</v>
      </c>
      <c r="E20" t="s">
        <v>62</v>
      </c>
      <c r="G20" t="s">
        <v>66</v>
      </c>
      <c r="H20">
        <v>167499.38339029631</v>
      </c>
      <c r="I20">
        <v>234177.79500369966</v>
      </c>
    </row>
    <row r="21" spans="1:9" hidden="1">
      <c r="A21" t="s">
        <v>38</v>
      </c>
      <c r="B21">
        <v>28</v>
      </c>
      <c r="C21">
        <v>79</v>
      </c>
      <c r="D21" t="s">
        <v>58</v>
      </c>
      <c r="E21" t="s">
        <v>62</v>
      </c>
      <c r="G21" t="s">
        <v>67</v>
      </c>
      <c r="I21">
        <v>173926.21824460026</v>
      </c>
    </row>
    <row r="22" spans="1:9" hidden="1">
      <c r="A22" t="s">
        <v>72</v>
      </c>
      <c r="B22" s="1">
        <v>28</v>
      </c>
      <c r="C22">
        <v>108</v>
      </c>
      <c r="D22" t="s">
        <v>73</v>
      </c>
      <c r="E22" t="s">
        <v>62</v>
      </c>
      <c r="F22" t="s">
        <v>93</v>
      </c>
      <c r="G22" t="s">
        <v>66</v>
      </c>
      <c r="H22">
        <v>253897.61388286334</v>
      </c>
      <c r="I22">
        <v>280101.14967462042</v>
      </c>
    </row>
    <row r="23" spans="1:9">
      <c r="A23" t="s">
        <v>72</v>
      </c>
      <c r="B23" s="1">
        <v>28</v>
      </c>
      <c r="C23">
        <v>108</v>
      </c>
      <c r="D23" t="s">
        <v>73</v>
      </c>
      <c r="E23" t="s">
        <v>62</v>
      </c>
      <c r="F23" t="s">
        <v>93</v>
      </c>
      <c r="G23" t="s">
        <v>67</v>
      </c>
      <c r="H23">
        <v>242504.77223427332</v>
      </c>
      <c r="I23">
        <v>160476.31236442516</v>
      </c>
    </row>
    <row r="24" spans="1:9" hidden="1">
      <c r="A24" t="s">
        <v>74</v>
      </c>
      <c r="B24" s="1">
        <v>28</v>
      </c>
      <c r="C24">
        <v>108</v>
      </c>
      <c r="D24" t="s">
        <v>73</v>
      </c>
      <c r="E24" t="s">
        <v>62</v>
      </c>
      <c r="F24" t="s">
        <v>93</v>
      </c>
      <c r="G24" t="s">
        <v>66</v>
      </c>
      <c r="H24">
        <v>207623.24840764329</v>
      </c>
      <c r="I24">
        <v>289618.78980891721</v>
      </c>
    </row>
    <row r="25" spans="1:9">
      <c r="A25" t="s">
        <v>74</v>
      </c>
      <c r="B25" s="1">
        <v>28</v>
      </c>
      <c r="C25">
        <v>108</v>
      </c>
      <c r="D25" t="s">
        <v>73</v>
      </c>
      <c r="E25" t="s">
        <v>62</v>
      </c>
      <c r="F25" t="s">
        <v>93</v>
      </c>
      <c r="G25" t="s">
        <v>67</v>
      </c>
      <c r="H25">
        <v>204824.20382165606</v>
      </c>
      <c r="I25">
        <v>168765.92356687898</v>
      </c>
    </row>
    <row r="26" spans="1:9" hidden="1">
      <c r="A26" t="s">
        <v>22</v>
      </c>
      <c r="B26">
        <v>33</v>
      </c>
      <c r="C26">
        <v>103</v>
      </c>
      <c r="D26" t="s">
        <v>51</v>
      </c>
      <c r="E26" t="s">
        <v>62</v>
      </c>
      <c r="G26" t="s">
        <v>66</v>
      </c>
      <c r="H26">
        <v>676620.49588945252</v>
      </c>
      <c r="I26">
        <v>607674.15165296476</v>
      </c>
    </row>
    <row r="27" spans="1:9" hidden="1">
      <c r="A27" t="s">
        <v>22</v>
      </c>
      <c r="B27">
        <v>33</v>
      </c>
      <c r="C27">
        <v>103</v>
      </c>
      <c r="D27" t="s">
        <v>51</v>
      </c>
      <c r="E27" t="s">
        <v>62</v>
      </c>
      <c r="G27" t="s">
        <v>67</v>
      </c>
      <c r="I27">
        <v>321749.60643694241</v>
      </c>
    </row>
    <row r="28" spans="1:9" hidden="1">
      <c r="A28" t="s">
        <v>23</v>
      </c>
      <c r="B28">
        <v>33</v>
      </c>
      <c r="C28">
        <v>87</v>
      </c>
      <c r="D28" t="s">
        <v>52</v>
      </c>
      <c r="E28" t="s">
        <v>62</v>
      </c>
      <c r="G28" t="s">
        <v>66</v>
      </c>
      <c r="H28">
        <v>342606.55063724815</v>
      </c>
      <c r="I28">
        <v>448065.1295052761</v>
      </c>
    </row>
    <row r="29" spans="1:9" hidden="1">
      <c r="A29" t="s">
        <v>23</v>
      </c>
      <c r="B29">
        <v>33</v>
      </c>
      <c r="C29">
        <v>87</v>
      </c>
      <c r="D29" t="s">
        <v>52</v>
      </c>
      <c r="E29" t="s">
        <v>62</v>
      </c>
      <c r="G29" t="s">
        <v>67</v>
      </c>
      <c r="I29">
        <v>222694.25791421131</v>
      </c>
    </row>
    <row r="30" spans="1:9" hidden="1">
      <c r="A30" t="s">
        <v>25</v>
      </c>
      <c r="B30">
        <v>33</v>
      </c>
      <c r="C30">
        <v>78</v>
      </c>
      <c r="D30" t="s">
        <v>53</v>
      </c>
      <c r="E30" t="s">
        <v>62</v>
      </c>
      <c r="G30" t="s">
        <v>66</v>
      </c>
      <c r="H30">
        <v>617486.27917380445</v>
      </c>
      <c r="I30">
        <v>633438.00805246108</v>
      </c>
    </row>
    <row r="31" spans="1:9" hidden="1">
      <c r="A31" t="s">
        <v>25</v>
      </c>
      <c r="B31">
        <v>33</v>
      </c>
      <c r="C31">
        <v>78</v>
      </c>
      <c r="D31" t="s">
        <v>53</v>
      </c>
      <c r="E31" t="s">
        <v>62</v>
      </c>
      <c r="G31" t="s">
        <v>67</v>
      </c>
      <c r="I31">
        <v>274266.82233303145</v>
      </c>
    </row>
    <row r="32" spans="1:9" hidden="1">
      <c r="A32" t="s">
        <v>75</v>
      </c>
      <c r="B32" s="1">
        <v>42</v>
      </c>
      <c r="C32">
        <v>122</v>
      </c>
      <c r="D32" t="s">
        <v>73</v>
      </c>
      <c r="E32" t="s">
        <v>76</v>
      </c>
      <c r="F32" t="s">
        <v>93</v>
      </c>
      <c r="G32" t="s">
        <v>66</v>
      </c>
      <c r="H32">
        <v>0</v>
      </c>
      <c r="I32">
        <v>0</v>
      </c>
    </row>
    <row r="33" spans="1:9">
      <c r="A33" t="s">
        <v>75</v>
      </c>
      <c r="B33" s="1">
        <v>42</v>
      </c>
      <c r="C33">
        <v>122</v>
      </c>
      <c r="D33" t="s">
        <v>73</v>
      </c>
      <c r="E33" t="s">
        <v>76</v>
      </c>
      <c r="F33" t="s">
        <v>93</v>
      </c>
      <c r="G33" t="s">
        <v>67</v>
      </c>
      <c r="H33">
        <v>0</v>
      </c>
      <c r="I33">
        <v>0</v>
      </c>
    </row>
    <row r="34" spans="1:9" hidden="1">
      <c r="A34" t="s">
        <v>77</v>
      </c>
      <c r="B34" s="1">
        <v>42</v>
      </c>
      <c r="C34">
        <v>122</v>
      </c>
      <c r="D34" t="s">
        <v>73</v>
      </c>
      <c r="E34" t="s">
        <v>62</v>
      </c>
      <c r="F34" t="s">
        <v>93</v>
      </c>
      <c r="G34" t="s">
        <v>66</v>
      </c>
      <c r="H34">
        <v>156994.39716312056</v>
      </c>
      <c r="I34">
        <v>303971.20567375887</v>
      </c>
    </row>
    <row r="35" spans="1:9">
      <c r="A35" t="s">
        <v>77</v>
      </c>
      <c r="B35" s="1">
        <v>42</v>
      </c>
      <c r="C35">
        <v>122</v>
      </c>
      <c r="D35" t="s">
        <v>73</v>
      </c>
      <c r="E35" t="s">
        <v>62</v>
      </c>
      <c r="F35" t="s">
        <v>93</v>
      </c>
      <c r="G35" t="s">
        <v>67</v>
      </c>
      <c r="H35">
        <v>156994.39716312056</v>
      </c>
      <c r="I35">
        <v>120993.68794326241</v>
      </c>
    </row>
    <row r="36" spans="1:9" hidden="1">
      <c r="A36" t="s">
        <v>35</v>
      </c>
      <c r="B36">
        <v>68</v>
      </c>
      <c r="C36">
        <v>140</v>
      </c>
      <c r="D36" t="s">
        <v>57</v>
      </c>
      <c r="E36" t="s">
        <v>62</v>
      </c>
      <c r="G36" t="s">
        <v>66</v>
      </c>
      <c r="H36">
        <v>674448.11627016496</v>
      </c>
      <c r="I36">
        <v>1373480.6549353222</v>
      </c>
    </row>
    <row r="37" spans="1:9" hidden="1">
      <c r="A37" t="s">
        <v>35</v>
      </c>
      <c r="B37">
        <v>68</v>
      </c>
      <c r="C37">
        <v>140</v>
      </c>
      <c r="D37" t="s">
        <v>57</v>
      </c>
      <c r="E37" t="s">
        <v>62</v>
      </c>
      <c r="G37" t="s">
        <v>67</v>
      </c>
      <c r="I37">
        <v>428603.89232024242</v>
      </c>
    </row>
    <row r="38" spans="1:9" hidden="1">
      <c r="A38" t="s">
        <v>37</v>
      </c>
      <c r="B38">
        <v>68</v>
      </c>
      <c r="C38">
        <v>119</v>
      </c>
      <c r="D38" t="s">
        <v>58</v>
      </c>
      <c r="E38" t="s">
        <v>62</v>
      </c>
      <c r="G38" t="s">
        <v>66</v>
      </c>
      <c r="H38">
        <v>568528.12022810208</v>
      </c>
      <c r="I38">
        <v>774565.40681373095</v>
      </c>
    </row>
    <row r="39" spans="1:9" hidden="1">
      <c r="A39" t="s">
        <v>37</v>
      </c>
      <c r="B39">
        <v>68</v>
      </c>
      <c r="C39">
        <v>119</v>
      </c>
      <c r="D39" t="s">
        <v>58</v>
      </c>
      <c r="E39" t="s">
        <v>62</v>
      </c>
      <c r="G39" t="s">
        <v>67</v>
      </c>
      <c r="I39">
        <v>255139.63058500772</v>
      </c>
    </row>
    <row r="40" spans="1:9" hidden="1">
      <c r="A40" t="s">
        <v>39</v>
      </c>
      <c r="B40">
        <v>68</v>
      </c>
      <c r="C40">
        <v>119</v>
      </c>
      <c r="D40" t="s">
        <v>58</v>
      </c>
      <c r="E40" t="s">
        <v>62</v>
      </c>
      <c r="G40" t="s">
        <v>66</v>
      </c>
      <c r="H40">
        <v>888516.03356711403</v>
      </c>
      <c r="I40">
        <v>978067.255847894</v>
      </c>
    </row>
    <row r="41" spans="1:9" hidden="1">
      <c r="A41" t="s">
        <v>39</v>
      </c>
      <c r="B41">
        <v>68</v>
      </c>
      <c r="C41">
        <v>119</v>
      </c>
      <c r="D41" t="s">
        <v>58</v>
      </c>
      <c r="E41" t="s">
        <v>62</v>
      </c>
      <c r="G41" t="s">
        <v>67</v>
      </c>
      <c r="I41">
        <v>320425.46722341591</v>
      </c>
    </row>
    <row r="42" spans="1:9" hidden="1">
      <c r="A42" t="s">
        <v>32</v>
      </c>
      <c r="B42">
        <v>70</v>
      </c>
      <c r="C42">
        <v>154</v>
      </c>
      <c r="D42" t="s">
        <v>55</v>
      </c>
      <c r="E42" t="s">
        <v>64</v>
      </c>
      <c r="G42" t="s">
        <v>66</v>
      </c>
      <c r="H42">
        <v>903.11951454091422</v>
      </c>
      <c r="I42">
        <v>1354.6792718113713</v>
      </c>
    </row>
    <row r="43" spans="1:9" hidden="1">
      <c r="A43" t="s">
        <v>32</v>
      </c>
      <c r="B43">
        <v>70</v>
      </c>
      <c r="C43">
        <v>154</v>
      </c>
      <c r="D43" t="s">
        <v>55</v>
      </c>
      <c r="E43" t="s">
        <v>64</v>
      </c>
      <c r="G43" t="s">
        <v>67</v>
      </c>
      <c r="I43">
        <v>903.11951454091422</v>
      </c>
    </row>
    <row r="44" spans="1:9" hidden="1">
      <c r="A44" t="s">
        <v>33</v>
      </c>
      <c r="B44">
        <v>70</v>
      </c>
      <c r="C44">
        <v>147</v>
      </c>
      <c r="D44" t="s">
        <v>56</v>
      </c>
      <c r="E44" t="s">
        <v>65</v>
      </c>
      <c r="G44" t="s">
        <v>66</v>
      </c>
      <c r="H44">
        <v>362836.29631882912</v>
      </c>
      <c r="I44">
        <v>624720.46828352532</v>
      </c>
    </row>
    <row r="45" spans="1:9" hidden="1">
      <c r="A45" t="s">
        <v>33</v>
      </c>
      <c r="B45">
        <v>70</v>
      </c>
      <c r="C45">
        <v>147</v>
      </c>
      <c r="D45" t="s">
        <v>56</v>
      </c>
      <c r="E45" t="s">
        <v>65</v>
      </c>
      <c r="G45" t="s">
        <v>67</v>
      </c>
      <c r="I45">
        <v>169802.31795130303</v>
      </c>
    </row>
    <row r="46" spans="1:9" hidden="1">
      <c r="A46" t="s">
        <v>34</v>
      </c>
      <c r="B46">
        <v>70</v>
      </c>
      <c r="C46">
        <v>147</v>
      </c>
      <c r="D46" t="s">
        <v>56</v>
      </c>
      <c r="E46" t="s">
        <v>65</v>
      </c>
      <c r="G46" t="s">
        <v>66</v>
      </c>
      <c r="H46">
        <v>335302.24843346851</v>
      </c>
      <c r="I46">
        <v>659959.98104365228</v>
      </c>
    </row>
    <row r="47" spans="1:9" hidden="1">
      <c r="A47" t="s">
        <v>34</v>
      </c>
      <c r="B47">
        <v>70</v>
      </c>
      <c r="C47">
        <v>147</v>
      </c>
      <c r="D47" t="s">
        <v>56</v>
      </c>
      <c r="E47" t="s">
        <v>65</v>
      </c>
      <c r="G47" t="s">
        <v>67</v>
      </c>
      <c r="I47">
        <v>291905.37623084622</v>
      </c>
    </row>
    <row r="48" spans="1:9" hidden="1">
      <c r="A48" t="s">
        <v>16</v>
      </c>
      <c r="B48">
        <v>110</v>
      </c>
      <c r="C48">
        <v>294</v>
      </c>
      <c r="D48" t="s">
        <v>48</v>
      </c>
      <c r="E48" t="s">
        <v>62</v>
      </c>
      <c r="G48" t="s">
        <v>66</v>
      </c>
      <c r="H48">
        <v>522038.45949394006</v>
      </c>
      <c r="I48">
        <v>1899116.1226876464</v>
      </c>
    </row>
    <row r="49" spans="1:9" hidden="1">
      <c r="A49" t="s">
        <v>16</v>
      </c>
      <c r="B49">
        <v>110</v>
      </c>
      <c r="C49">
        <v>294</v>
      </c>
      <c r="D49" t="s">
        <v>48</v>
      </c>
      <c r="E49" t="s">
        <v>62</v>
      </c>
      <c r="G49" t="s">
        <v>67</v>
      </c>
      <c r="I49">
        <v>462705.45396555396</v>
      </c>
    </row>
    <row r="50" spans="1:9" hidden="1">
      <c r="A50" t="s">
        <v>18</v>
      </c>
      <c r="B50">
        <v>110</v>
      </c>
      <c r="C50">
        <v>231</v>
      </c>
      <c r="D50" t="s">
        <v>49</v>
      </c>
      <c r="E50" t="s">
        <v>62</v>
      </c>
      <c r="G50" t="s">
        <v>66</v>
      </c>
      <c r="H50">
        <v>357011.01504847343</v>
      </c>
      <c r="I50">
        <v>2702382.6146722613</v>
      </c>
    </row>
    <row r="51" spans="1:9" hidden="1">
      <c r="A51" t="s">
        <v>18</v>
      </c>
      <c r="B51">
        <v>110</v>
      </c>
      <c r="C51">
        <v>231</v>
      </c>
      <c r="D51" t="s">
        <v>49</v>
      </c>
      <c r="E51" t="s">
        <v>62</v>
      </c>
      <c r="G51" t="s">
        <v>67</v>
      </c>
      <c r="I51">
        <v>738549.50441325421</v>
      </c>
    </row>
    <row r="52" spans="1:9" hidden="1">
      <c r="A52" t="s">
        <v>29</v>
      </c>
      <c r="B52">
        <v>110</v>
      </c>
      <c r="C52">
        <v>150</v>
      </c>
      <c r="D52" t="s">
        <v>54</v>
      </c>
      <c r="E52" t="s">
        <v>62</v>
      </c>
      <c r="G52" t="s">
        <v>66</v>
      </c>
      <c r="H52">
        <v>734042.14926490583</v>
      </c>
      <c r="I52">
        <v>2373870.8426733455</v>
      </c>
    </row>
    <row r="53" spans="1:9" hidden="1">
      <c r="A53" t="s">
        <v>29</v>
      </c>
      <c r="B53">
        <v>110</v>
      </c>
      <c r="C53">
        <v>150</v>
      </c>
      <c r="D53" t="s">
        <v>54</v>
      </c>
      <c r="E53" t="s">
        <v>62</v>
      </c>
      <c r="G53" t="s">
        <v>67</v>
      </c>
      <c r="I53">
        <v>602756.7704874929</v>
      </c>
    </row>
    <row r="54" spans="1:9" hidden="1">
      <c r="A54" t="s">
        <v>78</v>
      </c>
      <c r="B54" s="1">
        <v>147</v>
      </c>
      <c r="C54">
        <v>217</v>
      </c>
      <c r="D54" t="s">
        <v>51</v>
      </c>
      <c r="E54" t="s">
        <v>62</v>
      </c>
      <c r="F54" t="s">
        <v>93</v>
      </c>
      <c r="G54" t="s">
        <v>66</v>
      </c>
      <c r="H54">
        <v>210962.71151951829</v>
      </c>
      <c r="I54">
        <v>2102064.3010086343</v>
      </c>
    </row>
    <row r="55" spans="1:9">
      <c r="A55" t="s">
        <v>78</v>
      </c>
      <c r="B55" s="1">
        <v>147</v>
      </c>
      <c r="C55">
        <v>217</v>
      </c>
      <c r="D55" t="s">
        <v>51</v>
      </c>
      <c r="E55" t="s">
        <v>62</v>
      </c>
      <c r="F55" t="s">
        <v>93</v>
      </c>
      <c r="G55" t="s">
        <v>67</v>
      </c>
      <c r="H55">
        <v>210962.71151951829</v>
      </c>
      <c r="I55">
        <v>461729.70823139854</v>
      </c>
    </row>
    <row r="56" spans="1:9" hidden="1">
      <c r="A56" t="s">
        <v>79</v>
      </c>
      <c r="B56" s="1">
        <v>147</v>
      </c>
      <c r="C56">
        <v>217</v>
      </c>
      <c r="D56" t="s">
        <v>51</v>
      </c>
      <c r="E56" t="s">
        <v>62</v>
      </c>
      <c r="F56" t="s">
        <v>93</v>
      </c>
      <c r="G56" t="s">
        <v>66</v>
      </c>
      <c r="H56">
        <v>184303.78382747149</v>
      </c>
      <c r="I56">
        <v>2096207.820897935</v>
      </c>
    </row>
    <row r="57" spans="1:9">
      <c r="A57" t="s">
        <v>79</v>
      </c>
      <c r="B57" s="1">
        <v>147</v>
      </c>
      <c r="C57">
        <v>217</v>
      </c>
      <c r="D57" t="s">
        <v>51</v>
      </c>
      <c r="E57" t="s">
        <v>62</v>
      </c>
      <c r="F57" t="s">
        <v>93</v>
      </c>
      <c r="G57" t="s">
        <v>67</v>
      </c>
      <c r="H57">
        <v>184303.78382747149</v>
      </c>
      <c r="I57">
        <v>489990.43603593891</v>
      </c>
    </row>
    <row r="58" spans="1:9" hidden="1">
      <c r="A58" t="s">
        <v>80</v>
      </c>
      <c r="B58" s="1">
        <v>147</v>
      </c>
      <c r="C58">
        <v>217</v>
      </c>
      <c r="D58" t="s">
        <v>51</v>
      </c>
      <c r="E58" t="s">
        <v>62</v>
      </c>
      <c r="F58" t="s">
        <v>93</v>
      </c>
      <c r="G58" t="s">
        <v>66</v>
      </c>
      <c r="H58">
        <v>230026.62813589955</v>
      </c>
      <c r="I58">
        <v>1289543.2183376187</v>
      </c>
    </row>
    <row r="59" spans="1:9">
      <c r="A59" t="s">
        <v>80</v>
      </c>
      <c r="B59" s="1">
        <v>147</v>
      </c>
      <c r="C59">
        <v>217</v>
      </c>
      <c r="D59" t="s">
        <v>51</v>
      </c>
      <c r="E59" t="s">
        <v>62</v>
      </c>
      <c r="F59" t="s">
        <v>93</v>
      </c>
      <c r="G59" t="s">
        <v>67</v>
      </c>
      <c r="H59">
        <v>229206.56885555765</v>
      </c>
      <c r="I59">
        <v>275129.88855470339</v>
      </c>
    </row>
    <row r="60" spans="1:9" hidden="1">
      <c r="A60" t="s">
        <v>19</v>
      </c>
      <c r="B60">
        <v>152</v>
      </c>
      <c r="C60">
        <v>273</v>
      </c>
      <c r="D60" t="s">
        <v>49</v>
      </c>
      <c r="E60" t="s">
        <v>62</v>
      </c>
      <c r="G60" t="s">
        <v>66</v>
      </c>
      <c r="H60">
        <v>73350.570696482639</v>
      </c>
      <c r="I60">
        <v>2679617.0510132774</v>
      </c>
    </row>
    <row r="61" spans="1:9" hidden="1">
      <c r="A61" t="s">
        <v>19</v>
      </c>
      <c r="B61">
        <v>152</v>
      </c>
      <c r="C61">
        <v>273</v>
      </c>
      <c r="D61" t="s">
        <v>49</v>
      </c>
      <c r="E61" t="s">
        <v>62</v>
      </c>
      <c r="G61" t="s">
        <v>67</v>
      </c>
      <c r="I61">
        <v>576591.19496855349</v>
      </c>
    </row>
    <row r="62" spans="1:9" hidden="1">
      <c r="A62" t="s">
        <v>27</v>
      </c>
      <c r="B62">
        <v>152</v>
      </c>
      <c r="C62">
        <v>192</v>
      </c>
      <c r="D62" t="s">
        <v>54</v>
      </c>
      <c r="E62" t="s">
        <v>62</v>
      </c>
      <c r="G62" t="s">
        <v>66</v>
      </c>
      <c r="H62">
        <v>188582.14707847268</v>
      </c>
      <c r="I62">
        <v>2480074.5156482859</v>
      </c>
    </row>
    <row r="63" spans="1:9" hidden="1">
      <c r="A63" t="s">
        <v>27</v>
      </c>
      <c r="B63">
        <v>152</v>
      </c>
      <c r="C63">
        <v>192</v>
      </c>
      <c r="D63" t="s">
        <v>54</v>
      </c>
      <c r="E63" t="s">
        <v>62</v>
      </c>
      <c r="G63" t="s">
        <v>67</v>
      </c>
      <c r="I63">
        <v>627145.27981910692</v>
      </c>
    </row>
    <row r="64" spans="1:9" hidden="1">
      <c r="A64" t="s">
        <v>28</v>
      </c>
      <c r="B64">
        <v>152</v>
      </c>
      <c r="C64">
        <v>273</v>
      </c>
      <c r="D64" t="s">
        <v>49</v>
      </c>
      <c r="E64" t="s">
        <v>62</v>
      </c>
      <c r="G64" t="s">
        <v>66</v>
      </c>
      <c r="H64">
        <v>179113.94275657774</v>
      </c>
      <c r="I64">
        <v>2045945.8733282732</v>
      </c>
    </row>
    <row r="65" spans="1:9" hidden="1">
      <c r="A65" t="s">
        <v>28</v>
      </c>
      <c r="B65">
        <v>152</v>
      </c>
      <c r="C65">
        <v>273</v>
      </c>
      <c r="D65" t="s">
        <v>49</v>
      </c>
      <c r="E65" t="s">
        <v>62</v>
      </c>
      <c r="G65" t="s">
        <v>67</v>
      </c>
      <c r="I65">
        <v>532845.2439327481</v>
      </c>
    </row>
    <row r="66" spans="1:9" hidden="1">
      <c r="A66" t="s">
        <v>9</v>
      </c>
      <c r="B66">
        <v>201</v>
      </c>
      <c r="C66">
        <v>347</v>
      </c>
      <c r="D66" t="s">
        <v>44</v>
      </c>
      <c r="E66" t="s">
        <v>61</v>
      </c>
      <c r="G66" t="s">
        <v>66</v>
      </c>
    </row>
    <row r="67" spans="1:9" hidden="1">
      <c r="A67" t="s">
        <v>9</v>
      </c>
      <c r="B67">
        <v>201</v>
      </c>
      <c r="C67">
        <v>347</v>
      </c>
      <c r="D67" t="s">
        <v>44</v>
      </c>
      <c r="E67" t="s">
        <v>61</v>
      </c>
      <c r="G67" t="s">
        <v>67</v>
      </c>
    </row>
    <row r="68" spans="1:9" hidden="1">
      <c r="A68" t="s">
        <v>11</v>
      </c>
      <c r="B68">
        <v>201</v>
      </c>
      <c r="C68">
        <v>319</v>
      </c>
      <c r="D68" t="s">
        <v>45</v>
      </c>
      <c r="E68" t="s">
        <v>61</v>
      </c>
      <c r="G68" t="s">
        <v>66</v>
      </c>
    </row>
    <row r="69" spans="1:9" hidden="1">
      <c r="A69" t="s">
        <v>11</v>
      </c>
      <c r="B69">
        <v>201</v>
      </c>
      <c r="C69">
        <v>319</v>
      </c>
      <c r="D69" t="s">
        <v>45</v>
      </c>
      <c r="E69" t="s">
        <v>61</v>
      </c>
      <c r="G69" t="s">
        <v>67</v>
      </c>
    </row>
    <row r="70" spans="1:9" hidden="1">
      <c r="A70" t="s">
        <v>12</v>
      </c>
      <c r="B70">
        <v>201</v>
      </c>
      <c r="C70">
        <v>266</v>
      </c>
      <c r="D70" t="s">
        <v>46</v>
      </c>
      <c r="E70" t="s">
        <v>61</v>
      </c>
      <c r="G70" t="s">
        <v>66</v>
      </c>
    </row>
    <row r="71" spans="1:9" hidden="1">
      <c r="A71" t="s">
        <v>12</v>
      </c>
      <c r="B71">
        <v>201</v>
      </c>
      <c r="C71">
        <v>266</v>
      </c>
      <c r="D71" t="s">
        <v>46</v>
      </c>
      <c r="E71" t="s">
        <v>61</v>
      </c>
      <c r="G71" t="s">
        <v>67</v>
      </c>
    </row>
    <row r="72" spans="1:9" hidden="1">
      <c r="A72" t="s">
        <v>13</v>
      </c>
      <c r="B72">
        <v>201</v>
      </c>
      <c r="C72">
        <v>266</v>
      </c>
      <c r="D72" t="s">
        <v>46</v>
      </c>
      <c r="E72" t="s">
        <v>61</v>
      </c>
      <c r="G72" t="s">
        <v>66</v>
      </c>
    </row>
    <row r="73" spans="1:9" hidden="1">
      <c r="A73" t="s">
        <v>13</v>
      </c>
      <c r="B73">
        <v>201</v>
      </c>
      <c r="C73">
        <v>266</v>
      </c>
      <c r="D73" t="s">
        <v>46</v>
      </c>
      <c r="E73" t="s">
        <v>61</v>
      </c>
      <c r="G73" t="s">
        <v>67</v>
      </c>
    </row>
    <row r="74" spans="1:9" hidden="1">
      <c r="A74" t="s">
        <v>81</v>
      </c>
      <c r="B74" s="1">
        <v>210</v>
      </c>
      <c r="C74">
        <v>261</v>
      </c>
      <c r="D74" t="s">
        <v>58</v>
      </c>
      <c r="E74" t="s">
        <v>62</v>
      </c>
      <c r="F74" t="s">
        <v>93</v>
      </c>
      <c r="G74" t="s">
        <v>66</v>
      </c>
      <c r="H74">
        <v>286276.7565984173</v>
      </c>
      <c r="I74">
        <v>347349.131339413</v>
      </c>
    </row>
    <row r="75" spans="1:9">
      <c r="A75" t="s">
        <v>81</v>
      </c>
      <c r="B75" s="1">
        <v>210</v>
      </c>
      <c r="C75">
        <v>261</v>
      </c>
      <c r="D75" t="s">
        <v>58</v>
      </c>
      <c r="E75" t="s">
        <v>62</v>
      </c>
      <c r="F75" t="s">
        <v>93</v>
      </c>
      <c r="G75" t="s">
        <v>67</v>
      </c>
      <c r="H75">
        <v>286276.7565984173</v>
      </c>
      <c r="I75">
        <v>119281.98191600721</v>
      </c>
    </row>
    <row r="76" spans="1:9" hidden="1">
      <c r="A76" t="s">
        <v>82</v>
      </c>
      <c r="B76" s="1">
        <v>210</v>
      </c>
      <c r="C76">
        <v>261</v>
      </c>
      <c r="D76" t="s">
        <v>58</v>
      </c>
      <c r="E76" t="s">
        <v>62</v>
      </c>
      <c r="F76" t="s">
        <v>93</v>
      </c>
      <c r="G76" t="s">
        <v>66</v>
      </c>
      <c r="H76">
        <v>110698.72668610569</v>
      </c>
      <c r="I76">
        <v>1498743.508342104</v>
      </c>
    </row>
    <row r="77" spans="1:9">
      <c r="A77" t="s">
        <v>82</v>
      </c>
      <c r="B77" s="1">
        <v>210</v>
      </c>
      <c r="C77">
        <v>261</v>
      </c>
      <c r="D77" t="s">
        <v>58</v>
      </c>
      <c r="E77" t="s">
        <v>62</v>
      </c>
      <c r="F77" t="s">
        <v>93</v>
      </c>
      <c r="G77" t="s">
        <v>67</v>
      </c>
      <c r="H77">
        <v>109664.15914698322</v>
      </c>
      <c r="I77">
        <v>281402.37064131541</v>
      </c>
    </row>
    <row r="78" spans="1:9" hidden="1">
      <c r="A78" t="s">
        <v>83</v>
      </c>
      <c r="B78" s="1">
        <v>238</v>
      </c>
      <c r="C78">
        <v>289</v>
      </c>
      <c r="D78" t="s">
        <v>58</v>
      </c>
      <c r="E78" t="s">
        <v>62</v>
      </c>
      <c r="F78" t="s">
        <v>93</v>
      </c>
      <c r="G78" t="s">
        <v>66</v>
      </c>
      <c r="H78">
        <v>169175.26821387821</v>
      </c>
      <c r="I78">
        <v>1645716.6742608822</v>
      </c>
    </row>
    <row r="79" spans="1:9">
      <c r="A79" t="s">
        <v>83</v>
      </c>
      <c r="B79" s="1">
        <v>238</v>
      </c>
      <c r="C79">
        <v>289</v>
      </c>
      <c r="D79" t="s">
        <v>58</v>
      </c>
      <c r="E79" t="s">
        <v>62</v>
      </c>
      <c r="F79" t="s">
        <v>93</v>
      </c>
      <c r="G79" t="s">
        <v>67</v>
      </c>
      <c r="H79">
        <v>148840.34448867082</v>
      </c>
      <c r="I79">
        <v>244301.51419867223</v>
      </c>
    </row>
    <row r="80" spans="1:9" hidden="1">
      <c r="A80" t="s">
        <v>8</v>
      </c>
      <c r="B80">
        <v>264</v>
      </c>
      <c r="C80">
        <v>442</v>
      </c>
      <c r="D80" t="s">
        <v>43</v>
      </c>
      <c r="E80" t="s">
        <v>60</v>
      </c>
      <c r="G80" t="s">
        <v>66</v>
      </c>
      <c r="H80">
        <v>72765.096228912793</v>
      </c>
      <c r="I80">
        <v>1615758.2906214995</v>
      </c>
    </row>
    <row r="81" spans="1:9" hidden="1">
      <c r="A81" t="s">
        <v>8</v>
      </c>
      <c r="B81">
        <v>264</v>
      </c>
      <c r="C81">
        <v>442</v>
      </c>
      <c r="D81" t="s">
        <v>43</v>
      </c>
      <c r="E81" t="s">
        <v>60</v>
      </c>
      <c r="G81" t="s">
        <v>67</v>
      </c>
      <c r="I81">
        <v>154859.05094871184</v>
      </c>
    </row>
    <row r="82" spans="1:9" hidden="1">
      <c r="A82" t="s">
        <v>10</v>
      </c>
      <c r="B82">
        <v>264</v>
      </c>
      <c r="C82">
        <v>382</v>
      </c>
      <c r="D82" t="s">
        <v>45</v>
      </c>
      <c r="E82" t="s">
        <v>60</v>
      </c>
      <c r="G82" t="s">
        <v>66</v>
      </c>
      <c r="H82">
        <v>127523.47617508464</v>
      </c>
      <c r="I82">
        <v>1527724.8524233198</v>
      </c>
    </row>
    <row r="83" spans="1:9" hidden="1">
      <c r="A83" t="s">
        <v>10</v>
      </c>
      <c r="B83">
        <v>264</v>
      </c>
      <c r="C83">
        <v>382</v>
      </c>
      <c r="D83" t="s">
        <v>45</v>
      </c>
      <c r="E83" t="s">
        <v>60</v>
      </c>
      <c r="G83" t="s">
        <v>67</v>
      </c>
      <c r="I83">
        <v>126884.26075566064</v>
      </c>
    </row>
    <row r="84" spans="1:9" hidden="1">
      <c r="A84" t="s">
        <v>14</v>
      </c>
      <c r="B84">
        <v>264</v>
      </c>
      <c r="C84">
        <v>330</v>
      </c>
      <c r="D84" t="s">
        <v>47</v>
      </c>
      <c r="E84" t="s">
        <v>60</v>
      </c>
      <c r="G84" t="s">
        <v>66</v>
      </c>
      <c r="H84">
        <v>180770.7919453872</v>
      </c>
      <c r="I84">
        <v>1801781.008242548</v>
      </c>
    </row>
    <row r="85" spans="1:9" hidden="1">
      <c r="A85" t="s">
        <v>14</v>
      </c>
      <c r="B85">
        <v>264</v>
      </c>
      <c r="C85">
        <v>330</v>
      </c>
      <c r="D85" t="s">
        <v>47</v>
      </c>
      <c r="E85" t="s">
        <v>60</v>
      </c>
      <c r="G85" t="s">
        <v>67</v>
      </c>
      <c r="I85">
        <v>344254.75952441228</v>
      </c>
    </row>
    <row r="86" spans="1:9" hidden="1">
      <c r="A86" t="s">
        <v>15</v>
      </c>
      <c r="B86">
        <v>264</v>
      </c>
      <c r="C86">
        <v>330</v>
      </c>
      <c r="D86" t="s">
        <v>47</v>
      </c>
      <c r="E86" t="s">
        <v>60</v>
      </c>
      <c r="G86" t="s">
        <v>66</v>
      </c>
      <c r="H86">
        <v>101962.22377065499</v>
      </c>
      <c r="I86">
        <v>1622785.4369898469</v>
      </c>
    </row>
    <row r="87" spans="1:9" hidden="1">
      <c r="A87" t="s">
        <v>15</v>
      </c>
      <c r="B87">
        <v>264</v>
      </c>
      <c r="C87">
        <v>330</v>
      </c>
      <c r="D87" t="s">
        <v>47</v>
      </c>
      <c r="E87" t="s">
        <v>60</v>
      </c>
      <c r="G87" t="s">
        <v>67</v>
      </c>
      <c r="I87">
        <v>363438.68206251244</v>
      </c>
    </row>
    <row r="88" spans="1:9" hidden="1">
      <c r="A88" t="s">
        <v>17</v>
      </c>
      <c r="B88">
        <v>334</v>
      </c>
      <c r="C88">
        <v>455</v>
      </c>
      <c r="D88" t="s">
        <v>49</v>
      </c>
      <c r="E88" t="s">
        <v>62</v>
      </c>
      <c r="G88" t="s">
        <v>66</v>
      </c>
      <c r="H88">
        <v>2000332.6564118336</v>
      </c>
      <c r="I88">
        <v>3960873.4096490713</v>
      </c>
    </row>
    <row r="89" spans="1:9" hidden="1">
      <c r="A89" t="s">
        <v>17</v>
      </c>
      <c r="B89">
        <v>334</v>
      </c>
      <c r="C89">
        <v>455</v>
      </c>
      <c r="D89" t="s">
        <v>49</v>
      </c>
      <c r="E89" t="s">
        <v>62</v>
      </c>
      <c r="G89" t="s">
        <v>67</v>
      </c>
      <c r="I89">
        <v>912687.30297287635</v>
      </c>
    </row>
    <row r="90" spans="1:9" hidden="1">
      <c r="A90" t="s">
        <v>30</v>
      </c>
      <c r="B90">
        <v>334</v>
      </c>
      <c r="C90">
        <v>374</v>
      </c>
      <c r="D90" t="s">
        <v>54</v>
      </c>
      <c r="E90" t="s">
        <v>62</v>
      </c>
      <c r="G90" t="s">
        <v>66</v>
      </c>
      <c r="H90">
        <v>1067638.7515759494</v>
      </c>
      <c r="I90">
        <v>2834673.6084026452</v>
      </c>
    </row>
    <row r="91" spans="1:9" hidden="1">
      <c r="A91" t="s">
        <v>30</v>
      </c>
      <c r="B91">
        <v>334</v>
      </c>
      <c r="C91">
        <v>374</v>
      </c>
      <c r="D91" t="s">
        <v>54</v>
      </c>
      <c r="E91" t="s">
        <v>62</v>
      </c>
      <c r="G91" t="s">
        <v>67</v>
      </c>
      <c r="I91">
        <v>601374.6814087854</v>
      </c>
    </row>
    <row r="92" spans="1:9" hidden="1">
      <c r="A92" t="s">
        <v>31</v>
      </c>
      <c r="B92">
        <v>334</v>
      </c>
      <c r="C92">
        <v>374</v>
      </c>
      <c r="D92" t="s">
        <v>54</v>
      </c>
      <c r="E92" t="s">
        <v>62</v>
      </c>
      <c r="G92" t="s">
        <v>66</v>
      </c>
      <c r="H92">
        <v>1053984.2970974783</v>
      </c>
      <c r="I92">
        <v>2735466.1462310338</v>
      </c>
    </row>
    <row r="93" spans="1:9" hidden="1">
      <c r="A93" t="s">
        <v>31</v>
      </c>
      <c r="B93">
        <v>334</v>
      </c>
      <c r="C93">
        <v>374</v>
      </c>
      <c r="D93" t="s">
        <v>54</v>
      </c>
      <c r="E93" t="s">
        <v>62</v>
      </c>
      <c r="G93" t="s">
        <v>67</v>
      </c>
      <c r="I93">
        <v>441694.79953645892</v>
      </c>
    </row>
    <row r="94" spans="1:9" hidden="1">
      <c r="A94" t="s">
        <v>84</v>
      </c>
      <c r="B94" s="1">
        <v>378</v>
      </c>
      <c r="C94">
        <v>442</v>
      </c>
      <c r="D94" t="s">
        <v>85</v>
      </c>
      <c r="E94" t="s">
        <v>62</v>
      </c>
      <c r="F94" t="s">
        <v>93</v>
      </c>
      <c r="G94" t="s">
        <v>66</v>
      </c>
      <c r="H94">
        <v>81335.33203125</v>
      </c>
      <c r="I94">
        <v>1803188.96484375</v>
      </c>
    </row>
    <row r="95" spans="1:9">
      <c r="A95" t="s">
        <v>84</v>
      </c>
      <c r="B95" s="1">
        <v>378</v>
      </c>
      <c r="C95">
        <v>442</v>
      </c>
      <c r="D95" t="s">
        <v>85</v>
      </c>
      <c r="E95" t="s">
        <v>62</v>
      </c>
      <c r="F95" t="s">
        <v>93</v>
      </c>
      <c r="G95" t="s">
        <v>67</v>
      </c>
      <c r="H95">
        <v>77010.46875</v>
      </c>
      <c r="I95">
        <v>304275.05859375</v>
      </c>
    </row>
    <row r="96" spans="1:9" hidden="1">
      <c r="A96" t="s">
        <v>20</v>
      </c>
      <c r="B96">
        <v>403</v>
      </c>
      <c r="C96">
        <v>456</v>
      </c>
      <c r="D96" t="s">
        <v>50</v>
      </c>
      <c r="E96" t="s">
        <v>62</v>
      </c>
      <c r="G96" t="s">
        <v>66</v>
      </c>
      <c r="H96">
        <v>1091753.9666617238</v>
      </c>
      <c r="I96">
        <v>5719246.1816246957</v>
      </c>
    </row>
    <row r="97" spans="1:9" hidden="1">
      <c r="A97" t="s">
        <v>20</v>
      </c>
      <c r="B97">
        <v>403</v>
      </c>
      <c r="C97">
        <v>456</v>
      </c>
      <c r="D97" t="s">
        <v>50</v>
      </c>
      <c r="E97" t="s">
        <v>62</v>
      </c>
      <c r="G97" t="s">
        <v>67</v>
      </c>
      <c r="I97">
        <v>578524.28844325431</v>
      </c>
    </row>
    <row r="98" spans="1:9" hidden="1">
      <c r="A98" t="s">
        <v>86</v>
      </c>
      <c r="B98" s="1">
        <v>434</v>
      </c>
      <c r="C98">
        <v>524</v>
      </c>
      <c r="D98" t="s">
        <v>87</v>
      </c>
      <c r="E98" t="s">
        <v>62</v>
      </c>
      <c r="F98" t="s">
        <v>93</v>
      </c>
      <c r="G98" t="s">
        <v>66</v>
      </c>
      <c r="H98">
        <v>324652.19479554513</v>
      </c>
      <c r="I98">
        <v>3945628.2661258867</v>
      </c>
    </row>
    <row r="99" spans="1:9">
      <c r="A99" t="s">
        <v>86</v>
      </c>
      <c r="B99" s="1">
        <v>434</v>
      </c>
      <c r="C99">
        <v>524</v>
      </c>
      <c r="D99" t="s">
        <v>87</v>
      </c>
      <c r="E99" t="s">
        <v>62</v>
      </c>
      <c r="F99" t="s">
        <v>93</v>
      </c>
      <c r="G99" t="s">
        <v>67</v>
      </c>
      <c r="H99">
        <v>195449.07819818635</v>
      </c>
      <c r="I99">
        <v>602791.26761604112</v>
      </c>
    </row>
    <row r="100" spans="1:9" hidden="1">
      <c r="A100" t="s">
        <v>88</v>
      </c>
      <c r="B100" s="1">
        <v>434</v>
      </c>
      <c r="C100">
        <v>524</v>
      </c>
      <c r="D100" t="s">
        <v>87</v>
      </c>
      <c r="E100" t="s">
        <v>62</v>
      </c>
      <c r="F100" t="s">
        <v>93</v>
      </c>
      <c r="G100" t="s">
        <v>66</v>
      </c>
      <c r="H100">
        <v>504935.62785417581</v>
      </c>
      <c r="I100">
        <v>1664138.9096725923</v>
      </c>
    </row>
    <row r="101" spans="1:9">
      <c r="A101" t="s">
        <v>88</v>
      </c>
      <c r="B101" s="1">
        <v>434</v>
      </c>
      <c r="C101">
        <v>524</v>
      </c>
      <c r="D101" t="s">
        <v>87</v>
      </c>
      <c r="E101" t="s">
        <v>62</v>
      </c>
      <c r="F101" t="s">
        <v>93</v>
      </c>
      <c r="G101" t="s">
        <v>67</v>
      </c>
      <c r="H101">
        <v>500638.30336179986</v>
      </c>
      <c r="I101">
        <v>391056.52880621277</v>
      </c>
    </row>
    <row r="102" spans="1:9" hidden="1">
      <c r="A102" t="s">
        <v>89</v>
      </c>
      <c r="B102" s="1">
        <v>434</v>
      </c>
      <c r="C102">
        <v>521</v>
      </c>
      <c r="D102" t="s">
        <v>90</v>
      </c>
      <c r="E102" t="s">
        <v>76</v>
      </c>
      <c r="F102" t="s">
        <v>93</v>
      </c>
      <c r="G102" t="s">
        <v>66</v>
      </c>
      <c r="H102">
        <v>368.23883818173641</v>
      </c>
      <c r="I102">
        <v>2209.4330290904186</v>
      </c>
    </row>
    <row r="103" spans="1:9">
      <c r="A103" t="s">
        <v>89</v>
      </c>
      <c r="B103" s="1">
        <v>434</v>
      </c>
      <c r="C103">
        <v>521</v>
      </c>
      <c r="D103" t="s">
        <v>90</v>
      </c>
      <c r="E103" t="s">
        <v>76</v>
      </c>
      <c r="F103" t="s">
        <v>93</v>
      </c>
      <c r="G103" t="s">
        <v>67</v>
      </c>
      <c r="H103">
        <v>368.23883818173641</v>
      </c>
      <c r="I103">
        <v>1104.7165145452093</v>
      </c>
    </row>
    <row r="104" spans="1:9" hidden="1">
      <c r="A104" t="s">
        <v>91</v>
      </c>
      <c r="B104" s="1">
        <v>476</v>
      </c>
      <c r="C104">
        <v>566</v>
      </c>
      <c r="D104" t="s">
        <v>87</v>
      </c>
      <c r="E104" t="s">
        <v>62</v>
      </c>
      <c r="F104" t="s">
        <v>93</v>
      </c>
      <c r="G104" t="s">
        <v>66</v>
      </c>
      <c r="H104">
        <v>317360.05586592178</v>
      </c>
      <c r="I104">
        <v>2151610.3351955307</v>
      </c>
    </row>
    <row r="105" spans="1:9">
      <c r="A105" t="s">
        <v>91</v>
      </c>
      <c r="B105" s="1">
        <v>476</v>
      </c>
      <c r="C105">
        <v>566</v>
      </c>
      <c r="D105" t="s">
        <v>87</v>
      </c>
      <c r="E105" t="s">
        <v>62</v>
      </c>
      <c r="F105" t="s">
        <v>93</v>
      </c>
      <c r="G105" t="s">
        <v>67</v>
      </c>
      <c r="H105">
        <v>225726.53631284914</v>
      </c>
      <c r="I105">
        <v>387072.625698324</v>
      </c>
    </row>
    <row r="106" spans="1:9" hidden="1">
      <c r="A106" t="s">
        <v>92</v>
      </c>
      <c r="B106" s="1">
        <v>476</v>
      </c>
      <c r="C106">
        <v>563</v>
      </c>
      <c r="D106" t="s">
        <v>90</v>
      </c>
      <c r="E106" t="s">
        <v>62</v>
      </c>
      <c r="F106" t="s">
        <v>93</v>
      </c>
      <c r="G106" t="s">
        <v>66</v>
      </c>
      <c r="H106">
        <v>48440.131578947374</v>
      </c>
      <c r="I106">
        <v>502239.58646616543</v>
      </c>
    </row>
    <row r="107" spans="1:9">
      <c r="A107" t="s">
        <v>92</v>
      </c>
      <c r="B107" s="1">
        <v>476</v>
      </c>
      <c r="C107">
        <v>563</v>
      </c>
      <c r="D107" t="s">
        <v>90</v>
      </c>
      <c r="E107" t="s">
        <v>62</v>
      </c>
      <c r="F107" t="s">
        <v>93</v>
      </c>
      <c r="G107" t="s">
        <v>67</v>
      </c>
      <c r="H107">
        <v>27526.296992481202</v>
      </c>
      <c r="I107">
        <v>95342.481203007526</v>
      </c>
    </row>
  </sheetData>
  <autoFilter ref="A1:I107">
    <filterColumn colId="5">
      <customFilters>
        <customFilter operator="notEqual" val=" "/>
      </customFilters>
    </filterColumn>
    <filterColumn colId="6">
      <customFilters>
        <customFilter operator="notEqual" val=" "/>
      </customFilters>
    </filterColumn>
    <sortState ref="A2:H107">
      <sortCondition ref="B1:B107"/>
    </sortState>
  </autoFilter>
  <sortState ref="A2:V71">
    <sortCondition ref="B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07"/>
  <sheetViews>
    <sheetView workbookViewId="0">
      <selection activeCell="A8" sqref="A8"/>
    </sheetView>
  </sheetViews>
  <sheetFormatPr baseColWidth="10" defaultColWidth="8.83203125" defaultRowHeight="14" x14ac:dyDescent="0"/>
  <cols>
    <col min="8" max="8" width="9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</v>
      </c>
      <c r="G1" t="s">
        <v>5</v>
      </c>
      <c r="H1" t="s">
        <v>68</v>
      </c>
    </row>
    <row r="2" spans="1:8" hidden="1">
      <c r="A2" t="s">
        <v>40</v>
      </c>
      <c r="B2">
        <v>12</v>
      </c>
      <c r="C2">
        <v>72</v>
      </c>
      <c r="D2" t="s">
        <v>59</v>
      </c>
      <c r="E2" t="s">
        <v>62</v>
      </c>
      <c r="G2" t="s">
        <v>66</v>
      </c>
      <c r="H2">
        <v>4387310.1252795802</v>
      </c>
    </row>
    <row r="3" spans="1:8" hidden="1">
      <c r="A3" t="s">
        <v>40</v>
      </c>
      <c r="B3">
        <v>12</v>
      </c>
      <c r="C3">
        <v>72</v>
      </c>
      <c r="D3" t="s">
        <v>59</v>
      </c>
      <c r="E3" t="s">
        <v>62</v>
      </c>
      <c r="G3" t="s">
        <v>67</v>
      </c>
      <c r="H3">
        <v>1353019.4711637418</v>
      </c>
    </row>
    <row r="4" spans="1:8" hidden="1">
      <c r="A4" t="s">
        <v>41</v>
      </c>
      <c r="B4">
        <v>12</v>
      </c>
      <c r="C4">
        <v>72</v>
      </c>
      <c r="D4" t="s">
        <v>59</v>
      </c>
      <c r="E4" t="s">
        <v>62</v>
      </c>
      <c r="G4" t="s">
        <v>66</v>
      </c>
      <c r="H4">
        <v>2910892.9473115061</v>
      </c>
    </row>
    <row r="5" spans="1:8" hidden="1">
      <c r="A5" t="s">
        <v>41</v>
      </c>
      <c r="B5">
        <v>12</v>
      </c>
      <c r="C5">
        <v>72</v>
      </c>
      <c r="D5" t="s">
        <v>59</v>
      </c>
      <c r="E5" t="s">
        <v>62</v>
      </c>
      <c r="G5" t="s">
        <v>67</v>
      </c>
      <c r="H5">
        <v>1030086.644890007</v>
      </c>
    </row>
    <row r="6" spans="1:8" hidden="1">
      <c r="A6" t="s">
        <v>42</v>
      </c>
      <c r="B6">
        <v>12</v>
      </c>
      <c r="C6">
        <v>77</v>
      </c>
      <c r="D6" t="s">
        <v>46</v>
      </c>
      <c r="E6" t="s">
        <v>62</v>
      </c>
      <c r="G6" t="s">
        <v>66</v>
      </c>
      <c r="H6">
        <v>4029458.786528633</v>
      </c>
    </row>
    <row r="7" spans="1:8" hidden="1">
      <c r="A7" t="s">
        <v>42</v>
      </c>
      <c r="B7">
        <v>12</v>
      </c>
      <c r="C7">
        <v>77</v>
      </c>
      <c r="D7" t="s">
        <v>46</v>
      </c>
      <c r="E7" t="s">
        <v>62</v>
      </c>
      <c r="G7" t="s">
        <v>67</v>
      </c>
      <c r="H7">
        <v>1510051.1073253832</v>
      </c>
    </row>
    <row r="8" spans="1:8">
      <c r="A8" t="s">
        <v>69</v>
      </c>
      <c r="B8" s="1">
        <v>14</v>
      </c>
      <c r="C8">
        <v>113</v>
      </c>
      <c r="D8" t="s">
        <v>70</v>
      </c>
      <c r="E8" t="s">
        <v>62</v>
      </c>
      <c r="F8" t="s">
        <v>93</v>
      </c>
      <c r="G8" t="s">
        <v>66</v>
      </c>
      <c r="H8">
        <f>'host.cell.number incl immature'!I72+'host.cell.number incl immature'!H72</f>
        <v>0</v>
      </c>
    </row>
    <row r="9" spans="1:8" hidden="1">
      <c r="A9" t="s">
        <v>69</v>
      </c>
      <c r="B9" s="1">
        <v>14</v>
      </c>
      <c r="C9">
        <v>113</v>
      </c>
      <c r="D9" t="s">
        <v>70</v>
      </c>
      <c r="E9" t="s">
        <v>62</v>
      </c>
      <c r="F9" t="s">
        <v>93</v>
      </c>
      <c r="G9" t="s">
        <v>67</v>
      </c>
      <c r="H9">
        <f>'host.cell.number incl immature'!I73+'host.cell.number incl immature'!H73</f>
        <v>0</v>
      </c>
    </row>
    <row r="10" spans="1:8">
      <c r="A10" t="s">
        <v>71</v>
      </c>
      <c r="B10" s="1">
        <v>14</v>
      </c>
      <c r="C10">
        <v>113</v>
      </c>
      <c r="D10" t="s">
        <v>70</v>
      </c>
      <c r="E10" t="s">
        <v>62</v>
      </c>
      <c r="F10" t="s">
        <v>93</v>
      </c>
      <c r="G10" t="s">
        <v>66</v>
      </c>
      <c r="H10">
        <f>'host.cell.number incl immature'!I74+'host.cell.number incl immature'!H74</f>
        <v>22071937.933737978</v>
      </c>
    </row>
    <row r="11" spans="1:8" hidden="1">
      <c r="A11" t="s">
        <v>71</v>
      </c>
      <c r="B11" s="1">
        <v>14</v>
      </c>
      <c r="C11">
        <v>113</v>
      </c>
      <c r="D11" t="s">
        <v>70</v>
      </c>
      <c r="E11" t="s">
        <v>62</v>
      </c>
      <c r="F11" t="s">
        <v>93</v>
      </c>
      <c r="G11" t="s">
        <v>67</v>
      </c>
      <c r="H11">
        <f>'host.cell.number incl immature'!I75+'host.cell.number incl immature'!H75</f>
        <v>8000481.0910704359</v>
      </c>
    </row>
    <row r="12" spans="1:8" hidden="1">
      <c r="A12" t="s">
        <v>21</v>
      </c>
      <c r="B12">
        <v>21</v>
      </c>
      <c r="C12">
        <v>91</v>
      </c>
      <c r="D12" t="s">
        <v>51</v>
      </c>
      <c r="E12" t="s">
        <v>62</v>
      </c>
      <c r="G12" t="s">
        <v>66</v>
      </c>
      <c r="H12">
        <v>2437617.8819891782</v>
      </c>
    </row>
    <row r="13" spans="1:8" hidden="1">
      <c r="A13" t="s">
        <v>21</v>
      </c>
      <c r="B13">
        <v>21</v>
      </c>
      <c r="C13">
        <v>91</v>
      </c>
      <c r="D13" t="s">
        <v>51</v>
      </c>
      <c r="E13" t="s">
        <v>62</v>
      </c>
      <c r="G13" t="s">
        <v>67</v>
      </c>
      <c r="H13">
        <v>437623.79052679276</v>
      </c>
    </row>
    <row r="14" spans="1:8" hidden="1">
      <c r="A14" t="s">
        <v>24</v>
      </c>
      <c r="B14">
        <v>21</v>
      </c>
      <c r="C14">
        <v>75</v>
      </c>
      <c r="D14" t="s">
        <v>52</v>
      </c>
      <c r="E14" t="s">
        <v>62</v>
      </c>
      <c r="G14" t="s">
        <v>66</v>
      </c>
      <c r="H14">
        <v>1691086.6653570726</v>
      </c>
    </row>
    <row r="15" spans="1:8" hidden="1">
      <c r="A15" t="s">
        <v>24</v>
      </c>
      <c r="B15">
        <v>21</v>
      </c>
      <c r="C15">
        <v>75</v>
      </c>
      <c r="D15" t="s">
        <v>52</v>
      </c>
      <c r="E15" t="s">
        <v>62</v>
      </c>
      <c r="G15" t="s">
        <v>67</v>
      </c>
      <c r="H15">
        <v>261738.30740932553</v>
      </c>
    </row>
    <row r="16" spans="1:8" hidden="1">
      <c r="A16" t="s">
        <v>26</v>
      </c>
      <c r="B16">
        <v>21</v>
      </c>
      <c r="C16">
        <v>66</v>
      </c>
      <c r="D16" t="s">
        <v>53</v>
      </c>
      <c r="E16" t="s">
        <v>63</v>
      </c>
      <c r="G16" t="s">
        <v>66</v>
      </c>
      <c r="H16">
        <v>857739.11006416171</v>
      </c>
    </row>
    <row r="17" spans="1:8" hidden="1">
      <c r="A17" t="s">
        <v>26</v>
      </c>
      <c r="B17">
        <v>21</v>
      </c>
      <c r="C17">
        <v>66</v>
      </c>
      <c r="D17" t="s">
        <v>53</v>
      </c>
      <c r="E17" t="s">
        <v>63</v>
      </c>
      <c r="G17" t="s">
        <v>67</v>
      </c>
      <c r="H17">
        <v>109932.45441649207</v>
      </c>
    </row>
    <row r="18" spans="1:8" hidden="1">
      <c r="A18" t="s">
        <v>36</v>
      </c>
      <c r="B18">
        <v>28</v>
      </c>
      <c r="C18">
        <v>79</v>
      </c>
      <c r="D18" t="s">
        <v>58</v>
      </c>
      <c r="E18" t="s">
        <v>62</v>
      </c>
      <c r="G18" t="s">
        <v>66</v>
      </c>
      <c r="H18">
        <v>2482519.5668676435</v>
      </c>
    </row>
    <row r="19" spans="1:8" hidden="1">
      <c r="A19" t="s">
        <v>36</v>
      </c>
      <c r="B19">
        <v>28</v>
      </c>
      <c r="C19">
        <v>79</v>
      </c>
      <c r="D19" t="s">
        <v>58</v>
      </c>
      <c r="E19" t="s">
        <v>62</v>
      </c>
      <c r="G19" t="s">
        <v>67</v>
      </c>
      <c r="H19">
        <v>634212.70079489029</v>
      </c>
    </row>
    <row r="20" spans="1:8" hidden="1">
      <c r="A20" t="s">
        <v>38</v>
      </c>
      <c r="B20">
        <v>28</v>
      </c>
      <c r="C20">
        <v>79</v>
      </c>
      <c r="D20" t="s">
        <v>58</v>
      </c>
      <c r="E20" t="s">
        <v>62</v>
      </c>
      <c r="G20" t="s">
        <v>66</v>
      </c>
      <c r="H20">
        <v>2918184.701032381</v>
      </c>
    </row>
    <row r="21" spans="1:8" hidden="1">
      <c r="A21" t="s">
        <v>38</v>
      </c>
      <c r="B21">
        <v>28</v>
      </c>
      <c r="C21">
        <v>79</v>
      </c>
      <c r="D21" t="s">
        <v>58</v>
      </c>
      <c r="E21" t="s">
        <v>62</v>
      </c>
      <c r="G21" t="s">
        <v>67</v>
      </c>
      <c r="H21">
        <v>725428.98417955672</v>
      </c>
    </row>
    <row r="22" spans="1:8">
      <c r="A22" t="s">
        <v>72</v>
      </c>
      <c r="B22" s="1">
        <v>28</v>
      </c>
      <c r="C22">
        <v>108</v>
      </c>
      <c r="D22" t="s">
        <v>73</v>
      </c>
      <c r="E22" t="s">
        <v>62</v>
      </c>
      <c r="F22" t="s">
        <v>93</v>
      </c>
      <c r="G22" t="s">
        <v>66</v>
      </c>
      <c r="H22">
        <f>'host.cell.number incl immature'!I76+'host.cell.number incl immature'!H76</f>
        <v>1204926.3272313187</v>
      </c>
    </row>
    <row r="23" spans="1:8" hidden="1">
      <c r="A23" t="s">
        <v>72</v>
      </c>
      <c r="B23" s="1">
        <v>28</v>
      </c>
      <c r="C23">
        <v>108</v>
      </c>
      <c r="D23" t="s">
        <v>73</v>
      </c>
      <c r="E23" t="s">
        <v>62</v>
      </c>
      <c r="F23" t="s">
        <v>93</v>
      </c>
      <c r="G23" t="s">
        <v>67</v>
      </c>
      <c r="H23">
        <f>'host.cell.number incl immature'!I77+'host.cell.number incl immature'!H77</f>
        <v>260366.16401249159</v>
      </c>
    </row>
    <row r="24" spans="1:8">
      <c r="A24" t="s">
        <v>74</v>
      </c>
      <c r="B24" s="1">
        <v>28</v>
      </c>
      <c r="C24">
        <v>108</v>
      </c>
      <c r="D24" t="s">
        <v>73</v>
      </c>
      <c r="E24" t="s">
        <v>62</v>
      </c>
      <c r="F24" t="s">
        <v>93</v>
      </c>
      <c r="G24" t="s">
        <v>66</v>
      </c>
      <c r="H24">
        <f>'host.cell.number incl immature'!I78+'host.cell.number incl immature'!H78</f>
        <v>797298.46772584005</v>
      </c>
    </row>
    <row r="25" spans="1:8" hidden="1">
      <c r="A25" t="s">
        <v>74</v>
      </c>
      <c r="B25" s="1">
        <v>28</v>
      </c>
      <c r="C25">
        <v>108</v>
      </c>
      <c r="D25" t="s">
        <v>73</v>
      </c>
      <c r="E25" t="s">
        <v>62</v>
      </c>
      <c r="F25" t="s">
        <v>93</v>
      </c>
      <c r="G25" t="s">
        <v>67</v>
      </c>
      <c r="H25">
        <f>'host.cell.number incl immature'!I79+'host.cell.number incl immature'!H79</f>
        <v>147145.76751157019</v>
      </c>
    </row>
    <row r="26" spans="1:8" hidden="1">
      <c r="A26" t="s">
        <v>22</v>
      </c>
      <c r="B26">
        <v>33</v>
      </c>
      <c r="C26">
        <v>103</v>
      </c>
      <c r="D26" t="s">
        <v>51</v>
      </c>
      <c r="E26" t="s">
        <v>62</v>
      </c>
      <c r="G26" t="s">
        <v>66</v>
      </c>
      <c r="H26">
        <v>1292405.9821584749</v>
      </c>
    </row>
    <row r="27" spans="1:8" hidden="1">
      <c r="A27" t="s">
        <v>22</v>
      </c>
      <c r="B27">
        <v>33</v>
      </c>
      <c r="C27">
        <v>103</v>
      </c>
      <c r="D27" t="s">
        <v>51</v>
      </c>
      <c r="E27" t="s">
        <v>62</v>
      </c>
      <c r="G27" t="s">
        <v>67</v>
      </c>
      <c r="H27">
        <v>212246.58912016792</v>
      </c>
    </row>
    <row r="28" spans="1:8" hidden="1">
      <c r="A28" t="s">
        <v>23</v>
      </c>
      <c r="B28">
        <v>33</v>
      </c>
      <c r="C28">
        <v>87</v>
      </c>
      <c r="D28" t="s">
        <v>52</v>
      </c>
      <c r="E28" t="s">
        <v>62</v>
      </c>
      <c r="G28" t="s">
        <v>66</v>
      </c>
      <c r="H28">
        <v>1474278.8132109088</v>
      </c>
    </row>
    <row r="29" spans="1:8" hidden="1">
      <c r="A29" t="s">
        <v>23</v>
      </c>
      <c r="B29">
        <v>33</v>
      </c>
      <c r="C29">
        <v>87</v>
      </c>
      <c r="D29" t="s">
        <v>52</v>
      </c>
      <c r="E29" t="s">
        <v>62</v>
      </c>
      <c r="G29" t="s">
        <v>67</v>
      </c>
      <c r="H29">
        <v>262843.46306701383</v>
      </c>
    </row>
    <row r="30" spans="1:8" hidden="1">
      <c r="A30" t="s">
        <v>25</v>
      </c>
      <c r="B30">
        <v>33</v>
      </c>
      <c r="C30">
        <v>78</v>
      </c>
      <c r="D30" t="s">
        <v>53</v>
      </c>
      <c r="E30" t="s">
        <v>62</v>
      </c>
      <c r="G30" t="s">
        <v>66</v>
      </c>
      <c r="H30">
        <v>1068251.2629706818</v>
      </c>
    </row>
    <row r="31" spans="1:8" hidden="1">
      <c r="A31" t="s">
        <v>25</v>
      </c>
      <c r="B31">
        <v>33</v>
      </c>
      <c r="C31">
        <v>78</v>
      </c>
      <c r="D31" t="s">
        <v>53</v>
      </c>
      <c r="E31" t="s">
        <v>62</v>
      </c>
      <c r="G31" t="s">
        <v>67</v>
      </c>
      <c r="H31">
        <v>194508.17793974836</v>
      </c>
    </row>
    <row r="32" spans="1:8">
      <c r="A32" t="s">
        <v>75</v>
      </c>
      <c r="B32" s="1">
        <v>42</v>
      </c>
      <c r="C32">
        <v>122</v>
      </c>
      <c r="D32" t="s">
        <v>73</v>
      </c>
      <c r="E32" t="s">
        <v>76</v>
      </c>
      <c r="F32" t="s">
        <v>93</v>
      </c>
      <c r="G32" t="s">
        <v>66</v>
      </c>
      <c r="H32">
        <f>'host.cell.number incl immature'!I80+'host.cell.number incl immature'!H80</f>
        <v>0</v>
      </c>
    </row>
    <row r="33" spans="1:8" hidden="1">
      <c r="A33" t="s">
        <v>75</v>
      </c>
      <c r="B33" s="1">
        <v>42</v>
      </c>
      <c r="C33">
        <v>122</v>
      </c>
      <c r="D33" t="s">
        <v>73</v>
      </c>
      <c r="E33" t="s">
        <v>76</v>
      </c>
      <c r="F33" t="s">
        <v>93</v>
      </c>
      <c r="G33" t="s">
        <v>67</v>
      </c>
      <c r="H33">
        <f>'host.cell.number incl immature'!I81+'host.cell.number incl immature'!H81</f>
        <v>0</v>
      </c>
    </row>
    <row r="34" spans="1:8">
      <c r="A34" t="s">
        <v>77</v>
      </c>
      <c r="B34" s="1">
        <v>42</v>
      </c>
      <c r="C34">
        <v>122</v>
      </c>
      <c r="D34" t="s">
        <v>73</v>
      </c>
      <c r="E34" t="s">
        <v>62</v>
      </c>
      <c r="F34" t="s">
        <v>93</v>
      </c>
      <c r="G34" t="s">
        <v>66</v>
      </c>
      <c r="H34">
        <f>'host.cell.number incl immature'!I82+'host.cell.number incl immature'!H82</f>
        <v>0</v>
      </c>
    </row>
    <row r="35" spans="1:8" hidden="1">
      <c r="A35" t="s">
        <v>77</v>
      </c>
      <c r="B35" s="1">
        <v>42</v>
      </c>
      <c r="C35">
        <v>122</v>
      </c>
      <c r="D35" t="s">
        <v>73</v>
      </c>
      <c r="E35" t="s">
        <v>62</v>
      </c>
      <c r="F35" t="s">
        <v>93</v>
      </c>
      <c r="G35" t="s">
        <v>67</v>
      </c>
      <c r="H35">
        <f>'host.cell.number incl immature'!I83+'host.cell.number incl immature'!H83</f>
        <v>0</v>
      </c>
    </row>
    <row r="36" spans="1:8" hidden="1">
      <c r="A36" t="s">
        <v>35</v>
      </c>
      <c r="B36">
        <v>68</v>
      </c>
      <c r="C36">
        <v>140</v>
      </c>
      <c r="D36" t="s">
        <v>57</v>
      </c>
      <c r="E36" t="s">
        <v>62</v>
      </c>
      <c r="G36" t="s">
        <v>66</v>
      </c>
      <c r="H36">
        <v>1427751.9270148333</v>
      </c>
    </row>
    <row r="37" spans="1:8" hidden="1">
      <c r="A37" t="s">
        <v>35</v>
      </c>
      <c r="B37">
        <v>68</v>
      </c>
      <c r="C37">
        <v>140</v>
      </c>
      <c r="D37" t="s">
        <v>57</v>
      </c>
      <c r="E37" t="s">
        <v>62</v>
      </c>
      <c r="G37" t="s">
        <v>67</v>
      </c>
      <c r="H37">
        <v>227753.79992341888</v>
      </c>
    </row>
    <row r="38" spans="1:8" hidden="1">
      <c r="A38" t="s">
        <v>37</v>
      </c>
      <c r="B38">
        <v>68</v>
      </c>
      <c r="C38">
        <v>119</v>
      </c>
      <c r="D38" t="s">
        <v>58</v>
      </c>
      <c r="E38" t="s">
        <v>62</v>
      </c>
      <c r="G38" t="s">
        <v>66</v>
      </c>
      <c r="H38">
        <v>3328850.085840242</v>
      </c>
    </row>
    <row r="39" spans="1:8" hidden="1">
      <c r="A39" t="s">
        <v>37</v>
      </c>
      <c r="B39">
        <v>68</v>
      </c>
      <c r="C39">
        <v>119</v>
      </c>
      <c r="D39" t="s">
        <v>58</v>
      </c>
      <c r="E39" t="s">
        <v>62</v>
      </c>
      <c r="G39" t="s">
        <v>67</v>
      </c>
      <c r="H39">
        <v>796709.60116639209</v>
      </c>
    </row>
    <row r="40" spans="1:8" hidden="1">
      <c r="A40" t="s">
        <v>39</v>
      </c>
      <c r="B40">
        <v>68</v>
      </c>
      <c r="C40">
        <v>119</v>
      </c>
      <c r="D40" t="s">
        <v>58</v>
      </c>
      <c r="E40" t="s">
        <v>62</v>
      </c>
      <c r="G40" t="s">
        <v>66</v>
      </c>
      <c r="H40">
        <v>2133371.3057931648</v>
      </c>
    </row>
    <row r="41" spans="1:8" hidden="1">
      <c r="A41" t="s">
        <v>39</v>
      </c>
      <c r="B41">
        <v>68</v>
      </c>
      <c r="C41">
        <v>119</v>
      </c>
      <c r="D41" t="s">
        <v>58</v>
      </c>
      <c r="E41" t="s">
        <v>62</v>
      </c>
      <c r="G41" t="s">
        <v>67</v>
      </c>
      <c r="H41">
        <v>500460.73701706732</v>
      </c>
    </row>
    <row r="42" spans="1:8" hidden="1">
      <c r="A42" t="s">
        <v>32</v>
      </c>
      <c r="B42">
        <v>70</v>
      </c>
      <c r="C42">
        <v>154</v>
      </c>
      <c r="D42" t="s">
        <v>55</v>
      </c>
      <c r="E42" t="s">
        <v>64</v>
      </c>
      <c r="G42" t="s">
        <v>66</v>
      </c>
      <c r="H42">
        <v>4890843.730996321</v>
      </c>
    </row>
    <row r="43" spans="1:8" hidden="1">
      <c r="A43" t="s">
        <v>32</v>
      </c>
      <c r="B43">
        <v>70</v>
      </c>
      <c r="C43">
        <v>154</v>
      </c>
      <c r="D43" t="s">
        <v>55</v>
      </c>
      <c r="E43" t="s">
        <v>64</v>
      </c>
      <c r="G43" t="s">
        <v>67</v>
      </c>
      <c r="H43">
        <v>1514531.4258851132</v>
      </c>
    </row>
    <row r="44" spans="1:8" hidden="1">
      <c r="A44" t="s">
        <v>33</v>
      </c>
      <c r="B44">
        <v>70</v>
      </c>
      <c r="C44">
        <v>147</v>
      </c>
      <c r="D44" t="s">
        <v>56</v>
      </c>
      <c r="E44" t="s">
        <v>65</v>
      </c>
      <c r="G44" t="s">
        <v>66</v>
      </c>
      <c r="H44">
        <v>3432794.6218662681</v>
      </c>
    </row>
    <row r="45" spans="1:8" hidden="1">
      <c r="A45" t="s">
        <v>33</v>
      </c>
      <c r="B45">
        <v>70</v>
      </c>
      <c r="C45">
        <v>147</v>
      </c>
      <c r="D45" t="s">
        <v>56</v>
      </c>
      <c r="E45" t="s">
        <v>65</v>
      </c>
      <c r="G45" t="s">
        <v>67</v>
      </c>
      <c r="H45">
        <v>655132.82373749011</v>
      </c>
    </row>
    <row r="46" spans="1:8" hidden="1">
      <c r="A46" t="s">
        <v>34</v>
      </c>
      <c r="B46">
        <v>70</v>
      </c>
      <c r="C46">
        <v>147</v>
      </c>
      <c r="D46" t="s">
        <v>56</v>
      </c>
      <c r="E46" t="s">
        <v>65</v>
      </c>
      <c r="G46" t="s">
        <v>66</v>
      </c>
      <c r="H46">
        <v>3649840.714022432</v>
      </c>
    </row>
    <row r="47" spans="1:8" hidden="1">
      <c r="A47" t="s">
        <v>34</v>
      </c>
      <c r="B47">
        <v>70</v>
      </c>
      <c r="C47">
        <v>147</v>
      </c>
      <c r="D47" t="s">
        <v>56</v>
      </c>
      <c r="E47" t="s">
        <v>65</v>
      </c>
      <c r="G47" t="s">
        <v>67</v>
      </c>
      <c r="H47">
        <v>1074686.6936970144</v>
      </c>
    </row>
    <row r="48" spans="1:8" hidden="1">
      <c r="A48" t="s">
        <v>16</v>
      </c>
      <c r="B48">
        <v>110</v>
      </c>
      <c r="C48">
        <v>294</v>
      </c>
      <c r="D48" t="s">
        <v>48</v>
      </c>
      <c r="E48" t="s">
        <v>62</v>
      </c>
      <c r="G48" t="s">
        <v>66</v>
      </c>
      <c r="H48">
        <v>2120350.0425260472</v>
      </c>
    </row>
    <row r="49" spans="1:8" hidden="1">
      <c r="A49" t="s">
        <v>16</v>
      </c>
      <c r="B49">
        <v>110</v>
      </c>
      <c r="C49">
        <v>294</v>
      </c>
      <c r="D49" t="s">
        <v>48</v>
      </c>
      <c r="E49" t="s">
        <v>62</v>
      </c>
      <c r="G49" t="s">
        <v>67</v>
      </c>
      <c r="H49">
        <v>310003.45524133532</v>
      </c>
    </row>
    <row r="50" spans="1:8" hidden="1">
      <c r="A50" t="s">
        <v>18</v>
      </c>
      <c r="B50">
        <v>110</v>
      </c>
      <c r="C50">
        <v>231</v>
      </c>
      <c r="D50" t="s">
        <v>49</v>
      </c>
      <c r="E50" t="s">
        <v>62</v>
      </c>
      <c r="G50" t="s">
        <v>66</v>
      </c>
      <c r="H50">
        <v>1522883.627550282</v>
      </c>
    </row>
    <row r="51" spans="1:8" hidden="1">
      <c r="A51" t="s">
        <v>18</v>
      </c>
      <c r="B51">
        <v>110</v>
      </c>
      <c r="C51">
        <v>231</v>
      </c>
      <c r="D51" t="s">
        <v>49</v>
      </c>
      <c r="E51" t="s">
        <v>62</v>
      </c>
      <c r="G51" t="s">
        <v>67</v>
      </c>
      <c r="H51">
        <v>272527.49240341486</v>
      </c>
    </row>
    <row r="52" spans="1:8" hidden="1">
      <c r="A52" t="s">
        <v>29</v>
      </c>
      <c r="B52">
        <v>110</v>
      </c>
      <c r="C52">
        <v>150</v>
      </c>
      <c r="D52" t="s">
        <v>54</v>
      </c>
      <c r="E52" t="s">
        <v>62</v>
      </c>
      <c r="G52" t="s">
        <v>66</v>
      </c>
      <c r="H52">
        <v>2462220.1227311012</v>
      </c>
    </row>
    <row r="53" spans="1:8" hidden="1">
      <c r="A53" t="s">
        <v>29</v>
      </c>
      <c r="B53">
        <v>110</v>
      </c>
      <c r="C53">
        <v>150</v>
      </c>
      <c r="D53" t="s">
        <v>54</v>
      </c>
      <c r="E53" t="s">
        <v>62</v>
      </c>
      <c r="G53" t="s">
        <v>67</v>
      </c>
      <c r="H53">
        <v>574270.3203754127</v>
      </c>
    </row>
    <row r="54" spans="1:8">
      <c r="A54" t="s">
        <v>78</v>
      </c>
      <c r="B54" s="1">
        <v>147</v>
      </c>
      <c r="C54">
        <v>217</v>
      </c>
      <c r="D54" t="s">
        <v>51</v>
      </c>
      <c r="E54" t="s">
        <v>62</v>
      </c>
      <c r="F54" t="s">
        <v>93</v>
      </c>
      <c r="G54" t="s">
        <v>66</v>
      </c>
      <c r="H54">
        <f>'host.cell.number incl immature'!I84+'host.cell.number incl immature'!H84</f>
        <v>0</v>
      </c>
    </row>
    <row r="55" spans="1:8" hidden="1">
      <c r="A55" t="s">
        <v>78</v>
      </c>
      <c r="B55" s="1">
        <v>147</v>
      </c>
      <c r="C55">
        <v>217</v>
      </c>
      <c r="D55" t="s">
        <v>51</v>
      </c>
      <c r="E55" t="s">
        <v>62</v>
      </c>
      <c r="F55" t="s">
        <v>93</v>
      </c>
      <c r="G55" t="s">
        <v>67</v>
      </c>
      <c r="H55">
        <f>'host.cell.number incl immature'!I85+'host.cell.number incl immature'!H85</f>
        <v>0</v>
      </c>
    </row>
    <row r="56" spans="1:8">
      <c r="A56" t="s">
        <v>79</v>
      </c>
      <c r="B56" s="1">
        <v>147</v>
      </c>
      <c r="C56">
        <v>217</v>
      </c>
      <c r="D56" t="s">
        <v>51</v>
      </c>
      <c r="E56" t="s">
        <v>62</v>
      </c>
      <c r="F56" t="s">
        <v>93</v>
      </c>
      <c r="G56" t="s">
        <v>66</v>
      </c>
      <c r="H56">
        <f>'host.cell.number incl immature'!I86+'host.cell.number incl immature'!H86</f>
        <v>0</v>
      </c>
    </row>
    <row r="57" spans="1:8" hidden="1">
      <c r="A57" t="s">
        <v>79</v>
      </c>
      <c r="B57" s="1">
        <v>147</v>
      </c>
      <c r="C57">
        <v>217</v>
      </c>
      <c r="D57" t="s">
        <v>51</v>
      </c>
      <c r="E57" t="s">
        <v>62</v>
      </c>
      <c r="F57" t="s">
        <v>93</v>
      </c>
      <c r="G57" t="s">
        <v>67</v>
      </c>
      <c r="H57">
        <f>'host.cell.number incl immature'!I87+'host.cell.number incl immature'!H87</f>
        <v>0</v>
      </c>
    </row>
    <row r="58" spans="1:8">
      <c r="A58" t="s">
        <v>80</v>
      </c>
      <c r="B58" s="1">
        <v>147</v>
      </c>
      <c r="C58">
        <v>217</v>
      </c>
      <c r="D58" t="s">
        <v>51</v>
      </c>
      <c r="E58" t="s">
        <v>62</v>
      </c>
      <c r="F58" t="s">
        <v>93</v>
      </c>
      <c r="G58" t="s">
        <v>66</v>
      </c>
      <c r="H58">
        <f>'host.cell.number incl immature'!I88+'host.cell.number incl immature'!H88</f>
        <v>916477.0080371236</v>
      </c>
    </row>
    <row r="59" spans="1:8" hidden="1">
      <c r="A59" t="s">
        <v>80</v>
      </c>
      <c r="B59" s="1">
        <v>147</v>
      </c>
      <c r="C59">
        <v>217</v>
      </c>
      <c r="D59" t="s">
        <v>51</v>
      </c>
      <c r="E59" t="s">
        <v>62</v>
      </c>
      <c r="F59" t="s">
        <v>93</v>
      </c>
      <c r="G59" t="s">
        <v>67</v>
      </c>
      <c r="H59">
        <f>'host.cell.number incl immature'!I89+'host.cell.number incl immature'!H89</f>
        <v>332230.81063234119</v>
      </c>
    </row>
    <row r="60" spans="1:8" hidden="1">
      <c r="A60" t="s">
        <v>19</v>
      </c>
      <c r="B60">
        <v>152</v>
      </c>
      <c r="C60">
        <v>273</v>
      </c>
      <c r="D60" t="s">
        <v>49</v>
      </c>
      <c r="E60" t="s">
        <v>62</v>
      </c>
      <c r="G60" t="s">
        <v>66</v>
      </c>
      <c r="H60">
        <v>1033407.4074074073</v>
      </c>
    </row>
    <row r="61" spans="1:8" hidden="1">
      <c r="A61" t="s">
        <v>19</v>
      </c>
      <c r="B61">
        <v>152</v>
      </c>
      <c r="C61">
        <v>273</v>
      </c>
      <c r="D61" t="s">
        <v>49</v>
      </c>
      <c r="E61" t="s">
        <v>62</v>
      </c>
      <c r="G61" t="s">
        <v>67</v>
      </c>
      <c r="H61">
        <v>115132.54134637782</v>
      </c>
    </row>
    <row r="62" spans="1:8" hidden="1">
      <c r="A62" t="s">
        <v>27</v>
      </c>
      <c r="B62">
        <v>152</v>
      </c>
      <c r="C62">
        <v>192</v>
      </c>
      <c r="D62" t="s">
        <v>54</v>
      </c>
      <c r="E62" t="s">
        <v>62</v>
      </c>
      <c r="G62" t="s">
        <v>66</v>
      </c>
      <c r="H62">
        <v>461222.2279322336</v>
      </c>
    </row>
    <row r="63" spans="1:8" hidden="1">
      <c r="A63" t="s">
        <v>27</v>
      </c>
      <c r="B63">
        <v>152</v>
      </c>
      <c r="C63">
        <v>192</v>
      </c>
      <c r="D63" t="s">
        <v>54</v>
      </c>
      <c r="E63" t="s">
        <v>62</v>
      </c>
      <c r="G63" t="s">
        <v>67</v>
      </c>
      <c r="H63">
        <v>88443.565102694556</v>
      </c>
    </row>
    <row r="64" spans="1:8" hidden="1">
      <c r="A64" t="s">
        <v>28</v>
      </c>
      <c r="B64">
        <v>152</v>
      </c>
      <c r="C64">
        <v>273</v>
      </c>
      <c r="D64" t="s">
        <v>49</v>
      </c>
      <c r="E64" t="s">
        <v>62</v>
      </c>
      <c r="G64" t="s">
        <v>66</v>
      </c>
      <c r="H64">
        <v>1557317.0420425462</v>
      </c>
    </row>
    <row r="65" spans="1:8" hidden="1">
      <c r="A65" t="s">
        <v>28</v>
      </c>
      <c r="B65">
        <v>152</v>
      </c>
      <c r="C65">
        <v>273</v>
      </c>
      <c r="D65" t="s">
        <v>49</v>
      </c>
      <c r="E65" t="s">
        <v>62</v>
      </c>
      <c r="G65" t="s">
        <v>67</v>
      </c>
      <c r="H65">
        <v>370968.20780128025</v>
      </c>
    </row>
    <row r="66" spans="1:8" hidden="1">
      <c r="A66" t="s">
        <v>9</v>
      </c>
      <c r="B66">
        <v>201</v>
      </c>
      <c r="C66">
        <v>347</v>
      </c>
      <c r="D66" t="s">
        <v>44</v>
      </c>
      <c r="E66" t="s">
        <v>61</v>
      </c>
      <c r="G66" t="s">
        <v>66</v>
      </c>
      <c r="H66">
        <v>772896.66092943202</v>
      </c>
    </row>
    <row r="67" spans="1:8" hidden="1">
      <c r="A67" t="s">
        <v>9</v>
      </c>
      <c r="B67">
        <v>201</v>
      </c>
      <c r="C67">
        <v>347</v>
      </c>
      <c r="D67" t="s">
        <v>44</v>
      </c>
      <c r="E67" t="s">
        <v>61</v>
      </c>
      <c r="G67" t="s">
        <v>67</v>
      </c>
      <c r="H67">
        <v>215252.32358003443</v>
      </c>
    </row>
    <row r="68" spans="1:8" hidden="1">
      <c r="A68" t="s">
        <v>11</v>
      </c>
      <c r="B68">
        <v>201</v>
      </c>
      <c r="C68">
        <v>319</v>
      </c>
      <c r="D68" t="s">
        <v>45</v>
      </c>
      <c r="E68" t="s">
        <v>61</v>
      </c>
      <c r="G68" t="s">
        <v>66</v>
      </c>
      <c r="H68">
        <v>750250.51546391752</v>
      </c>
    </row>
    <row r="69" spans="1:8" hidden="1">
      <c r="A69" t="s">
        <v>11</v>
      </c>
      <c r="B69">
        <v>201</v>
      </c>
      <c r="C69">
        <v>319</v>
      </c>
      <c r="D69" t="s">
        <v>45</v>
      </c>
      <c r="E69" t="s">
        <v>61</v>
      </c>
      <c r="G69" t="s">
        <v>67</v>
      </c>
      <c r="H69">
        <v>227598.55670103093</v>
      </c>
    </row>
    <row r="70" spans="1:8" hidden="1">
      <c r="A70" t="s">
        <v>12</v>
      </c>
      <c r="B70">
        <v>201</v>
      </c>
      <c r="C70">
        <v>266</v>
      </c>
      <c r="D70" t="s">
        <v>46</v>
      </c>
      <c r="E70" t="s">
        <v>61</v>
      </c>
      <c r="G70" t="s">
        <v>66</v>
      </c>
      <c r="H70">
        <v>1045683.7043478261</v>
      </c>
    </row>
    <row r="71" spans="1:8" hidden="1">
      <c r="A71" t="s">
        <v>12</v>
      </c>
      <c r="B71">
        <v>201</v>
      </c>
      <c r="C71">
        <v>266</v>
      </c>
      <c r="D71" t="s">
        <v>46</v>
      </c>
      <c r="E71" t="s">
        <v>61</v>
      </c>
      <c r="G71" t="s">
        <v>67</v>
      </c>
      <c r="H71">
        <v>314742.05217391305</v>
      </c>
    </row>
    <row r="72" spans="1:8" hidden="1">
      <c r="A72" t="s">
        <v>13</v>
      </c>
      <c r="B72">
        <v>201</v>
      </c>
      <c r="C72">
        <v>266</v>
      </c>
      <c r="D72" t="s">
        <v>46</v>
      </c>
      <c r="E72" t="s">
        <v>61</v>
      </c>
      <c r="G72" t="s">
        <v>66</v>
      </c>
      <c r="H72">
        <v>1497728.1863560732</v>
      </c>
    </row>
    <row r="73" spans="1:8" hidden="1">
      <c r="A73" t="s">
        <v>13</v>
      </c>
      <c r="B73">
        <v>201</v>
      </c>
      <c r="C73">
        <v>266</v>
      </c>
      <c r="D73" t="s">
        <v>46</v>
      </c>
      <c r="E73" t="s">
        <v>61</v>
      </c>
      <c r="G73" t="s">
        <v>67</v>
      </c>
      <c r="H73">
        <v>420678.41930116469</v>
      </c>
    </row>
    <row r="74" spans="1:8">
      <c r="A74" t="s">
        <v>81</v>
      </c>
      <c r="B74" s="1">
        <v>210</v>
      </c>
      <c r="C74">
        <v>261</v>
      </c>
      <c r="D74" t="s">
        <v>58</v>
      </c>
      <c r="E74" t="s">
        <v>62</v>
      </c>
      <c r="F74" t="s">
        <v>93</v>
      </c>
      <c r="G74" t="s">
        <v>66</v>
      </c>
      <c r="H74">
        <f>'host.cell.number incl immature'!I90+'host.cell.number incl immature'!H90</f>
        <v>2272375.0351470737</v>
      </c>
    </row>
    <row r="75" spans="1:8" hidden="1">
      <c r="A75" t="s">
        <v>81</v>
      </c>
      <c r="B75" s="1">
        <v>210</v>
      </c>
      <c r="C75">
        <v>261</v>
      </c>
      <c r="D75" t="s">
        <v>58</v>
      </c>
      <c r="E75" t="s">
        <v>62</v>
      </c>
      <c r="F75" t="s">
        <v>93</v>
      </c>
      <c r="G75" t="s">
        <v>67</v>
      </c>
      <c r="H75">
        <f>'host.cell.number incl immature'!I91+'host.cell.number incl immature'!H91</f>
        <v>1066314.1377402474</v>
      </c>
    </row>
    <row r="76" spans="1:8">
      <c r="A76" t="s">
        <v>82</v>
      </c>
      <c r="B76" s="1">
        <v>210</v>
      </c>
      <c r="C76">
        <v>261</v>
      </c>
      <c r="D76" t="s">
        <v>58</v>
      </c>
      <c r="E76" t="s">
        <v>62</v>
      </c>
      <c r="F76" t="s">
        <v>93</v>
      </c>
      <c r="G76" t="s">
        <v>66</v>
      </c>
      <c r="H76">
        <f>'host.cell.number incl immature'!I92+'host.cell.number incl immature'!H92</f>
        <v>1785293.3514198193</v>
      </c>
    </row>
    <row r="77" spans="1:8" hidden="1">
      <c r="A77" t="s">
        <v>82</v>
      </c>
      <c r="B77" s="1">
        <v>210</v>
      </c>
      <c r="C77">
        <v>261</v>
      </c>
      <c r="D77" t="s">
        <v>58</v>
      </c>
      <c r="E77" t="s">
        <v>62</v>
      </c>
      <c r="F77" t="s">
        <v>93</v>
      </c>
      <c r="G77" t="s">
        <v>67</v>
      </c>
      <c r="H77">
        <f>'host.cell.number incl immature'!I93+'host.cell.number incl immature'!H93</f>
        <v>602371.20116424258</v>
      </c>
    </row>
    <row r="78" spans="1:8">
      <c r="A78" t="s">
        <v>83</v>
      </c>
      <c r="B78" s="1">
        <v>238</v>
      </c>
      <c r="C78">
        <v>289</v>
      </c>
      <c r="D78" t="s">
        <v>58</v>
      </c>
      <c r="E78" t="s">
        <v>62</v>
      </c>
      <c r="F78" t="s">
        <v>93</v>
      </c>
      <c r="G78" t="s">
        <v>66</v>
      </c>
      <c r="H78">
        <f>'host.cell.number incl immature'!I94+'host.cell.number incl immature'!H94</f>
        <v>2108022.0703125</v>
      </c>
    </row>
    <row r="79" spans="1:8" hidden="1">
      <c r="A79" t="s">
        <v>83</v>
      </c>
      <c r="B79" s="1">
        <v>238</v>
      </c>
      <c r="C79">
        <v>289</v>
      </c>
      <c r="D79" t="s">
        <v>58</v>
      </c>
      <c r="E79" t="s">
        <v>62</v>
      </c>
      <c r="F79" t="s">
        <v>93</v>
      </c>
      <c r="G79" t="s">
        <v>67</v>
      </c>
      <c r="H79">
        <f>'host.cell.number incl immature'!I95+'host.cell.number incl immature'!H95</f>
        <v>375286.5234375</v>
      </c>
    </row>
    <row r="80" spans="1:8" hidden="1">
      <c r="A80" t="s">
        <v>8</v>
      </c>
      <c r="B80">
        <v>264</v>
      </c>
      <c r="C80">
        <v>442</v>
      </c>
      <c r="D80" t="s">
        <v>43</v>
      </c>
      <c r="E80" t="s">
        <v>60</v>
      </c>
      <c r="G80" t="s">
        <v>66</v>
      </c>
      <c r="H80">
        <v>1930762.7456637588</v>
      </c>
    </row>
    <row r="81" spans="1:8" hidden="1">
      <c r="A81" t="s">
        <v>8</v>
      </c>
      <c r="B81">
        <v>264</v>
      </c>
      <c r="C81">
        <v>442</v>
      </c>
      <c r="D81" t="s">
        <v>43</v>
      </c>
      <c r="E81" t="s">
        <v>60</v>
      </c>
      <c r="G81" t="s">
        <v>67</v>
      </c>
      <c r="H81">
        <v>178181.19717592749</v>
      </c>
    </row>
    <row r="82" spans="1:8" hidden="1">
      <c r="A82" t="s">
        <v>10</v>
      </c>
      <c r="B82">
        <v>264</v>
      </c>
      <c r="C82">
        <v>382</v>
      </c>
      <c r="D82" t="s">
        <v>45</v>
      </c>
      <c r="E82" t="s">
        <v>60</v>
      </c>
      <c r="G82" t="s">
        <v>66</v>
      </c>
      <c r="H82">
        <v>1592605.2174948538</v>
      </c>
    </row>
    <row r="83" spans="1:8" hidden="1">
      <c r="A83" t="s">
        <v>10</v>
      </c>
      <c r="B83">
        <v>264</v>
      </c>
      <c r="C83">
        <v>382</v>
      </c>
      <c r="D83" t="s">
        <v>45</v>
      </c>
      <c r="E83" t="s">
        <v>60</v>
      </c>
      <c r="G83" t="s">
        <v>67</v>
      </c>
      <c r="H83">
        <v>223725.3967983941</v>
      </c>
    </row>
    <row r="84" spans="1:8" hidden="1">
      <c r="A84" t="s">
        <v>14</v>
      </c>
      <c r="B84">
        <v>264</v>
      </c>
      <c r="C84">
        <v>330</v>
      </c>
      <c r="D84" t="s">
        <v>47</v>
      </c>
      <c r="E84" t="s">
        <v>60</v>
      </c>
      <c r="G84" t="s">
        <v>66</v>
      </c>
      <c r="H84">
        <v>1632370.1294521987</v>
      </c>
    </row>
    <row r="85" spans="1:8" hidden="1">
      <c r="A85" t="s">
        <v>14</v>
      </c>
      <c r="B85">
        <v>264</v>
      </c>
      <c r="C85">
        <v>330</v>
      </c>
      <c r="D85" t="s">
        <v>47</v>
      </c>
      <c r="E85" t="s">
        <v>60</v>
      </c>
      <c r="G85" t="s">
        <v>67</v>
      </c>
      <c r="H85">
        <v>263253.63963631529</v>
      </c>
    </row>
    <row r="86" spans="1:8" hidden="1">
      <c r="A86" t="s">
        <v>15</v>
      </c>
      <c r="B86">
        <v>264</v>
      </c>
      <c r="C86">
        <v>330</v>
      </c>
      <c r="D86" t="s">
        <v>47</v>
      </c>
      <c r="E86" t="s">
        <v>60</v>
      </c>
      <c r="G86" t="s">
        <v>66</v>
      </c>
      <c r="H86">
        <v>1660851.3338642246</v>
      </c>
    </row>
    <row r="87" spans="1:8" hidden="1">
      <c r="A87" t="s">
        <v>15</v>
      </c>
      <c r="B87">
        <v>264</v>
      </c>
      <c r="C87">
        <v>330</v>
      </c>
      <c r="D87" t="s">
        <v>47</v>
      </c>
      <c r="E87" t="s">
        <v>60</v>
      </c>
      <c r="G87" t="s">
        <v>67</v>
      </c>
      <c r="H87">
        <v>336248.75572367111</v>
      </c>
    </row>
    <row r="88" spans="1:8" hidden="1">
      <c r="A88" t="s">
        <v>17</v>
      </c>
      <c r="B88">
        <v>334</v>
      </c>
      <c r="C88">
        <v>455</v>
      </c>
      <c r="D88" t="s">
        <v>49</v>
      </c>
      <c r="E88" t="s">
        <v>62</v>
      </c>
      <c r="G88" t="s">
        <v>66</v>
      </c>
      <c r="H88">
        <v>1215863.7081126554</v>
      </c>
    </row>
    <row r="89" spans="1:8" hidden="1">
      <c r="A89" t="s">
        <v>17</v>
      </c>
      <c r="B89">
        <v>334</v>
      </c>
      <c r="C89">
        <v>455</v>
      </c>
      <c r="D89" t="s">
        <v>49</v>
      </c>
      <c r="E89" t="s">
        <v>62</v>
      </c>
      <c r="G89" t="s">
        <v>67</v>
      </c>
      <c r="H89">
        <v>336652.13320729625</v>
      </c>
    </row>
    <row r="90" spans="1:8" hidden="1">
      <c r="A90" t="s">
        <v>30</v>
      </c>
      <c r="B90">
        <v>334</v>
      </c>
      <c r="C90">
        <v>374</v>
      </c>
      <c r="D90" t="s">
        <v>54</v>
      </c>
      <c r="E90" t="s">
        <v>62</v>
      </c>
      <c r="G90" t="s">
        <v>66</v>
      </c>
      <c r="H90">
        <v>2872425.1027201572</v>
      </c>
    </row>
    <row r="91" spans="1:8" hidden="1">
      <c r="A91" t="s">
        <v>30</v>
      </c>
      <c r="B91">
        <v>334</v>
      </c>
      <c r="C91">
        <v>374</v>
      </c>
      <c r="D91" t="s">
        <v>54</v>
      </c>
      <c r="E91" t="s">
        <v>62</v>
      </c>
      <c r="G91" t="s">
        <v>67</v>
      </c>
      <c r="H91">
        <v>1080884.8899329712</v>
      </c>
    </row>
    <row r="92" spans="1:8" hidden="1">
      <c r="A92" t="s">
        <v>31</v>
      </c>
      <c r="B92">
        <v>334</v>
      </c>
      <c r="C92">
        <v>374</v>
      </c>
      <c r="D92" t="s">
        <v>54</v>
      </c>
      <c r="E92" t="s">
        <v>62</v>
      </c>
      <c r="G92" t="s">
        <v>66</v>
      </c>
      <c r="H92">
        <v>2109952.2534743119</v>
      </c>
    </row>
    <row r="93" spans="1:8" hidden="1">
      <c r="A93" t="s">
        <v>31</v>
      </c>
      <c r="B93">
        <v>334</v>
      </c>
      <c r="C93">
        <v>374</v>
      </c>
      <c r="D93" t="s">
        <v>54</v>
      </c>
      <c r="E93" t="s">
        <v>62</v>
      </c>
      <c r="G93" t="s">
        <v>67</v>
      </c>
      <c r="H93">
        <v>610967.05804144917</v>
      </c>
    </row>
    <row r="94" spans="1:8">
      <c r="A94" t="s">
        <v>84</v>
      </c>
      <c r="B94" s="1">
        <v>378</v>
      </c>
      <c r="C94">
        <v>442</v>
      </c>
      <c r="D94" t="s">
        <v>85</v>
      </c>
      <c r="E94" t="s">
        <v>62</v>
      </c>
      <c r="F94" t="s">
        <v>93</v>
      </c>
      <c r="G94" t="s">
        <v>66</v>
      </c>
      <c r="H94">
        <f>'host.cell.number incl immature'!I96+'host.cell.number incl immature'!H96</f>
        <v>3366533.9357832577</v>
      </c>
    </row>
    <row r="95" spans="1:8" hidden="1">
      <c r="A95" t="s">
        <v>84</v>
      </c>
      <c r="B95" s="1">
        <v>378</v>
      </c>
      <c r="C95">
        <v>442</v>
      </c>
      <c r="D95" t="s">
        <v>85</v>
      </c>
      <c r="E95" t="s">
        <v>62</v>
      </c>
      <c r="F95" t="s">
        <v>93</v>
      </c>
      <c r="G95" t="s">
        <v>67</v>
      </c>
      <c r="H95">
        <f>'host.cell.number incl immature'!I97+'host.cell.number incl immature'!H97</f>
        <v>738601.39738143631</v>
      </c>
    </row>
    <row r="96" spans="1:8" hidden="1">
      <c r="A96" t="s">
        <v>20</v>
      </c>
      <c r="B96">
        <v>403</v>
      </c>
      <c r="C96">
        <v>456</v>
      </c>
      <c r="D96" t="s">
        <v>50</v>
      </c>
      <c r="E96" t="s">
        <v>62</v>
      </c>
      <c r="G96" t="s">
        <v>66</v>
      </c>
      <c r="H96">
        <v>3740749.2825554111</v>
      </c>
    </row>
    <row r="97" spans="1:8" hidden="1">
      <c r="A97" t="s">
        <v>20</v>
      </c>
      <c r="B97">
        <v>403</v>
      </c>
      <c r="C97">
        <v>456</v>
      </c>
      <c r="D97" t="s">
        <v>50</v>
      </c>
      <c r="E97" t="s">
        <v>62</v>
      </c>
      <c r="G97" t="s">
        <v>67</v>
      </c>
      <c r="H97">
        <v>764578.82295473781</v>
      </c>
    </row>
    <row r="98" spans="1:8">
      <c r="A98" t="s">
        <v>86</v>
      </c>
      <c r="B98" s="1">
        <v>434</v>
      </c>
      <c r="C98">
        <v>524</v>
      </c>
      <c r="D98" t="s">
        <v>87</v>
      </c>
      <c r="E98" t="s">
        <v>62</v>
      </c>
      <c r="F98" t="s">
        <v>93</v>
      </c>
      <c r="G98" t="s">
        <v>66</v>
      </c>
      <c r="H98">
        <f>'host.cell.number incl immature'!I98+'host.cell.number incl immature'!H98</f>
        <v>773339.38152455469</v>
      </c>
    </row>
    <row r="99" spans="1:8" hidden="1">
      <c r="A99" t="s">
        <v>86</v>
      </c>
      <c r="B99" s="1">
        <v>434</v>
      </c>
      <c r="C99">
        <v>524</v>
      </c>
      <c r="D99" t="s">
        <v>87</v>
      </c>
      <c r="E99" t="s">
        <v>62</v>
      </c>
      <c r="F99" t="s">
        <v>93</v>
      </c>
      <c r="G99" t="s">
        <v>67</v>
      </c>
      <c r="H99">
        <f>'host.cell.number incl immature'!I99+'host.cell.number incl immature'!H99</f>
        <v>185112.82887039767</v>
      </c>
    </row>
    <row r="100" spans="1:8">
      <c r="A100" t="s">
        <v>88</v>
      </c>
      <c r="B100" s="1">
        <v>434</v>
      </c>
      <c r="C100">
        <v>524</v>
      </c>
      <c r="D100" t="s">
        <v>87</v>
      </c>
      <c r="E100" t="s">
        <v>62</v>
      </c>
      <c r="F100" t="s">
        <v>93</v>
      </c>
      <c r="G100" t="s">
        <v>66</v>
      </c>
      <c r="H100">
        <f>'host.cell.number incl immature'!I100+'host.cell.number incl immature'!H100</f>
        <v>512455.94571583392</v>
      </c>
    </row>
    <row r="101" spans="1:8" hidden="1">
      <c r="A101" t="s">
        <v>88</v>
      </c>
      <c r="B101" s="1">
        <v>434</v>
      </c>
      <c r="C101">
        <v>524</v>
      </c>
      <c r="D101" t="s">
        <v>87</v>
      </c>
      <c r="E101" t="s">
        <v>62</v>
      </c>
      <c r="F101" t="s">
        <v>93</v>
      </c>
      <c r="G101" t="s">
        <v>67</v>
      </c>
      <c r="H101">
        <f>'host.cell.number incl immature'!I101+'host.cell.number incl immature'!H101</f>
        <v>239933.95082432468</v>
      </c>
    </row>
    <row r="102" spans="1:8">
      <c r="A102" t="s">
        <v>89</v>
      </c>
      <c r="B102" s="1">
        <v>434</v>
      </c>
      <c r="C102">
        <v>521</v>
      </c>
      <c r="D102" t="s">
        <v>90</v>
      </c>
      <c r="E102" t="s">
        <v>76</v>
      </c>
      <c r="F102" t="s">
        <v>93</v>
      </c>
      <c r="G102" t="s">
        <v>66</v>
      </c>
      <c r="H102">
        <f>'host.cell.number incl immature'!I102+'host.cell.number incl immature'!H102</f>
        <v>4201605.1436536126</v>
      </c>
    </row>
    <row r="103" spans="1:8" hidden="1">
      <c r="A103" t="s">
        <v>89</v>
      </c>
      <c r="B103" s="1">
        <v>434</v>
      </c>
      <c r="C103">
        <v>521</v>
      </c>
      <c r="D103" t="s">
        <v>90</v>
      </c>
      <c r="E103" t="s">
        <v>76</v>
      </c>
      <c r="F103" t="s">
        <v>93</v>
      </c>
      <c r="G103" t="s">
        <v>67</v>
      </c>
      <c r="H103">
        <f>'host.cell.number incl immature'!I103+'host.cell.number incl immature'!H103</f>
        <v>1013393.2826761387</v>
      </c>
    </row>
    <row r="104" spans="1:8">
      <c r="A104" t="s">
        <v>91</v>
      </c>
      <c r="B104" s="1">
        <v>476</v>
      </c>
      <c r="C104">
        <v>566</v>
      </c>
      <c r="D104" t="s">
        <v>87</v>
      </c>
      <c r="E104" t="s">
        <v>62</v>
      </c>
      <c r="F104" t="s">
        <v>93</v>
      </c>
      <c r="G104" t="s">
        <v>66</v>
      </c>
      <c r="H104">
        <f>'host.cell.number incl immature'!I104+'host.cell.number incl immature'!H104</f>
        <v>97360.614525139696</v>
      </c>
    </row>
    <row r="105" spans="1:8" hidden="1">
      <c r="A105" t="s">
        <v>91</v>
      </c>
      <c r="B105" s="1">
        <v>476</v>
      </c>
      <c r="C105">
        <v>566</v>
      </c>
      <c r="D105" t="s">
        <v>87</v>
      </c>
      <c r="E105" t="s">
        <v>62</v>
      </c>
      <c r="F105" t="s">
        <v>93</v>
      </c>
      <c r="G105" t="s">
        <v>67</v>
      </c>
      <c r="H105">
        <f>'host.cell.number incl immature'!I105+'host.cell.number incl immature'!H105</f>
        <v>48186.592178770952</v>
      </c>
    </row>
    <row r="106" spans="1:8">
      <c r="A106" t="s">
        <v>92</v>
      </c>
      <c r="B106" s="1">
        <v>476</v>
      </c>
      <c r="C106">
        <v>563</v>
      </c>
      <c r="D106" t="s">
        <v>90</v>
      </c>
      <c r="E106" t="s">
        <v>62</v>
      </c>
      <c r="F106" t="s">
        <v>93</v>
      </c>
      <c r="G106" t="s">
        <v>66</v>
      </c>
      <c r="H106">
        <f>'host.cell.number incl immature'!I106+'host.cell.number incl immature'!H106</f>
        <v>167310.67669172931</v>
      </c>
    </row>
    <row r="107" spans="1:8" hidden="1">
      <c r="A107" t="s">
        <v>92</v>
      </c>
      <c r="B107" s="1">
        <v>476</v>
      </c>
      <c r="C107">
        <v>563</v>
      </c>
      <c r="D107" t="s">
        <v>90</v>
      </c>
      <c r="E107" t="s">
        <v>62</v>
      </c>
      <c r="F107" t="s">
        <v>93</v>
      </c>
      <c r="G107" t="s">
        <v>67</v>
      </c>
      <c r="H107">
        <f>'host.cell.number incl immature'!I107+'host.cell.number incl immature'!H107</f>
        <v>39828.552631578947</v>
      </c>
    </row>
  </sheetData>
  <autoFilter ref="A1:H107">
    <filterColumn colId="5">
      <customFilters>
        <customFilter operator="notEqual" val=" "/>
      </customFilters>
    </filterColumn>
    <filterColumn colId="6">
      <filters blank="1"/>
    </filterColumn>
    <sortState ref="A2:G107">
      <sortCondition ref="B1:B107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07"/>
  <sheetViews>
    <sheetView tabSelected="1" workbookViewId="0">
      <selection activeCell="H8" sqref="H8"/>
    </sheetView>
  </sheetViews>
  <sheetFormatPr baseColWidth="10" defaultColWidth="8.83203125" defaultRowHeight="14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</v>
      </c>
      <c r="G1" t="s">
        <v>5</v>
      </c>
      <c r="H1" t="s">
        <v>6</v>
      </c>
      <c r="I1" t="s">
        <v>7</v>
      </c>
    </row>
    <row r="2" spans="1:9" hidden="1">
      <c r="A2" t="s">
        <v>40</v>
      </c>
      <c r="B2">
        <v>12</v>
      </c>
      <c r="C2">
        <v>72</v>
      </c>
      <c r="D2" t="s">
        <v>59</v>
      </c>
      <c r="E2" t="s">
        <v>62</v>
      </c>
      <c r="G2" t="s">
        <v>66</v>
      </c>
      <c r="I2">
        <v>3871591.8602576945</v>
      </c>
    </row>
    <row r="3" spans="1:9" hidden="1">
      <c r="A3" t="s">
        <v>40</v>
      </c>
      <c r="B3">
        <v>12</v>
      </c>
      <c r="C3">
        <v>72</v>
      </c>
      <c r="D3" t="s">
        <v>59</v>
      </c>
      <c r="E3" t="s">
        <v>62</v>
      </c>
      <c r="G3" t="s">
        <v>67</v>
      </c>
      <c r="H3">
        <v>451623.96915350523</v>
      </c>
      <c r="I3">
        <v>851750.20925669279</v>
      </c>
    </row>
    <row r="4" spans="1:9" hidden="1">
      <c r="A4" t="s">
        <v>41</v>
      </c>
      <c r="B4">
        <v>12</v>
      </c>
      <c r="C4">
        <v>72</v>
      </c>
      <c r="D4" t="s">
        <v>59</v>
      </c>
      <c r="E4" t="s">
        <v>62</v>
      </c>
      <c r="G4" t="s">
        <v>66</v>
      </c>
      <c r="I4">
        <v>2462877.6470483094</v>
      </c>
    </row>
    <row r="5" spans="1:9" hidden="1">
      <c r="A5" t="s">
        <v>41</v>
      </c>
      <c r="B5">
        <v>12</v>
      </c>
      <c r="C5">
        <v>72</v>
      </c>
      <c r="D5" t="s">
        <v>59</v>
      </c>
      <c r="E5" t="s">
        <v>62</v>
      </c>
      <c r="G5" t="s">
        <v>67</v>
      </c>
      <c r="H5">
        <v>394660.99460647849</v>
      </c>
      <c r="I5">
        <v>534883.61701081833</v>
      </c>
    </row>
    <row r="6" spans="1:9" hidden="1">
      <c r="A6" t="s">
        <v>42</v>
      </c>
      <c r="B6">
        <v>12</v>
      </c>
      <c r="C6">
        <v>77</v>
      </c>
      <c r="D6" t="s">
        <v>46</v>
      </c>
      <c r="E6" t="s">
        <v>62</v>
      </c>
      <c r="G6" t="s">
        <v>66</v>
      </c>
      <c r="I6">
        <v>3246127.6372690341</v>
      </c>
    </row>
    <row r="7" spans="1:9" hidden="1">
      <c r="A7" t="s">
        <v>42</v>
      </c>
      <c r="B7">
        <v>12</v>
      </c>
      <c r="C7">
        <v>77</v>
      </c>
      <c r="D7" t="s">
        <v>46</v>
      </c>
      <c r="E7" t="s">
        <v>62</v>
      </c>
      <c r="G7" t="s">
        <v>67</v>
      </c>
      <c r="H7">
        <v>721687.8521818897</v>
      </c>
      <c r="I7">
        <v>773266.93749180972</v>
      </c>
    </row>
    <row r="8" spans="1:9">
      <c r="A8" t="s">
        <v>69</v>
      </c>
      <c r="B8" s="1">
        <v>14</v>
      </c>
      <c r="C8">
        <v>113</v>
      </c>
      <c r="D8" t="s">
        <v>70</v>
      </c>
      <c r="E8" t="s">
        <v>62</v>
      </c>
      <c r="F8" s="2" t="s">
        <v>93</v>
      </c>
      <c r="G8" t="s">
        <v>66</v>
      </c>
      <c r="H8">
        <f>381096.701018666-H9</f>
        <v>861.23548252839828</v>
      </c>
      <c r="I8">
        <v>4738948.242610639</v>
      </c>
    </row>
    <row r="9" spans="1:9">
      <c r="A9" t="s">
        <v>69</v>
      </c>
      <c r="B9" s="1">
        <v>14</v>
      </c>
      <c r="C9">
        <v>113</v>
      </c>
      <c r="D9" t="s">
        <v>70</v>
      </c>
      <c r="E9" t="s">
        <v>62</v>
      </c>
      <c r="F9" s="2" t="s">
        <v>93</v>
      </c>
      <c r="G9" t="s">
        <v>67</v>
      </c>
      <c r="H9">
        <v>380235.46553613758</v>
      </c>
      <c r="I9">
        <v>588223.8345666636</v>
      </c>
    </row>
    <row r="10" spans="1:9">
      <c r="A10" t="s">
        <v>71</v>
      </c>
      <c r="B10" s="1">
        <v>14</v>
      </c>
      <c r="C10">
        <v>113</v>
      </c>
      <c r="D10" t="s">
        <v>70</v>
      </c>
      <c r="E10" t="s">
        <v>62</v>
      </c>
      <c r="F10" s="2" t="s">
        <v>93</v>
      </c>
      <c r="G10" t="s">
        <v>66</v>
      </c>
      <c r="H10">
        <f>280582.349016992-H11</f>
        <v>2818.3494878942147</v>
      </c>
      <c r="I10">
        <v>4637437.507357846</v>
      </c>
    </row>
    <row r="11" spans="1:9">
      <c r="A11" t="s">
        <v>71</v>
      </c>
      <c r="B11" s="1">
        <v>14</v>
      </c>
      <c r="C11">
        <v>113</v>
      </c>
      <c r="D11" t="s">
        <v>70</v>
      </c>
      <c r="E11" t="s">
        <v>62</v>
      </c>
      <c r="F11" s="2" t="s">
        <v>93</v>
      </c>
      <c r="G11" t="s">
        <v>67</v>
      </c>
      <c r="H11">
        <v>277763.99952909781</v>
      </c>
      <c r="I11">
        <v>776925.00882941566</v>
      </c>
    </row>
    <row r="12" spans="1:9" hidden="1">
      <c r="A12" t="s">
        <v>21</v>
      </c>
      <c r="B12">
        <v>21</v>
      </c>
      <c r="C12">
        <v>91</v>
      </c>
      <c r="D12" t="s">
        <v>51</v>
      </c>
      <c r="E12" t="s">
        <v>62</v>
      </c>
      <c r="F12" s="2"/>
      <c r="G12" t="s">
        <v>66</v>
      </c>
      <c r="I12">
        <v>2336661.9872233425</v>
      </c>
    </row>
    <row r="13" spans="1:9" hidden="1">
      <c r="A13" t="s">
        <v>21</v>
      </c>
      <c r="B13">
        <v>21</v>
      </c>
      <c r="C13">
        <v>91</v>
      </c>
      <c r="D13" t="s">
        <v>51</v>
      </c>
      <c r="E13" t="s">
        <v>62</v>
      </c>
      <c r="F13" s="2"/>
      <c r="G13" t="s">
        <v>67</v>
      </c>
      <c r="H13">
        <v>100955.89476583533</v>
      </c>
      <c r="I13">
        <v>339336.33350807207</v>
      </c>
    </row>
    <row r="14" spans="1:9" hidden="1">
      <c r="A14" t="s">
        <v>24</v>
      </c>
      <c r="B14">
        <v>21</v>
      </c>
      <c r="C14">
        <v>75</v>
      </c>
      <c r="D14" t="s">
        <v>52</v>
      </c>
      <c r="E14" t="s">
        <v>62</v>
      </c>
      <c r="F14" s="2"/>
      <c r="G14" t="s">
        <v>66</v>
      </c>
      <c r="I14">
        <v>1640025.0013393576</v>
      </c>
    </row>
    <row r="15" spans="1:9" hidden="1">
      <c r="A15" t="s">
        <v>24</v>
      </c>
      <c r="B15">
        <v>21</v>
      </c>
      <c r="C15">
        <v>75</v>
      </c>
      <c r="D15" t="s">
        <v>52</v>
      </c>
      <c r="E15" t="s">
        <v>62</v>
      </c>
      <c r="F15" s="2"/>
      <c r="G15" t="s">
        <v>67</v>
      </c>
      <c r="H15">
        <v>51061.664017715229</v>
      </c>
      <c r="I15">
        <v>222780.14893655016</v>
      </c>
    </row>
    <row r="16" spans="1:9" hidden="1">
      <c r="A16" t="s">
        <v>26</v>
      </c>
      <c r="B16">
        <v>21</v>
      </c>
      <c r="C16">
        <v>66</v>
      </c>
      <c r="D16" t="s">
        <v>53</v>
      </c>
      <c r="E16" t="s">
        <v>63</v>
      </c>
      <c r="G16" t="s">
        <v>66</v>
      </c>
      <c r="I16">
        <v>823606.85607194446</v>
      </c>
    </row>
    <row r="17" spans="1:9" hidden="1">
      <c r="A17" t="s">
        <v>26</v>
      </c>
      <c r="B17">
        <v>21</v>
      </c>
      <c r="C17">
        <v>66</v>
      </c>
      <c r="D17" t="s">
        <v>53</v>
      </c>
      <c r="E17" t="s">
        <v>63</v>
      </c>
      <c r="G17" t="s">
        <v>67</v>
      </c>
      <c r="H17">
        <v>34132.253992217287</v>
      </c>
      <c r="I17">
        <v>84222.444915860848</v>
      </c>
    </row>
    <row r="18" spans="1:9" hidden="1">
      <c r="A18" t="s">
        <v>36</v>
      </c>
      <c r="B18">
        <v>28</v>
      </c>
      <c r="C18">
        <v>79</v>
      </c>
      <c r="D18" t="s">
        <v>58</v>
      </c>
      <c r="E18" t="s">
        <v>62</v>
      </c>
      <c r="F18" s="2"/>
      <c r="G18" t="s">
        <v>66</v>
      </c>
      <c r="I18">
        <v>2297236.1199577688</v>
      </c>
    </row>
    <row r="19" spans="1:9" hidden="1">
      <c r="A19" t="s">
        <v>36</v>
      </c>
      <c r="B19">
        <v>28</v>
      </c>
      <c r="C19">
        <v>79</v>
      </c>
      <c r="D19" t="s">
        <v>58</v>
      </c>
      <c r="E19" t="s">
        <v>62</v>
      </c>
      <c r="F19" s="2"/>
      <c r="G19" t="s">
        <v>67</v>
      </c>
      <c r="H19">
        <v>185283.44690987462</v>
      </c>
      <c r="I19">
        <v>448929.25388501573</v>
      </c>
    </row>
    <row r="20" spans="1:9" hidden="1">
      <c r="A20" t="s">
        <v>38</v>
      </c>
      <c r="B20">
        <v>28</v>
      </c>
      <c r="C20">
        <v>79</v>
      </c>
      <c r="D20" t="s">
        <v>58</v>
      </c>
      <c r="E20" t="s">
        <v>62</v>
      </c>
      <c r="F20" s="2"/>
      <c r="G20" t="s">
        <v>66</v>
      </c>
      <c r="I20">
        <v>2799689.9334061518</v>
      </c>
    </row>
    <row r="21" spans="1:9" hidden="1">
      <c r="A21" t="s">
        <v>38</v>
      </c>
      <c r="B21">
        <v>28</v>
      </c>
      <c r="C21">
        <v>79</v>
      </c>
      <c r="D21" t="s">
        <v>58</v>
      </c>
      <c r="E21" t="s">
        <v>62</v>
      </c>
      <c r="F21" s="2"/>
      <c r="G21" t="s">
        <v>67</v>
      </c>
      <c r="H21">
        <v>118494.76762622882</v>
      </c>
      <c r="I21">
        <v>606934.21655332786</v>
      </c>
    </row>
    <row r="22" spans="1:9">
      <c r="A22" t="s">
        <v>72</v>
      </c>
      <c r="B22" s="1">
        <v>28</v>
      </c>
      <c r="C22">
        <v>108</v>
      </c>
      <c r="D22" t="s">
        <v>73</v>
      </c>
      <c r="E22" t="s">
        <v>62</v>
      </c>
      <c r="F22" s="2" t="s">
        <v>93</v>
      </c>
      <c r="G22" t="s">
        <v>66</v>
      </c>
      <c r="H22">
        <f>74541.7353579176-H23</f>
        <v>5208.1561822126096</v>
      </c>
      <c r="I22">
        <v>3342822.4945770064</v>
      </c>
    </row>
    <row r="23" spans="1:9">
      <c r="A23" t="s">
        <v>72</v>
      </c>
      <c r="B23" s="1">
        <v>28</v>
      </c>
      <c r="C23">
        <v>108</v>
      </c>
      <c r="D23" t="s">
        <v>73</v>
      </c>
      <c r="E23" t="s">
        <v>62</v>
      </c>
      <c r="F23" s="2" t="s">
        <v>93</v>
      </c>
      <c r="G23" t="s">
        <v>67</v>
      </c>
      <c r="H23">
        <v>69333.579175704988</v>
      </c>
      <c r="I23">
        <v>586568.59002169198</v>
      </c>
    </row>
    <row r="24" spans="1:9">
      <c r="A24" t="s">
        <v>74</v>
      </c>
      <c r="B24" s="1">
        <v>28</v>
      </c>
      <c r="C24">
        <v>108</v>
      </c>
      <c r="D24" t="s">
        <v>73</v>
      </c>
      <c r="E24" t="s">
        <v>62</v>
      </c>
      <c r="F24" s="2" t="s">
        <v>93</v>
      </c>
      <c r="G24" t="s">
        <v>66</v>
      </c>
      <c r="H24">
        <f>57627.3885350319-H25</f>
        <v>1975.7961783440041</v>
      </c>
      <c r="I24">
        <v>3255618.152866242</v>
      </c>
    </row>
    <row r="25" spans="1:9">
      <c r="A25" t="s">
        <v>74</v>
      </c>
      <c r="B25" s="1">
        <v>28</v>
      </c>
      <c r="C25">
        <v>108</v>
      </c>
      <c r="D25" t="s">
        <v>73</v>
      </c>
      <c r="E25" t="s">
        <v>62</v>
      </c>
      <c r="F25" s="2" t="s">
        <v>93</v>
      </c>
      <c r="G25" t="s">
        <v>67</v>
      </c>
      <c r="H25">
        <v>55651.592356687899</v>
      </c>
      <c r="I25">
        <v>519963.69426751591</v>
      </c>
    </row>
    <row r="26" spans="1:9" hidden="1">
      <c r="A26" t="s">
        <v>22</v>
      </c>
      <c r="B26">
        <v>33</v>
      </c>
      <c r="C26">
        <v>103</v>
      </c>
      <c r="D26" t="s">
        <v>51</v>
      </c>
      <c r="E26" t="s">
        <v>62</v>
      </c>
      <c r="G26" t="s">
        <v>66</v>
      </c>
      <c r="I26">
        <v>1269423.8674129788</v>
      </c>
    </row>
    <row r="27" spans="1:9" hidden="1">
      <c r="A27" t="s">
        <v>22</v>
      </c>
      <c r="B27">
        <v>33</v>
      </c>
      <c r="C27">
        <v>103</v>
      </c>
      <c r="D27" t="s">
        <v>51</v>
      </c>
      <c r="E27" t="s">
        <v>62</v>
      </c>
      <c r="G27" t="s">
        <v>67</v>
      </c>
      <c r="H27">
        <v>22982.114745495888</v>
      </c>
      <c r="I27">
        <v>189940.41892601017</v>
      </c>
    </row>
    <row r="28" spans="1:9" hidden="1">
      <c r="A28" t="s">
        <v>23</v>
      </c>
      <c r="B28">
        <v>33</v>
      </c>
      <c r="C28">
        <v>87</v>
      </c>
      <c r="D28" t="s">
        <v>52</v>
      </c>
      <c r="E28" t="s">
        <v>62</v>
      </c>
      <c r="G28" t="s">
        <v>66</v>
      </c>
      <c r="I28">
        <v>1435200.2535288474</v>
      </c>
    </row>
    <row r="29" spans="1:9" hidden="1">
      <c r="A29" t="s">
        <v>23</v>
      </c>
      <c r="B29">
        <v>33</v>
      </c>
      <c r="C29">
        <v>87</v>
      </c>
      <c r="D29" t="s">
        <v>52</v>
      </c>
      <c r="E29" t="s">
        <v>62</v>
      </c>
      <c r="G29" t="s">
        <v>67</v>
      </c>
      <c r="H29">
        <v>39078.559682061117</v>
      </c>
      <c r="I29">
        <v>223764.90338495275</v>
      </c>
    </row>
    <row r="30" spans="1:9" hidden="1">
      <c r="A30" t="s">
        <v>25</v>
      </c>
      <c r="B30">
        <v>33</v>
      </c>
      <c r="C30">
        <v>78</v>
      </c>
      <c r="D30" t="s">
        <v>53</v>
      </c>
      <c r="E30" t="s">
        <v>62</v>
      </c>
      <c r="G30" t="s">
        <v>66</v>
      </c>
      <c r="I30">
        <v>1041493.5242064835</v>
      </c>
    </row>
    <row r="31" spans="1:9" hidden="1">
      <c r="A31" t="s">
        <v>25</v>
      </c>
      <c r="B31">
        <v>33</v>
      </c>
      <c r="C31">
        <v>78</v>
      </c>
      <c r="D31" t="s">
        <v>53</v>
      </c>
      <c r="E31" t="s">
        <v>62</v>
      </c>
      <c r="G31" t="s">
        <v>67</v>
      </c>
      <c r="H31">
        <v>26757.738764198188</v>
      </c>
      <c r="I31">
        <v>171352.44247073072</v>
      </c>
    </row>
    <row r="32" spans="1:9">
      <c r="A32" t="s">
        <v>75</v>
      </c>
      <c r="B32" s="1">
        <v>42</v>
      </c>
      <c r="C32">
        <v>122</v>
      </c>
      <c r="D32" t="s">
        <v>73</v>
      </c>
      <c r="E32" t="s">
        <v>76</v>
      </c>
      <c r="F32" s="2" t="s">
        <v>93</v>
      </c>
      <c r="G32" t="s">
        <v>66</v>
      </c>
      <c r="I32">
        <v>4646176.0691144709</v>
      </c>
    </row>
    <row r="33" spans="1:9">
      <c r="A33" t="s">
        <v>75</v>
      </c>
      <c r="B33" s="1">
        <v>42</v>
      </c>
      <c r="C33">
        <v>122</v>
      </c>
      <c r="D33" t="s">
        <v>73</v>
      </c>
      <c r="E33" t="s">
        <v>76</v>
      </c>
      <c r="F33" s="2" t="s">
        <v>93</v>
      </c>
      <c r="G33" t="s">
        <v>67</v>
      </c>
      <c r="H33">
        <v>334856.11231101514</v>
      </c>
      <c r="I33">
        <v>840751.10151187913</v>
      </c>
    </row>
    <row r="34" spans="1:9">
      <c r="A34" t="s">
        <v>77</v>
      </c>
      <c r="B34" s="1">
        <v>42</v>
      </c>
      <c r="C34">
        <v>122</v>
      </c>
      <c r="D34" t="s">
        <v>73</v>
      </c>
      <c r="E34" t="s">
        <v>62</v>
      </c>
      <c r="F34" s="2" t="s">
        <v>93</v>
      </c>
      <c r="G34" t="s">
        <v>66</v>
      </c>
      <c r="I34">
        <v>2662330.7092198581</v>
      </c>
    </row>
    <row r="35" spans="1:9">
      <c r="A35" t="s">
        <v>77</v>
      </c>
      <c r="B35" s="1">
        <v>42</v>
      </c>
      <c r="C35">
        <v>122</v>
      </c>
      <c r="D35" t="s">
        <v>73</v>
      </c>
      <c r="E35" t="s">
        <v>62</v>
      </c>
      <c r="F35" s="2" t="s">
        <v>93</v>
      </c>
      <c r="G35" t="s">
        <v>67</v>
      </c>
      <c r="H35">
        <v>55566.312056737588</v>
      </c>
      <c r="I35">
        <v>469417.9432624114</v>
      </c>
    </row>
    <row r="36" spans="1:9" hidden="1">
      <c r="A36" t="s">
        <v>35</v>
      </c>
      <c r="B36">
        <v>68</v>
      </c>
      <c r="C36">
        <v>140</v>
      </c>
      <c r="D36" t="s">
        <v>57</v>
      </c>
      <c r="E36" t="s">
        <v>62</v>
      </c>
      <c r="G36" t="s">
        <v>66</v>
      </c>
      <c r="I36">
        <v>1409197.6459620092</v>
      </c>
    </row>
    <row r="37" spans="1:9" hidden="1">
      <c r="A37" t="s">
        <v>35</v>
      </c>
      <c r="B37">
        <v>68</v>
      </c>
      <c r="C37">
        <v>140</v>
      </c>
      <c r="D37" t="s">
        <v>57</v>
      </c>
      <c r="E37" t="s">
        <v>62</v>
      </c>
      <c r="G37" t="s">
        <v>67</v>
      </c>
      <c r="H37">
        <v>18554.281052824346</v>
      </c>
      <c r="I37">
        <v>209199.5188705945</v>
      </c>
    </row>
    <row r="38" spans="1:9" hidden="1">
      <c r="A38" t="s">
        <v>37</v>
      </c>
      <c r="B38">
        <v>68</v>
      </c>
      <c r="C38">
        <v>119</v>
      </c>
      <c r="D38" t="s">
        <v>58</v>
      </c>
      <c r="E38" t="s">
        <v>62</v>
      </c>
      <c r="G38" t="s">
        <v>66</v>
      </c>
      <c r="I38">
        <v>3073229.0597258285</v>
      </c>
    </row>
    <row r="39" spans="1:9" hidden="1">
      <c r="A39" t="s">
        <v>37</v>
      </c>
      <c r="B39">
        <v>68</v>
      </c>
      <c r="C39">
        <v>119</v>
      </c>
      <c r="D39" t="s">
        <v>58</v>
      </c>
      <c r="E39" t="s">
        <v>62</v>
      </c>
      <c r="G39" t="s">
        <v>67</v>
      </c>
      <c r="H39">
        <v>255621.0261144134</v>
      </c>
      <c r="I39">
        <v>541088.57505197858</v>
      </c>
    </row>
    <row r="40" spans="1:9" hidden="1">
      <c r="A40" t="s">
        <v>39</v>
      </c>
      <c r="B40">
        <v>68</v>
      </c>
      <c r="C40">
        <v>119</v>
      </c>
      <c r="D40" t="s">
        <v>58</v>
      </c>
      <c r="E40" t="s">
        <v>62</v>
      </c>
      <c r="G40" t="s">
        <v>66</v>
      </c>
      <c r="I40">
        <v>1960332.2252401994</v>
      </c>
    </row>
    <row r="41" spans="1:9" hidden="1">
      <c r="A41" t="s">
        <v>39</v>
      </c>
      <c r="B41">
        <v>68</v>
      </c>
      <c r="C41">
        <v>119</v>
      </c>
      <c r="D41" t="s">
        <v>58</v>
      </c>
      <c r="E41" t="s">
        <v>62</v>
      </c>
      <c r="G41" t="s">
        <v>67</v>
      </c>
      <c r="H41">
        <v>173039.08055296549</v>
      </c>
      <c r="I41">
        <v>327421.65646410186</v>
      </c>
    </row>
    <row r="42" spans="1:9" hidden="1">
      <c r="A42" t="s">
        <v>32</v>
      </c>
      <c r="B42">
        <v>70</v>
      </c>
      <c r="C42">
        <v>154</v>
      </c>
      <c r="D42" t="s">
        <v>55</v>
      </c>
      <c r="E42" t="s">
        <v>64</v>
      </c>
      <c r="G42" t="s">
        <v>66</v>
      </c>
      <c r="I42">
        <v>4542691.158140799</v>
      </c>
    </row>
    <row r="43" spans="1:9" hidden="1">
      <c r="A43" t="s">
        <v>32</v>
      </c>
      <c r="B43">
        <v>70</v>
      </c>
      <c r="C43">
        <v>154</v>
      </c>
      <c r="D43" t="s">
        <v>55</v>
      </c>
      <c r="E43" t="s">
        <v>64</v>
      </c>
      <c r="G43" t="s">
        <v>67</v>
      </c>
      <c r="H43">
        <v>348152.57285552245</v>
      </c>
      <c r="I43">
        <v>1166378.8530295908</v>
      </c>
    </row>
    <row r="44" spans="1:9" hidden="1">
      <c r="A44" t="s">
        <v>33</v>
      </c>
      <c r="B44">
        <v>70</v>
      </c>
      <c r="C44">
        <v>147</v>
      </c>
      <c r="D44" t="s">
        <v>56</v>
      </c>
      <c r="E44" t="s">
        <v>65</v>
      </c>
      <c r="G44" t="s">
        <v>66</v>
      </c>
      <c r="I44">
        <v>3276931.3001646986</v>
      </c>
    </row>
    <row r="45" spans="1:9" hidden="1">
      <c r="A45" t="s">
        <v>33</v>
      </c>
      <c r="B45">
        <v>70</v>
      </c>
      <c r="C45">
        <v>147</v>
      </c>
      <c r="D45" t="s">
        <v>56</v>
      </c>
      <c r="E45" t="s">
        <v>65</v>
      </c>
      <c r="G45" t="s">
        <v>67</v>
      </c>
      <c r="H45">
        <v>155863.32170156922</v>
      </c>
      <c r="I45">
        <v>499269.50203592086</v>
      </c>
    </row>
    <row r="46" spans="1:9" hidden="1">
      <c r="A46" t="s">
        <v>34</v>
      </c>
      <c r="B46">
        <v>70</v>
      </c>
      <c r="C46">
        <v>147</v>
      </c>
      <c r="D46" t="s">
        <v>56</v>
      </c>
      <c r="E46" t="s">
        <v>65</v>
      </c>
      <c r="G46" t="s">
        <v>66</v>
      </c>
      <c r="I46">
        <v>3426715.2861881941</v>
      </c>
    </row>
    <row r="47" spans="1:9" hidden="1">
      <c r="A47" t="s">
        <v>34</v>
      </c>
      <c r="B47">
        <v>70</v>
      </c>
      <c r="C47">
        <v>147</v>
      </c>
      <c r="D47" t="s">
        <v>56</v>
      </c>
      <c r="E47" t="s">
        <v>65</v>
      </c>
      <c r="G47" t="s">
        <v>67</v>
      </c>
      <c r="H47">
        <v>223125.42783423726</v>
      </c>
      <c r="I47">
        <v>851561.26586277713</v>
      </c>
    </row>
    <row r="48" spans="1:9" hidden="1">
      <c r="A48" t="s">
        <v>16</v>
      </c>
      <c r="B48">
        <v>110</v>
      </c>
      <c r="C48">
        <v>294</v>
      </c>
      <c r="D48" t="s">
        <v>48</v>
      </c>
      <c r="E48" t="s">
        <v>62</v>
      </c>
      <c r="G48" t="s">
        <v>66</v>
      </c>
      <c r="I48">
        <v>1979606.634063364</v>
      </c>
    </row>
    <row r="49" spans="1:9" hidden="1">
      <c r="A49" t="s">
        <v>16</v>
      </c>
      <c r="B49">
        <v>110</v>
      </c>
      <c r="C49">
        <v>294</v>
      </c>
      <c r="D49" t="s">
        <v>48</v>
      </c>
      <c r="E49" t="s">
        <v>62</v>
      </c>
      <c r="G49" t="s">
        <v>67</v>
      </c>
      <c r="H49">
        <v>140743.40846268341</v>
      </c>
      <c r="I49">
        <v>169260.04677865191</v>
      </c>
    </row>
    <row r="50" spans="1:9" hidden="1">
      <c r="A50" t="s">
        <v>18</v>
      </c>
      <c r="B50">
        <v>110</v>
      </c>
      <c r="C50">
        <v>231</v>
      </c>
      <c r="D50" t="s">
        <v>49</v>
      </c>
      <c r="E50" t="s">
        <v>62</v>
      </c>
      <c r="G50" t="s">
        <v>66</v>
      </c>
      <c r="I50">
        <v>1456931.9743886557</v>
      </c>
    </row>
    <row r="51" spans="1:9" hidden="1">
      <c r="A51" t="s">
        <v>18</v>
      </c>
      <c r="B51">
        <v>110</v>
      </c>
      <c r="C51">
        <v>231</v>
      </c>
      <c r="D51" t="s">
        <v>49</v>
      </c>
      <c r="E51" t="s">
        <v>62</v>
      </c>
      <c r="G51" t="s">
        <v>67</v>
      </c>
      <c r="H51">
        <v>65951.653161626382</v>
      </c>
      <c r="I51">
        <v>206575.83924178846</v>
      </c>
    </row>
    <row r="52" spans="1:9" hidden="1">
      <c r="A52" t="s">
        <v>29</v>
      </c>
      <c r="B52">
        <v>110</v>
      </c>
      <c r="C52">
        <v>150</v>
      </c>
      <c r="D52" t="s">
        <v>54</v>
      </c>
      <c r="E52" t="s">
        <v>62</v>
      </c>
      <c r="G52" t="s">
        <v>66</v>
      </c>
      <c r="I52">
        <v>2240108.3812774909</v>
      </c>
    </row>
    <row r="53" spans="1:9" hidden="1">
      <c r="A53" t="s">
        <v>29</v>
      </c>
      <c r="B53">
        <v>110</v>
      </c>
      <c r="C53">
        <v>150</v>
      </c>
      <c r="D53" t="s">
        <v>54</v>
      </c>
      <c r="E53" t="s">
        <v>62</v>
      </c>
      <c r="G53" t="s">
        <v>67</v>
      </c>
      <c r="H53">
        <v>222111.74145361039</v>
      </c>
      <c r="I53">
        <v>352158.57892180234</v>
      </c>
    </row>
    <row r="54" spans="1:9">
      <c r="A54" t="s">
        <v>78</v>
      </c>
      <c r="B54" s="1">
        <v>147</v>
      </c>
      <c r="C54">
        <v>217</v>
      </c>
      <c r="D54" t="s">
        <v>51</v>
      </c>
      <c r="E54" t="s">
        <v>62</v>
      </c>
      <c r="F54" s="2" t="s">
        <v>93</v>
      </c>
      <c r="G54" t="s">
        <v>66</v>
      </c>
      <c r="I54">
        <v>2577725.5090573593</v>
      </c>
    </row>
    <row r="55" spans="1:9">
      <c r="A55" t="s">
        <v>78</v>
      </c>
      <c r="B55" s="1">
        <v>147</v>
      </c>
      <c r="C55">
        <v>217</v>
      </c>
      <c r="D55" t="s">
        <v>51</v>
      </c>
      <c r="E55" t="s">
        <v>62</v>
      </c>
      <c r="F55" s="2" t="s">
        <v>93</v>
      </c>
      <c r="G55" t="s">
        <v>67</v>
      </c>
      <c r="H55">
        <v>113442.21279823153</v>
      </c>
      <c r="I55">
        <v>406401.75181401538</v>
      </c>
    </row>
    <row r="56" spans="1:9">
      <c r="A56" t="s">
        <v>79</v>
      </c>
      <c r="B56" s="1">
        <v>147</v>
      </c>
      <c r="C56">
        <v>217</v>
      </c>
      <c r="D56" t="s">
        <v>51</v>
      </c>
      <c r="E56" t="s">
        <v>62</v>
      </c>
      <c r="F56" s="2" t="s">
        <v>93</v>
      </c>
      <c r="G56" t="s">
        <v>66</v>
      </c>
      <c r="I56">
        <v>2061527.0013605074</v>
      </c>
    </row>
    <row r="57" spans="1:9">
      <c r="A57" t="s">
        <v>79</v>
      </c>
      <c r="B57" s="1">
        <v>147</v>
      </c>
      <c r="C57">
        <v>217</v>
      </c>
      <c r="D57" t="s">
        <v>51</v>
      </c>
      <c r="E57" t="s">
        <v>62</v>
      </c>
      <c r="F57" s="2" t="s">
        <v>93</v>
      </c>
      <c r="G57" t="s">
        <v>67</v>
      </c>
      <c r="H57">
        <v>112960.38363619219</v>
      </c>
      <c r="I57">
        <v>362662.28430566966</v>
      </c>
    </row>
    <row r="58" spans="1:9">
      <c r="A58" t="s">
        <v>80</v>
      </c>
      <c r="B58" s="1">
        <v>147</v>
      </c>
      <c r="C58">
        <v>217</v>
      </c>
      <c r="D58" t="s">
        <v>51</v>
      </c>
      <c r="E58" t="s">
        <v>62</v>
      </c>
      <c r="F58" s="2" t="s">
        <v>93</v>
      </c>
      <c r="G58" t="s">
        <v>66</v>
      </c>
      <c r="H58">
        <f>177542.834194019-H59</f>
        <v>1230.0889205131098</v>
      </c>
      <c r="I58">
        <v>2081310.4535077112</v>
      </c>
    </row>
    <row r="59" spans="1:9">
      <c r="A59" t="s">
        <v>80</v>
      </c>
      <c r="B59" s="1">
        <v>147</v>
      </c>
      <c r="C59">
        <v>217</v>
      </c>
      <c r="D59" t="s">
        <v>51</v>
      </c>
      <c r="E59" t="s">
        <v>62</v>
      </c>
      <c r="F59" s="2" t="s">
        <v>93</v>
      </c>
      <c r="G59" t="s">
        <v>67</v>
      </c>
      <c r="H59">
        <v>176312.74527350589</v>
      </c>
      <c r="I59">
        <v>309572.37832906266</v>
      </c>
    </row>
    <row r="60" spans="1:9" hidden="1">
      <c r="A60" t="s">
        <v>19</v>
      </c>
      <c r="B60">
        <v>152</v>
      </c>
      <c r="C60">
        <v>273</v>
      </c>
      <c r="D60" t="s">
        <v>49</v>
      </c>
      <c r="E60" t="s">
        <v>62</v>
      </c>
      <c r="G60" t="s">
        <v>66</v>
      </c>
      <c r="I60">
        <v>1030621.9426974144</v>
      </c>
    </row>
    <row r="61" spans="1:9" hidden="1">
      <c r="A61" t="s">
        <v>19</v>
      </c>
      <c r="B61">
        <v>152</v>
      </c>
      <c r="C61">
        <v>273</v>
      </c>
      <c r="D61" t="s">
        <v>49</v>
      </c>
      <c r="E61" t="s">
        <v>62</v>
      </c>
      <c r="G61" t="s">
        <v>67</v>
      </c>
      <c r="H61">
        <v>2785.4647099930121</v>
      </c>
      <c r="I61">
        <v>112347.07663638481</v>
      </c>
    </row>
    <row r="62" spans="1:9" hidden="1">
      <c r="A62" t="s">
        <v>27</v>
      </c>
      <c r="B62">
        <v>152</v>
      </c>
      <c r="C62">
        <v>192</v>
      </c>
      <c r="D62" t="s">
        <v>54</v>
      </c>
      <c r="E62" t="s">
        <v>62</v>
      </c>
      <c r="G62" t="s">
        <v>66</v>
      </c>
      <c r="I62">
        <v>454643.78094112407</v>
      </c>
    </row>
    <row r="63" spans="1:9" hidden="1">
      <c r="A63" t="s">
        <v>27</v>
      </c>
      <c r="B63">
        <v>152</v>
      </c>
      <c r="C63">
        <v>192</v>
      </c>
      <c r="D63" t="s">
        <v>54</v>
      </c>
      <c r="E63" t="s">
        <v>62</v>
      </c>
      <c r="G63" t="s">
        <v>67</v>
      </c>
      <c r="H63">
        <v>6578.446991109513</v>
      </c>
      <c r="I63">
        <v>81865.118111585034</v>
      </c>
    </row>
    <row r="64" spans="1:9" hidden="1">
      <c r="A64" t="s">
        <v>28</v>
      </c>
      <c r="B64">
        <v>152</v>
      </c>
      <c r="C64">
        <v>273</v>
      </c>
      <c r="D64" t="s">
        <v>49</v>
      </c>
      <c r="E64" t="s">
        <v>62</v>
      </c>
      <c r="G64" t="s">
        <v>66</v>
      </c>
      <c r="I64">
        <v>1516098.3522868485</v>
      </c>
    </row>
    <row r="65" spans="1:9" hidden="1">
      <c r="A65" t="s">
        <v>28</v>
      </c>
      <c r="B65">
        <v>152</v>
      </c>
      <c r="C65">
        <v>273</v>
      </c>
      <c r="D65" t="s">
        <v>49</v>
      </c>
      <c r="E65" t="s">
        <v>62</v>
      </c>
      <c r="G65" t="s">
        <v>67</v>
      </c>
      <c r="H65">
        <v>41218.689755697815</v>
      </c>
      <c r="I65">
        <v>329749.51804558252</v>
      </c>
    </row>
    <row r="66" spans="1:9" hidden="1">
      <c r="A66" t="s">
        <v>9</v>
      </c>
      <c r="B66">
        <v>201</v>
      </c>
      <c r="C66">
        <v>347</v>
      </c>
      <c r="D66" t="s">
        <v>44</v>
      </c>
      <c r="E66" t="s">
        <v>61</v>
      </c>
      <c r="G66" t="s">
        <v>66</v>
      </c>
    </row>
    <row r="67" spans="1:9" hidden="1">
      <c r="A67" t="s">
        <v>9</v>
      </c>
      <c r="B67">
        <v>201</v>
      </c>
      <c r="C67">
        <v>347</v>
      </c>
      <c r="D67" t="s">
        <v>44</v>
      </c>
      <c r="E67" t="s">
        <v>61</v>
      </c>
      <c r="G67" t="s">
        <v>67</v>
      </c>
    </row>
    <row r="68" spans="1:9" hidden="1">
      <c r="A68" t="s">
        <v>11</v>
      </c>
      <c r="B68">
        <v>201</v>
      </c>
      <c r="C68">
        <v>319</v>
      </c>
      <c r="D68" t="s">
        <v>45</v>
      </c>
      <c r="E68" t="s">
        <v>61</v>
      </c>
      <c r="G68" t="s">
        <v>66</v>
      </c>
    </row>
    <row r="69" spans="1:9" hidden="1">
      <c r="A69" t="s">
        <v>11</v>
      </c>
      <c r="B69">
        <v>201</v>
      </c>
      <c r="C69">
        <v>319</v>
      </c>
      <c r="D69" t="s">
        <v>45</v>
      </c>
      <c r="E69" t="s">
        <v>61</v>
      </c>
      <c r="G69" t="s">
        <v>67</v>
      </c>
    </row>
    <row r="70" spans="1:9" hidden="1">
      <c r="A70" t="s">
        <v>12</v>
      </c>
      <c r="B70">
        <v>201</v>
      </c>
      <c r="C70">
        <v>266</v>
      </c>
      <c r="D70" t="s">
        <v>46</v>
      </c>
      <c r="E70" t="s">
        <v>61</v>
      </c>
      <c r="G70" t="s">
        <v>66</v>
      </c>
    </row>
    <row r="71" spans="1:9" hidden="1">
      <c r="A71" t="s">
        <v>12</v>
      </c>
      <c r="B71">
        <v>201</v>
      </c>
      <c r="C71">
        <v>266</v>
      </c>
      <c r="D71" t="s">
        <v>46</v>
      </c>
      <c r="E71" t="s">
        <v>61</v>
      </c>
      <c r="G71" t="s">
        <v>67</v>
      </c>
    </row>
    <row r="72" spans="1:9" hidden="1">
      <c r="A72" t="s">
        <v>13</v>
      </c>
      <c r="B72">
        <v>201</v>
      </c>
      <c r="C72">
        <v>266</v>
      </c>
      <c r="D72" t="s">
        <v>46</v>
      </c>
      <c r="E72" t="s">
        <v>61</v>
      </c>
      <c r="G72" t="s">
        <v>66</v>
      </c>
    </row>
    <row r="73" spans="1:9" hidden="1">
      <c r="A73" t="s">
        <v>13</v>
      </c>
      <c r="B73">
        <v>201</v>
      </c>
      <c r="C73">
        <v>266</v>
      </c>
      <c r="D73" t="s">
        <v>46</v>
      </c>
      <c r="E73" t="s">
        <v>61</v>
      </c>
      <c r="G73" t="s">
        <v>67</v>
      </c>
    </row>
    <row r="74" spans="1:9">
      <c r="A74" t="s">
        <v>81</v>
      </c>
      <c r="B74" s="1">
        <v>210</v>
      </c>
      <c r="C74">
        <v>261</v>
      </c>
      <c r="D74" t="s">
        <v>58</v>
      </c>
      <c r="E74" t="s">
        <v>62</v>
      </c>
      <c r="F74" s="2" t="s">
        <v>93</v>
      </c>
      <c r="G74" t="s">
        <v>66</v>
      </c>
      <c r="I74">
        <v>22071937.933737978</v>
      </c>
    </row>
    <row r="75" spans="1:9">
      <c r="A75" t="s">
        <v>81</v>
      </c>
      <c r="B75" s="1">
        <v>210</v>
      </c>
      <c r="C75">
        <v>261</v>
      </c>
      <c r="D75" t="s">
        <v>58</v>
      </c>
      <c r="E75" t="s">
        <v>62</v>
      </c>
      <c r="F75" s="2" t="s">
        <v>93</v>
      </c>
      <c r="G75" t="s">
        <v>67</v>
      </c>
      <c r="H75">
        <v>75863.340498580583</v>
      </c>
      <c r="I75">
        <v>7924617.7505718553</v>
      </c>
    </row>
    <row r="76" spans="1:9">
      <c r="A76" t="s">
        <v>82</v>
      </c>
      <c r="B76" s="1">
        <v>210</v>
      </c>
      <c r="C76">
        <v>261</v>
      </c>
      <c r="D76" t="s">
        <v>58</v>
      </c>
      <c r="E76" t="s">
        <v>62</v>
      </c>
      <c r="F76" s="2" t="s">
        <v>93</v>
      </c>
      <c r="G76" t="s">
        <v>66</v>
      </c>
      <c r="H76">
        <f>66902.0341965873-H77</f>
        <v>689.71169274837303</v>
      </c>
      <c r="I76">
        <v>1204236.6155385703</v>
      </c>
    </row>
    <row r="77" spans="1:9">
      <c r="A77" t="s">
        <v>82</v>
      </c>
      <c r="B77" s="1">
        <v>210</v>
      </c>
      <c r="C77">
        <v>261</v>
      </c>
      <c r="D77" t="s">
        <v>58</v>
      </c>
      <c r="E77" t="s">
        <v>62</v>
      </c>
      <c r="F77" s="2" t="s">
        <v>93</v>
      </c>
      <c r="G77" t="s">
        <v>67</v>
      </c>
      <c r="H77">
        <v>66212.322503838921</v>
      </c>
      <c r="I77">
        <v>194153.84150865267</v>
      </c>
    </row>
    <row r="78" spans="1:9">
      <c r="A78" t="s">
        <v>83</v>
      </c>
      <c r="B78" s="1">
        <v>238</v>
      </c>
      <c r="C78">
        <v>289</v>
      </c>
      <c r="D78" t="s">
        <v>58</v>
      </c>
      <c r="E78" t="s">
        <v>62</v>
      </c>
      <c r="F78" s="2" t="s">
        <v>93</v>
      </c>
      <c r="G78" t="s">
        <v>66</v>
      </c>
      <c r="H78">
        <f>55073.75175577-H79</f>
        <v>6213.4489160355588</v>
      </c>
      <c r="I78">
        <v>791085.01880980446</v>
      </c>
    </row>
    <row r="79" spans="1:9">
      <c r="A79" t="s">
        <v>83</v>
      </c>
      <c r="B79" s="1">
        <v>238</v>
      </c>
      <c r="C79">
        <v>289</v>
      </c>
      <c r="D79" t="s">
        <v>58</v>
      </c>
      <c r="E79" t="s">
        <v>62</v>
      </c>
      <c r="F79" s="2" t="s">
        <v>93</v>
      </c>
      <c r="G79" t="s">
        <v>67</v>
      </c>
      <c r="H79">
        <v>48860.302839734439</v>
      </c>
      <c r="I79">
        <v>98285.464671835754</v>
      </c>
    </row>
    <row r="80" spans="1:9" hidden="1">
      <c r="A80" t="s">
        <v>8</v>
      </c>
      <c r="B80">
        <v>264</v>
      </c>
      <c r="C80">
        <v>442</v>
      </c>
      <c r="D80" t="s">
        <v>43</v>
      </c>
      <c r="E80" t="s">
        <v>60</v>
      </c>
      <c r="G80" t="s">
        <v>66</v>
      </c>
    </row>
    <row r="81" spans="1:9" hidden="1">
      <c r="A81" t="s">
        <v>8</v>
      </c>
      <c r="B81">
        <v>264</v>
      </c>
      <c r="C81">
        <v>442</v>
      </c>
      <c r="D81" t="s">
        <v>43</v>
      </c>
      <c r="E81" t="s">
        <v>60</v>
      </c>
      <c r="G81" t="s">
        <v>67</v>
      </c>
    </row>
    <row r="82" spans="1:9" hidden="1">
      <c r="A82" t="s">
        <v>10</v>
      </c>
      <c r="B82">
        <v>264</v>
      </c>
      <c r="C82">
        <v>382</v>
      </c>
      <c r="D82" t="s">
        <v>45</v>
      </c>
      <c r="E82" t="s">
        <v>60</v>
      </c>
      <c r="G82" t="s">
        <v>66</v>
      </c>
    </row>
    <row r="83" spans="1:9" hidden="1">
      <c r="A83" t="s">
        <v>10</v>
      </c>
      <c r="B83">
        <v>264</v>
      </c>
      <c r="C83">
        <v>382</v>
      </c>
      <c r="D83" t="s">
        <v>45</v>
      </c>
      <c r="E83" t="s">
        <v>60</v>
      </c>
      <c r="G83" t="s">
        <v>67</v>
      </c>
    </row>
    <row r="84" spans="1:9" hidden="1">
      <c r="A84" t="s">
        <v>14</v>
      </c>
      <c r="B84">
        <v>264</v>
      </c>
      <c r="C84">
        <v>330</v>
      </c>
      <c r="D84" t="s">
        <v>47</v>
      </c>
      <c r="E84" t="s">
        <v>60</v>
      </c>
      <c r="G84" t="s">
        <v>66</v>
      </c>
    </row>
    <row r="85" spans="1:9" hidden="1">
      <c r="A85" t="s">
        <v>14</v>
      </c>
      <c r="B85">
        <v>264</v>
      </c>
      <c r="C85">
        <v>330</v>
      </c>
      <c r="D85" t="s">
        <v>47</v>
      </c>
      <c r="E85" t="s">
        <v>60</v>
      </c>
      <c r="G85" t="s">
        <v>67</v>
      </c>
    </row>
    <row r="86" spans="1:9" hidden="1">
      <c r="A86" t="s">
        <v>15</v>
      </c>
      <c r="B86">
        <v>264</v>
      </c>
      <c r="C86">
        <v>330</v>
      </c>
      <c r="D86" t="s">
        <v>47</v>
      </c>
      <c r="E86" t="s">
        <v>60</v>
      </c>
      <c r="G86" t="s">
        <v>66</v>
      </c>
    </row>
    <row r="87" spans="1:9" hidden="1">
      <c r="A87" t="s">
        <v>15</v>
      </c>
      <c r="B87">
        <v>264</v>
      </c>
      <c r="C87">
        <v>330</v>
      </c>
      <c r="D87" t="s">
        <v>47</v>
      </c>
      <c r="E87" t="s">
        <v>60</v>
      </c>
      <c r="G87" t="s">
        <v>67</v>
      </c>
    </row>
    <row r="88" spans="1:9" hidden="1">
      <c r="A88" t="s">
        <v>17</v>
      </c>
      <c r="B88">
        <v>334</v>
      </c>
      <c r="C88">
        <v>455</v>
      </c>
      <c r="D88" t="s">
        <v>49</v>
      </c>
      <c r="E88" t="s">
        <v>62</v>
      </c>
      <c r="G88" t="s">
        <v>66</v>
      </c>
      <c r="I88">
        <v>916477.0080371236</v>
      </c>
    </row>
    <row r="89" spans="1:9" hidden="1">
      <c r="A89" t="s">
        <v>17</v>
      </c>
      <c r="B89">
        <v>334</v>
      </c>
      <c r="C89">
        <v>455</v>
      </c>
      <c r="D89" t="s">
        <v>49</v>
      </c>
      <c r="E89" t="s">
        <v>62</v>
      </c>
      <c r="G89" t="s">
        <v>67</v>
      </c>
      <c r="H89">
        <v>170536.72789112569</v>
      </c>
      <c r="I89">
        <v>161694.08274121548</v>
      </c>
    </row>
    <row r="90" spans="1:9" hidden="1">
      <c r="A90" t="s">
        <v>30</v>
      </c>
      <c r="B90">
        <v>334</v>
      </c>
      <c r="C90">
        <v>374</v>
      </c>
      <c r="D90" t="s">
        <v>54</v>
      </c>
      <c r="E90" t="s">
        <v>62</v>
      </c>
      <c r="G90" t="s">
        <v>66</v>
      </c>
      <c r="I90">
        <v>2272375.0351470737</v>
      </c>
    </row>
    <row r="91" spans="1:9" hidden="1">
      <c r="A91" t="s">
        <v>30</v>
      </c>
      <c r="B91">
        <v>334</v>
      </c>
      <c r="C91">
        <v>374</v>
      </c>
      <c r="D91" t="s">
        <v>54</v>
      </c>
      <c r="E91" t="s">
        <v>62</v>
      </c>
      <c r="G91" t="s">
        <v>67</v>
      </c>
      <c r="H91">
        <v>551039.35565210297</v>
      </c>
      <c r="I91">
        <v>515274.78208814433</v>
      </c>
    </row>
    <row r="92" spans="1:9" hidden="1">
      <c r="A92" t="s">
        <v>31</v>
      </c>
      <c r="B92">
        <v>334</v>
      </c>
      <c r="C92">
        <v>374</v>
      </c>
      <c r="D92" t="s">
        <v>54</v>
      </c>
      <c r="E92" t="s">
        <v>62</v>
      </c>
      <c r="G92" t="s">
        <v>66</v>
      </c>
      <c r="I92">
        <v>1785293.3514198193</v>
      </c>
    </row>
    <row r="93" spans="1:9" hidden="1">
      <c r="A93" t="s">
        <v>31</v>
      </c>
      <c r="B93">
        <v>334</v>
      </c>
      <c r="C93">
        <v>374</v>
      </c>
      <c r="D93" t="s">
        <v>54</v>
      </c>
      <c r="E93" t="s">
        <v>62</v>
      </c>
      <c r="G93" t="s">
        <v>67</v>
      </c>
      <c r="H93">
        <v>292920.35358480737</v>
      </c>
      <c r="I93">
        <v>309450.84757943527</v>
      </c>
    </row>
    <row r="94" spans="1:9">
      <c r="A94" t="s">
        <v>84</v>
      </c>
      <c r="B94" s="1">
        <v>378</v>
      </c>
      <c r="C94">
        <v>442</v>
      </c>
      <c r="D94" t="s">
        <v>85</v>
      </c>
      <c r="E94" t="s">
        <v>62</v>
      </c>
      <c r="F94" s="2" t="s">
        <v>93</v>
      </c>
      <c r="G94" t="s">
        <v>66</v>
      </c>
      <c r="H94">
        <f>70592.9296875-H95</f>
        <v>4882.91015625</v>
      </c>
      <c r="I94">
        <v>2103139.16015625</v>
      </c>
    </row>
    <row r="95" spans="1:9">
      <c r="A95" t="s">
        <v>84</v>
      </c>
      <c r="B95" s="1">
        <v>378</v>
      </c>
      <c r="C95">
        <v>442</v>
      </c>
      <c r="D95" t="s">
        <v>85</v>
      </c>
      <c r="E95" t="s">
        <v>62</v>
      </c>
      <c r="F95" s="2" t="s">
        <v>93</v>
      </c>
      <c r="G95" t="s">
        <v>67</v>
      </c>
      <c r="H95">
        <v>65710.01953125</v>
      </c>
      <c r="I95">
        <v>309576.50390625</v>
      </c>
    </row>
    <row r="96" spans="1:9" hidden="1">
      <c r="A96" t="s">
        <v>20</v>
      </c>
      <c r="B96">
        <v>403</v>
      </c>
      <c r="C96">
        <v>456</v>
      </c>
      <c r="D96" t="s">
        <v>50</v>
      </c>
      <c r="E96" t="s">
        <v>62</v>
      </c>
      <c r="F96" s="2"/>
      <c r="G96" t="s">
        <v>66</v>
      </c>
      <c r="I96">
        <v>3366533.9357832577</v>
      </c>
    </row>
    <row r="97" spans="1:9" hidden="1">
      <c r="A97" t="s">
        <v>20</v>
      </c>
      <c r="B97">
        <v>403</v>
      </c>
      <c r="C97">
        <v>456</v>
      </c>
      <c r="D97" t="s">
        <v>50</v>
      </c>
      <c r="E97" t="s">
        <v>62</v>
      </c>
      <c r="F97" s="2"/>
      <c r="G97" t="s">
        <v>67</v>
      </c>
      <c r="H97">
        <v>301899.81071674678</v>
      </c>
      <c r="I97">
        <v>436701.58666468953</v>
      </c>
    </row>
    <row r="98" spans="1:9">
      <c r="A98" t="s">
        <v>86</v>
      </c>
      <c r="B98" s="1">
        <v>434</v>
      </c>
      <c r="C98">
        <v>524</v>
      </c>
      <c r="D98" t="s">
        <v>87</v>
      </c>
      <c r="E98" t="s">
        <v>62</v>
      </c>
      <c r="F98" s="2" t="s">
        <v>93</v>
      </c>
      <c r="G98" t="s">
        <v>66</v>
      </c>
      <c r="H98">
        <f>93496.0734649978-H99</f>
        <v>42284.65634095377</v>
      </c>
      <c r="I98">
        <v>731054.72518360091</v>
      </c>
    </row>
    <row r="99" spans="1:9">
      <c r="A99" t="s">
        <v>86</v>
      </c>
      <c r="B99" s="1">
        <v>434</v>
      </c>
      <c r="C99">
        <v>524</v>
      </c>
      <c r="D99" t="s">
        <v>87</v>
      </c>
      <c r="E99" t="s">
        <v>62</v>
      </c>
      <c r="F99" s="2" t="s">
        <v>93</v>
      </c>
      <c r="G99" t="s">
        <v>67</v>
      </c>
      <c r="H99">
        <v>51211.417124044026</v>
      </c>
      <c r="I99">
        <v>133901.41174635364</v>
      </c>
    </row>
    <row r="100" spans="1:9">
      <c r="A100" t="s">
        <v>88</v>
      </c>
      <c r="B100" s="1">
        <v>434</v>
      </c>
      <c r="C100">
        <v>524</v>
      </c>
      <c r="D100" t="s">
        <v>87</v>
      </c>
      <c r="E100" t="s">
        <v>62</v>
      </c>
      <c r="F100" s="2" t="s">
        <v>93</v>
      </c>
      <c r="G100" t="s">
        <v>66</v>
      </c>
      <c r="H100">
        <f>137514.383756031-H101</f>
        <v>2148.6622461881198</v>
      </c>
      <c r="I100">
        <v>510307.28346964577</v>
      </c>
    </row>
    <row r="101" spans="1:9">
      <c r="A101" t="s">
        <v>88</v>
      </c>
      <c r="B101" s="1">
        <v>434</v>
      </c>
      <c r="C101">
        <v>524</v>
      </c>
      <c r="D101" t="s">
        <v>87</v>
      </c>
      <c r="E101" t="s">
        <v>62</v>
      </c>
      <c r="F101" s="2" t="s">
        <v>93</v>
      </c>
      <c r="G101" t="s">
        <v>67</v>
      </c>
      <c r="H101">
        <v>135365.72150984287</v>
      </c>
      <c r="I101">
        <v>104568.2293144818</v>
      </c>
    </row>
    <row r="102" spans="1:9">
      <c r="A102" t="s">
        <v>89</v>
      </c>
      <c r="B102" s="1">
        <v>434</v>
      </c>
      <c r="C102">
        <v>521</v>
      </c>
      <c r="D102" t="s">
        <v>90</v>
      </c>
      <c r="E102" t="s">
        <v>76</v>
      </c>
      <c r="F102" s="2" t="s">
        <v>93</v>
      </c>
      <c r="G102" t="s">
        <v>66</v>
      </c>
      <c r="I102">
        <v>4201605.1436536126</v>
      </c>
    </row>
    <row r="103" spans="1:9">
      <c r="A103" t="s">
        <v>89</v>
      </c>
      <c r="B103" s="1">
        <v>434</v>
      </c>
      <c r="C103">
        <v>521</v>
      </c>
      <c r="D103" t="s">
        <v>90</v>
      </c>
      <c r="E103" t="s">
        <v>76</v>
      </c>
      <c r="F103" s="2" t="s">
        <v>93</v>
      </c>
      <c r="G103" t="s">
        <v>67</v>
      </c>
      <c r="H103">
        <v>257030.70905085202</v>
      </c>
      <c r="I103">
        <v>756362.57362528669</v>
      </c>
    </row>
    <row r="104" spans="1:9">
      <c r="A104" t="s">
        <v>91</v>
      </c>
      <c r="B104" s="1">
        <v>476</v>
      </c>
      <c r="C104">
        <v>566</v>
      </c>
      <c r="D104" t="s">
        <v>87</v>
      </c>
      <c r="E104" t="s">
        <v>62</v>
      </c>
      <c r="F104" s="2" t="s">
        <v>93</v>
      </c>
      <c r="G104" t="s">
        <v>66</v>
      </c>
      <c r="H104">
        <f>40484.6368715084-H105</f>
        <v>13231.564245810077</v>
      </c>
      <c r="I104">
        <v>84129.050279329618</v>
      </c>
    </row>
    <row r="105" spans="1:9">
      <c r="A105" t="s">
        <v>91</v>
      </c>
      <c r="B105" s="1">
        <v>476</v>
      </c>
      <c r="C105">
        <v>566</v>
      </c>
      <c r="D105" t="s">
        <v>87</v>
      </c>
      <c r="E105" t="s">
        <v>62</v>
      </c>
      <c r="F105" s="2" t="s">
        <v>93</v>
      </c>
      <c r="G105" t="s">
        <v>67</v>
      </c>
      <c r="H105">
        <v>27253.072625698325</v>
      </c>
      <c r="I105">
        <v>20933.519553072627</v>
      </c>
    </row>
    <row r="106" spans="1:9">
      <c r="A106" t="s">
        <v>92</v>
      </c>
      <c r="B106" s="1">
        <v>476</v>
      </c>
      <c r="C106">
        <v>563</v>
      </c>
      <c r="D106" t="s">
        <v>90</v>
      </c>
      <c r="E106" t="s">
        <v>62</v>
      </c>
      <c r="F106" s="2" t="s">
        <v>93</v>
      </c>
      <c r="G106" t="s">
        <v>66</v>
      </c>
      <c r="H106">
        <f>19068.4962406015-H107</f>
        <v>8765.3571428571395</v>
      </c>
      <c r="I106">
        <v>158545.31954887218</v>
      </c>
    </row>
    <row r="107" spans="1:9">
      <c r="A107" t="s">
        <v>92</v>
      </c>
      <c r="B107" s="1">
        <v>476</v>
      </c>
      <c r="C107">
        <v>563</v>
      </c>
      <c r="D107" t="s">
        <v>90</v>
      </c>
      <c r="E107" t="s">
        <v>62</v>
      </c>
      <c r="F107" s="2" t="s">
        <v>93</v>
      </c>
      <c r="G107" t="s">
        <v>67</v>
      </c>
      <c r="H107">
        <v>10303.139097744361</v>
      </c>
      <c r="I107">
        <v>29525.413533834588</v>
      </c>
    </row>
  </sheetData>
  <autoFilter ref="A1:I107">
    <filterColumn colId="5">
      <customFilters>
        <customFilter operator="notEqual" val=" "/>
      </customFilters>
    </filterColumn>
    <sortState ref="A2:I107">
      <sortCondition ref="B1:B107"/>
    </sortState>
  </autoFilter>
  <sortState ref="A2:V71">
    <sortCondition ref="B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donor.cell.number</vt:lpstr>
      <vt:lpstr>host.cell.number</vt:lpstr>
      <vt:lpstr>host.cell.number incl immature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Melissa Verheijen</cp:lastModifiedBy>
  <dcterms:created xsi:type="dcterms:W3CDTF">2018-04-17T10:20:26Z</dcterms:created>
  <dcterms:modified xsi:type="dcterms:W3CDTF">2018-11-22T15:15:07Z</dcterms:modified>
</cp:coreProperties>
</file>