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Final\Input_Files\"/>
    </mc:Choice>
  </mc:AlternateContent>
  <xr:revisionPtr revIDLastSave="0" documentId="13_ncr:1_{0F790B34-8558-49E8-A19D-5A5B232D015E}" xr6:coauthVersionLast="45" xr6:coauthVersionMax="46" xr10:uidLastSave="{00000000-0000-0000-0000-000000000000}"/>
  <bookViews>
    <workbookView xWindow="-120" yWindow="-120" windowWidth="29040" windowHeight="15840" tabRatio="890" activeTab="4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DemandBlocks" sheetId="12" r:id="rId11"/>
    <sheet name="UtilTimeMul" sheetId="13" r:id="rId12"/>
    <sheet name="SystemDemand" sheetId="14" r:id="rId13"/>
  </sheets>
  <definedNames>
    <definedName name="_xlnm._FilterDatabase" localSheetId="9" hidden="1">AggData!$A$1:$J$1</definedName>
    <definedName name="_xlnm._FilterDatabase" localSheetId="12" hidden="1">SystemDemand!$A$1:$I$1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1" l="1"/>
  <c r="C3" i="7" l="1"/>
  <c r="C4" i="7"/>
  <c r="C15" i="7"/>
  <c r="D15" i="7"/>
  <c r="B15" i="7" s="1"/>
  <c r="C14" i="7"/>
  <c r="B14" i="7"/>
  <c r="C13" i="7"/>
  <c r="B13" i="7"/>
  <c r="C12" i="7"/>
  <c r="B12" i="7"/>
  <c r="B11" i="7"/>
  <c r="D10" i="7"/>
  <c r="C11" i="7" s="1"/>
  <c r="D9" i="7"/>
  <c r="C10" i="7" s="1"/>
  <c r="C8" i="7"/>
  <c r="D8" i="7"/>
  <c r="C9" i="7" s="1"/>
  <c r="C7" i="7"/>
  <c r="B7" i="7"/>
  <c r="B6" i="7"/>
  <c r="D5" i="7"/>
  <c r="B5" i="7" s="1"/>
  <c r="D4" i="7"/>
  <c r="C5" i="7" s="1"/>
  <c r="D3" i="7"/>
  <c r="B3" i="7" s="1"/>
  <c r="C2" i="2"/>
  <c r="B10" i="7" l="1"/>
  <c r="B8" i="7"/>
  <c r="C6" i="7"/>
  <c r="B9" i="7"/>
  <c r="B4" i="7"/>
  <c r="C2" i="7"/>
  <c r="C44" i="2" l="1"/>
  <c r="B2" i="7" l="1"/>
  <c r="F7" i="11"/>
  <c r="F34" i="11"/>
  <c r="F6" i="11"/>
  <c r="F23" i="11"/>
  <c r="F3" i="11"/>
  <c r="F12" i="11"/>
  <c r="F38" i="11"/>
  <c r="F43" i="11"/>
  <c r="F28" i="11"/>
  <c r="F21" i="11"/>
  <c r="F19" i="11"/>
  <c r="F40" i="11"/>
  <c r="F41" i="11"/>
  <c r="F29" i="11"/>
  <c r="F42" i="11"/>
  <c r="F32" i="11"/>
  <c r="F39" i="11"/>
  <c r="F37" i="11"/>
  <c r="F4" i="11"/>
  <c r="F25" i="11"/>
  <c r="F11" i="11"/>
  <c r="F16" i="11"/>
  <c r="F27" i="11"/>
  <c r="F22" i="11"/>
  <c r="F10" i="11"/>
  <c r="F44" i="11"/>
  <c r="F13" i="11"/>
  <c r="F15" i="11"/>
  <c r="F30" i="11"/>
  <c r="F14" i="11"/>
  <c r="F26" i="11"/>
  <c r="F31" i="11"/>
  <c r="F35" i="11"/>
  <c r="F33" i="11"/>
  <c r="F8" i="11"/>
  <c r="F24" i="11"/>
  <c r="F9" i="11"/>
  <c r="F17" i="11"/>
  <c r="F18" i="11"/>
  <c r="F20" i="11"/>
  <c r="F3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tc={0CBD803D-E2A4-4B8B-82D9-08D5E9412063}</author>
  </authors>
  <commentList>
    <comment ref="C1" authorId="0" shapeId="0" xr:uid="{0CBD803D-E2A4-4B8B-82D9-08D5E941206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tc={7A7EA557-D153-4C32-A16A-E16324C4499B}</author>
    <author>tc={AD527754-22A6-4844-878E-8B858B487E24}</author>
    <author>tc={1846176A-99C0-49CF-99D3-5F3B762927CC}</author>
  </authors>
  <commentList>
    <comment ref="A1" authorId="0" shapeId="0" xr:uid="{7A7EA557-D153-4C32-A16A-E16324C4499B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uS/km</t>
      </text>
    </comment>
    <comment ref="F1" authorId="1" shapeId="0" xr:uid="{AD527754-22A6-4844-878E-8B858B487E24}">
      <text>
        <t>[Threaded comment]
Your version of Excel allows you to read this threaded comment; however, any edits to it will get removed if the file is opened in a newer version of Excel. Learn more: https://go.microsoft.com/fwlink/?linkid=870924
Comment:
    kA</t>
      </text>
    </comment>
    <comment ref="G1" authorId="2" shapeId="0" xr:uid="{1846176A-99C0-49CF-99D3-5F3B762927CC}">
      <text>
        <t>[Threaded comment]
Your version of Excel allows you to read this threaded comment; however, any edits to it will get removed if the file is opened in a newer version of Excel. Learn more: https://go.microsoft.com/fwlink/?linkid=870924
Comment:
    kV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tc={C048AE12-838B-4462-9E12-2561F1B59DAE}</author>
    <author>tc={8FB3AA3D-4299-4300-A8E1-88DE8C3796BF}</author>
  </authors>
  <commentList>
    <comment ref="C1" authorId="0" shapeId="0" xr:uid="{C048AE12-838B-4462-9E12-2561F1B59DAE}">
      <text>
        <t>[Threaded comment]
Your version of Excel allows you to read this threaded comment; however, any edits to it will get removed if the file is opened in a newer version of Excel. Learn more: https://go.microsoft.com/fwlink/?linkid=870924
Comment:
    kVA</t>
      </text>
    </comment>
    <comment ref="C2" authorId="1" shapeId="0" xr:uid="{8FB3AA3D-4299-4300-A8E1-88DE8C3796BF}">
      <text>
        <t>[Threaded comment]
Your version of Excel allows you to read this threaded comment; however, any edits to it will get removed if the file is opened in a newer version of Excel. Learn more: https://go.microsoft.com/fwlink/?linkid=870924
Comment:
    sqrt(3)*Inom*Vnom*2 (2 cables)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tc={BC449391-D086-4FB4-875D-0FD7976EA91C}</author>
  </authors>
  <commentList>
    <comment ref="D1" authorId="0" shapeId="0" xr:uid="{BC449391-D086-4FB4-875D-0FD7976EA91C}">
      <text>
        <t>[Threaded comment]
Your version of Excel allows you to read this threaded comment; however, any edits to it will get removed if the file is opened in a newer version of Excel. Learn more: https://go.microsoft.com/fwlink/?linkid=870924
Comment:
    kVA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tc={83026D9E-DF9E-4676-8439-E088B0098928}</author>
    <author>tc={BAFA2BA4-463F-42B3-8FBE-CD11648DA458}</author>
    <author>tc={BC828241-995D-4DA0-A247-FBE9091B89DA}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
Reply:
    MW</t>
      </text>
    </comment>
    <comment ref="E1" authorId="1" shapeId="0" xr:uid="{83026D9E-DF9E-4676-8439-E088B009892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2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
Reply:
    MW</t>
      </text>
    </comment>
    <comment ref="G1" authorId="3" shapeId="0" xr:uid="{BC828241-995D-4DA0-A247-FBE9091B89DA}">
      <text>
        <t>[Threaded comment]
Your version of Excel allows you to read this threaded comment; however, any edits to it will get removed if the file is opened in a newer version of Excel. Learn more: https://go.microsoft.com/fwlink/?linkid=870924
Comment:
    MWh
Reply:
    for single day ~ 19.7.2019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<sst xmlns="http://schemas.openxmlformats.org/spreadsheetml/2006/main" count="237" uniqueCount="221">
  <si>
    <t>TIME</t>
  </si>
  <si>
    <t>PD</t>
  </si>
  <si>
    <t>NODES</t>
  </si>
  <si>
    <t>Tb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</si>
  <si>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</si>
  <si>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</si>
  <si>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</si>
  <si>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</si>
  <si>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</si>
  <si>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</si>
  <si>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</si>
  <si>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</si>
  <si>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</si>
  <si>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</si>
  <si>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</si>
  <si>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</si>
  <si>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</si>
  <si>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</si>
  <si>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</si>
  <si>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</si>
  <si>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</si>
  <si>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</si>
  <si>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</si>
  <si>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</si>
  <si>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</si>
  <si>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</si>
  <si>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</si>
  <si>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</si>
  <si>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</si>
  <si>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</si>
  <si>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</si>
  <si>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</si>
  <si>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</si>
  <si>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</si>
  <si>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</si>
  <si>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</si>
  <si>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</si>
  <si>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</si>
  <si>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</si>
  <si>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</si>
  <si>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</si>
  <si>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</si>
  <si>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</si>
  <si>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</si>
  <si>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</si>
  <si>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</si>
  <si>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</si>
  <si>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</si>
  <si>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</si>
  <si>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</si>
  <si>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</si>
  <si>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</si>
  <si>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</si>
  <si>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</si>
  <si>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</si>
  <si>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</si>
  <si>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</si>
  <si>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</si>
  <si>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</si>
  <si>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</si>
  <si>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</si>
  <si>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</si>
  <si>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</si>
  <si>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</si>
  <si>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</si>
  <si>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</si>
  <si>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</si>
  <si>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</si>
  <si>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</si>
  <si>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</si>
  <si>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</si>
  <si>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</si>
  <si>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</si>
  <si>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</si>
  <si>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</si>
  <si>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</si>
  <si>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</si>
  <si>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</si>
  <si>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</si>
  <si>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</si>
  <si>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</si>
  <si>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</si>
  <si>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</si>
  <si>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</si>
  <si>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</si>
  <si>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</si>
  <si>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</si>
  <si>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</si>
  <si>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</si>
  <si>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</si>
  <si>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</si>
  <si>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</si>
  <si>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</si>
  <si>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</si>
  <si>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</si>
  <si>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</si>
  <si>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</si>
  <si>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</si>
  <si>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</si>
  <si>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</si>
  <si>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</si>
  <si>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</si>
  <si>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</si>
  <si>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</si>
  <si>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</si>
  <si>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</si>
  <si>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</si>
  <si>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</si>
  <si>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</si>
  <si>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</si>
  <si>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</si>
  <si>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</si>
  <si>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</si>
  <si>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</si>
  <si>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</si>
  <si>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</si>
  <si>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</si>
  <si>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</si>
  <si>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</si>
  <si>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</si>
  <si>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</si>
  <si>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</si>
  <si>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</si>
  <si>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</si>
  <si>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</si>
  <si>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</si>
  <si>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</si>
  <si>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</si>
  <si>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</si>
  <si>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</si>
  <si>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</si>
  <si>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</si>
  <si>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</si>
  <si>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</si>
  <si>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</si>
  <si>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</si>
  <si>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</si>
  <si>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</si>
  <si>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</si>
  <si>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</si>
  <si>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</si>
  <si>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</si>
  <si>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</si>
  <si>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</si>
  <si>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</si>
  <si>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</si>
  <si>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</si>
  <si>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</si>
  <si>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</si>
  <si>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</si>
  <si>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</si>
  <si>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</si>
  <si>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</si>
  <si>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</si>
  <si>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</si>
  <si>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</si>
  <si>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</si>
  <si>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</si>
  <si>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</si>
  <si>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</si>
  <si>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</si>
  <si>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</si>
  <si>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</si>
  <si>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</si>
  <si>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</si>
  <si>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</si>
  <si>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</si>
  <si>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</si>
  <si>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</si>
  <si>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</si>
  <si>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</si>
  <si>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</si>
  <si>
    <t>INFO</t>
  </si>
  <si>
    <t>IRATED</t>
  </si>
  <si>
    <t>VRATED</t>
  </si>
  <si>
    <t>FIELD</t>
  </si>
  <si>
    <t>240 AL XLPE 12/20 trefoil</t>
  </si>
  <si>
    <t>95 AL Kudi 6/10</t>
  </si>
  <si>
    <t>50 CU GPLK 8/10</t>
  </si>
  <si>
    <t>240 AL XLPE 18/30 trefoil</t>
  </si>
  <si>
    <t>25 CU GPLK 10/10</t>
  </si>
  <si>
    <t>630 AL XLPE 18/30 trefoil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</si>
  <si>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</si>
  <si>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</si>
  <si>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</si>
  <si>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</si>
  <si>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</si>
  <si>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</si>
  <si>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</si>
  <si>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</si>
  <si>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</si>
  <si>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</si>
  <si>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</si>
  <si>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</si>
  <si>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</si>
  <si>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</si>
  <si>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</si>
  <si>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</si>
  <si>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</si>
  <si>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</si>
  <si>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</si>
  <si>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</si>
  <si>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</si>
  <si>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</si>
  <si>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</si>
  <si>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</si>
  <si>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</si>
  <si>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</si>
  <si>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</si>
  <si>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</si>
  <si>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</si>
  <si>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</si>
  <si>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</si>
  <si>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</si>
  <si>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</si>
  <si>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</si>
  <si>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</si>
  <si>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</si>
  <si>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E Summer</t>
  </si>
  <si>
    <t>PDmin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</si>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</sst>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2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  <person displayName="Forro, F (Filip)" id="{CF41E3A2-7E5F-4F5B-9366-86821B8668DF}" userId="S::Filip.Forro@stedin.net::883b7646-178c-4d26-8d9d-5c930004e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0CBD803D-E2A4-4B8B-82D9-08D5E941206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18T10:13:08.32" personId="{CF41E3A2-7E5F-4F5B-9366-86821B8668DF}" id="{7A7EA557-D153-4C32-A16A-E16324C4499B}">
    <text>ohm/km - ohm/km - uS/km</text>
  </threadedComment>
  <threadedComment ref="F1" dT="2021-03-18T10:27:59.07" personId="{CF41E3A2-7E5F-4F5B-9366-86821B8668DF}" id="{AD527754-22A6-4844-878E-8B858B487E24}">
    <text>kA</text>
  </threadedComment>
  <threadedComment ref="G1" dT="2021-03-18T10:44:14.58" personId="{CF41E3A2-7E5F-4F5B-9366-86821B8668DF}" id="{1846176A-99C0-49CF-99D3-5F3B762927CC}">
    <text>kV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8T13:45:26.04" personId="{CF41E3A2-7E5F-4F5B-9366-86821B8668DF}" id="{C048AE12-838B-4462-9E12-2561F1B59DAE}">
    <text>kVA</text>
  </threadedComment>
  <threadedComment ref="C2" dT="2021-03-18T13:46:28.30" personId="{CF41E3A2-7E5F-4F5B-9366-86821B8668DF}" id="{8FB3AA3D-4299-4300-A8E1-88DE8C3796BF}">
    <text>sqrt(3)*Inom*Vnom*2 (2 cables)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1-05-18T11:47:46.37" personId="{CF41E3A2-7E5F-4F5B-9366-86821B8668DF}" id="{BC449391-D086-4FB4-875D-0FD7976EA91C}">
    <text>kVA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B1" dT="2021-03-29T13:43:33.67" personId="{CF41E3A2-7E5F-4F5B-9366-86821B8668DF}" id="{D393A456-7937-48CB-838B-56134538D5D0}" parentId="{BEC1D696-7233-4996-A48C-D8920574DEE6}">
    <text>MW</text>
  </threadedComment>
  <threadedComment ref="E1" dT="2021-04-06T11:47:27.76" personId="{FC4F1083-800D-4C43-A883-39B79C39B010}" id="{83026D9E-DF9E-4676-8439-E088B0098928}">
    <text>kW</text>
  </threadedComment>
  <threadedComment ref="F1" dT="2021-02-03T09:59:55.79" personId="{FC4F1083-800D-4C43-A883-39B79C39B010}" id="{BAFA2BA4-463F-42B3-8FBE-CD11648DA458}">
    <text>kW</text>
  </threadedComment>
  <threadedComment ref="F1" dT="2021-03-22T08:56:01.86" personId="{CF41E3A2-7E5F-4F5B-9366-86821B8668DF}" id="{D5988672-4861-4728-985F-09CC3474C392}" parentId="{BAFA2BA4-463F-42B3-8FBE-CD11648DA458}">
    <text>MW</text>
  </threadedComment>
  <threadedComment ref="G1" dT="2021-03-22T10:07:22.67" personId="{CF41E3A2-7E5F-4F5B-9366-86821B8668DF}" id="{BC828241-995D-4DA0-A247-FBE9091B89DA}">
    <text>MWh</text>
  </threadedComment>
  <threadedComment ref="G1" dT="2021-03-23T09:23:20.78" personId="{CF41E3A2-7E5F-4F5B-9366-86821B8668DF}" id="{79EF2BE2-3407-49E1-98CD-03A7E78402CA}" parentId="{BC828241-995D-4DA0-A247-FBE9091B89DA}">
    <text>for single day ~ 19.7.2019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E43"/>
  <sheetViews>
    <sheetView workbookViewId="0">
      <selection activeCell="D23" sqref="D23"/>
    </sheetView>
  </sheetViews>
  <sheetFormatPr defaultRowHeight="15" x14ac:dyDescent="0.25"/>
  <cols>
    <col min="7" max="7" width="10" bestFit="1" customWidth="1"/>
  </cols>
  <sheetData>
    <row r="1" spans="1:5" x14ac:dyDescent="0.25">
      <c r="A1" t="s">
        <v>4</v>
      </c>
      <c r="B1" t="s">
        <v>5</v>
      </c>
      <c r="C1" t="s">
        <v>18</v>
      </c>
      <c r="D1" t="s">
        <v>17</v>
      </c>
      <c r="E1" t="s">
        <v>175</v>
      </c>
    </row>
    <row r="2" spans="1:5" x14ac:dyDescent="0.25">
      <c r="A2">
        <v>8284</v>
      </c>
      <c r="B2">
        <v>8287</v>
      </c>
      <c r="C2">
        <v>2.4490000000000001E-2</v>
      </c>
      <c r="D2">
        <v>1</v>
      </c>
      <c r="E2">
        <v>101</v>
      </c>
    </row>
    <row r="3" spans="1:5" x14ac:dyDescent="0.25">
      <c r="A3">
        <v>8287</v>
      </c>
      <c r="B3">
        <v>8286</v>
      </c>
      <c r="C3">
        <v>0.31719999999999998</v>
      </c>
      <c r="D3">
        <v>1</v>
      </c>
    </row>
    <row r="4" spans="1:5" x14ac:dyDescent="0.25">
      <c r="A4">
        <v>8286</v>
      </c>
      <c r="B4">
        <v>8285</v>
      </c>
      <c r="C4">
        <v>0.21299999999999999</v>
      </c>
      <c r="D4">
        <v>1</v>
      </c>
    </row>
    <row r="5" spans="1:5" x14ac:dyDescent="0.25">
      <c r="A5">
        <v>8285</v>
      </c>
      <c r="B5">
        <v>3740</v>
      </c>
      <c r="C5">
        <v>0.50173999999999996</v>
      </c>
      <c r="D5">
        <v>1</v>
      </c>
    </row>
    <row r="6" spans="1:5" x14ac:dyDescent="0.25">
      <c r="A6">
        <v>3740</v>
      </c>
      <c r="B6">
        <v>2064</v>
      </c>
      <c r="C6">
        <v>0.44030000000000002</v>
      </c>
      <c r="D6">
        <v>1</v>
      </c>
    </row>
    <row r="7" spans="1:5" x14ac:dyDescent="0.25">
      <c r="A7">
        <v>4414</v>
      </c>
      <c r="B7">
        <v>2036</v>
      </c>
      <c r="C7">
        <v>0.25140000000000001</v>
      </c>
      <c r="D7">
        <v>1</v>
      </c>
    </row>
    <row r="8" spans="1:5" x14ac:dyDescent="0.25">
      <c r="A8">
        <v>2036</v>
      </c>
      <c r="B8">
        <v>2040</v>
      </c>
      <c r="C8">
        <v>0.15340000000000001</v>
      </c>
      <c r="D8">
        <v>1</v>
      </c>
    </row>
    <row r="9" spans="1:5" x14ac:dyDescent="0.25">
      <c r="A9">
        <v>2040</v>
      </c>
      <c r="B9">
        <v>4446</v>
      </c>
      <c r="C9">
        <v>0.43204999999999999</v>
      </c>
      <c r="D9">
        <v>1</v>
      </c>
    </row>
    <row r="10" spans="1:5" x14ac:dyDescent="0.25">
      <c r="A10">
        <v>4446</v>
      </c>
      <c r="B10">
        <v>3704</v>
      </c>
      <c r="C10">
        <v>5.2109999999999997E-2</v>
      </c>
      <c r="D10">
        <v>1</v>
      </c>
    </row>
    <row r="11" spans="1:5" x14ac:dyDescent="0.25">
      <c r="A11">
        <v>3704</v>
      </c>
      <c r="B11">
        <v>2035</v>
      </c>
      <c r="C11">
        <v>0.38300000000000001</v>
      </c>
      <c r="D11">
        <v>1</v>
      </c>
    </row>
    <row r="12" spans="1:5" x14ac:dyDescent="0.25">
      <c r="A12">
        <v>2035</v>
      </c>
      <c r="B12">
        <v>2661</v>
      </c>
      <c r="C12">
        <v>0.44871</v>
      </c>
      <c r="D12">
        <v>1</v>
      </c>
    </row>
    <row r="13" spans="1:5" x14ac:dyDescent="0.25">
      <c r="A13">
        <v>2661</v>
      </c>
      <c r="B13">
        <v>3917</v>
      </c>
      <c r="C13">
        <v>0.36501</v>
      </c>
      <c r="D13">
        <v>1</v>
      </c>
    </row>
    <row r="14" spans="1:5" x14ac:dyDescent="0.25">
      <c r="A14">
        <v>3917</v>
      </c>
      <c r="B14">
        <v>4494</v>
      </c>
      <c r="C14">
        <v>7.7450000000000005E-2</v>
      </c>
      <c r="D14">
        <v>1</v>
      </c>
    </row>
    <row r="15" spans="1:5" x14ac:dyDescent="0.25">
      <c r="A15">
        <v>4494</v>
      </c>
      <c r="B15">
        <v>4402</v>
      </c>
      <c r="C15">
        <v>0.25080999999999998</v>
      </c>
      <c r="D15">
        <v>1</v>
      </c>
    </row>
    <row r="16" spans="1:5" x14ac:dyDescent="0.25">
      <c r="A16">
        <v>4402</v>
      </c>
      <c r="B16">
        <v>8284</v>
      </c>
      <c r="C16">
        <v>1.048E-2</v>
      </c>
      <c r="D16">
        <v>1</v>
      </c>
      <c r="E16">
        <v>211</v>
      </c>
    </row>
    <row r="17" spans="1:5" x14ac:dyDescent="0.25">
      <c r="A17">
        <v>8284</v>
      </c>
      <c r="B17">
        <v>3703</v>
      </c>
      <c r="C17">
        <v>1.2473000000000001</v>
      </c>
      <c r="D17">
        <v>1</v>
      </c>
      <c r="E17">
        <v>103</v>
      </c>
    </row>
    <row r="18" spans="1:5" x14ac:dyDescent="0.25">
      <c r="A18">
        <v>3703</v>
      </c>
      <c r="B18">
        <v>8561</v>
      </c>
      <c r="C18">
        <v>0.24379999999999999</v>
      </c>
      <c r="D18">
        <v>1</v>
      </c>
    </row>
    <row r="19" spans="1:5" x14ac:dyDescent="0.25">
      <c r="A19">
        <v>8561</v>
      </c>
      <c r="B19">
        <v>3784</v>
      </c>
      <c r="C19">
        <v>0.3846</v>
      </c>
      <c r="D19">
        <v>1</v>
      </c>
    </row>
    <row r="20" spans="1:5" x14ac:dyDescent="0.25">
      <c r="A20">
        <v>3915</v>
      </c>
      <c r="B20">
        <v>4980</v>
      </c>
      <c r="C20">
        <v>0.22</v>
      </c>
      <c r="D20">
        <v>1</v>
      </c>
    </row>
    <row r="21" spans="1:5" x14ac:dyDescent="0.25">
      <c r="A21">
        <v>4980</v>
      </c>
      <c r="B21">
        <v>3912</v>
      </c>
      <c r="C21">
        <v>0.1166</v>
      </c>
      <c r="D21">
        <v>1</v>
      </c>
    </row>
    <row r="22" spans="1:5" x14ac:dyDescent="0.25">
      <c r="A22">
        <v>3912</v>
      </c>
      <c r="B22">
        <v>4452</v>
      </c>
      <c r="C22">
        <v>0.26329999999999998</v>
      </c>
      <c r="D22">
        <v>1</v>
      </c>
    </row>
    <row r="23" spans="1:5" x14ac:dyDescent="0.25">
      <c r="A23">
        <v>4452</v>
      </c>
      <c r="B23">
        <v>8284</v>
      </c>
      <c r="C23">
        <v>0.61970000000000003</v>
      </c>
      <c r="D23">
        <v>1</v>
      </c>
      <c r="E23">
        <v>214</v>
      </c>
    </row>
    <row r="24" spans="1:5" x14ac:dyDescent="0.25">
      <c r="A24">
        <v>8284</v>
      </c>
      <c r="B24">
        <v>6990</v>
      </c>
      <c r="C24">
        <v>2.3972600000000002</v>
      </c>
      <c r="D24">
        <v>2</v>
      </c>
      <c r="E24">
        <v>210</v>
      </c>
    </row>
    <row r="25" spans="1:5" x14ac:dyDescent="0.25">
      <c r="A25">
        <v>6990</v>
      </c>
      <c r="B25">
        <v>7710</v>
      </c>
      <c r="C25">
        <v>0.20269999999999999</v>
      </c>
      <c r="D25">
        <v>3</v>
      </c>
      <c r="E25">
        <v>302</v>
      </c>
    </row>
    <row r="26" spans="1:5" x14ac:dyDescent="0.25">
      <c r="A26">
        <v>7710</v>
      </c>
      <c r="B26">
        <v>7433</v>
      </c>
      <c r="C26">
        <v>3.5589490000000001</v>
      </c>
      <c r="D26">
        <v>2</v>
      </c>
      <c r="E26">
        <v>301</v>
      </c>
    </row>
    <row r="27" spans="1:5" x14ac:dyDescent="0.25">
      <c r="A27">
        <v>7433</v>
      </c>
      <c r="B27">
        <v>7490</v>
      </c>
      <c r="C27">
        <v>0.16719999999999999</v>
      </c>
      <c r="D27">
        <v>2</v>
      </c>
    </row>
    <row r="28" spans="1:5" x14ac:dyDescent="0.25">
      <c r="A28">
        <v>7490</v>
      </c>
      <c r="B28">
        <v>3181</v>
      </c>
      <c r="C28">
        <v>1.5469999999999999E-2</v>
      </c>
      <c r="D28">
        <v>4</v>
      </c>
    </row>
    <row r="29" spans="1:5" x14ac:dyDescent="0.25">
      <c r="A29">
        <v>7710</v>
      </c>
      <c r="B29">
        <v>4427</v>
      </c>
      <c r="C29">
        <v>0.71436999999999995</v>
      </c>
      <c r="D29">
        <v>5</v>
      </c>
      <c r="E29">
        <v>101</v>
      </c>
    </row>
    <row r="30" spans="1:5" x14ac:dyDescent="0.25">
      <c r="A30">
        <v>4427</v>
      </c>
      <c r="B30">
        <v>3547</v>
      </c>
      <c r="C30">
        <v>0.32383099999999998</v>
      </c>
      <c r="D30">
        <v>5</v>
      </c>
    </row>
    <row r="31" spans="1:5" x14ac:dyDescent="0.25">
      <c r="A31">
        <v>3547</v>
      </c>
      <c r="B31">
        <v>3939</v>
      </c>
      <c r="C31">
        <v>1.0753999999999999</v>
      </c>
      <c r="D31">
        <v>5</v>
      </c>
    </row>
    <row r="32" spans="1:5" x14ac:dyDescent="0.25">
      <c r="A32">
        <v>8284</v>
      </c>
      <c r="B32">
        <v>7076</v>
      </c>
      <c r="C32">
        <v>0.58579999999999999</v>
      </c>
      <c r="D32">
        <v>6</v>
      </c>
      <c r="E32">
        <v>104</v>
      </c>
    </row>
    <row r="33" spans="1:5" x14ac:dyDescent="0.25">
      <c r="A33">
        <v>8284</v>
      </c>
      <c r="B33">
        <v>3073</v>
      </c>
      <c r="C33">
        <v>0.35389999999999999</v>
      </c>
      <c r="D33">
        <v>1</v>
      </c>
      <c r="E33">
        <v>102</v>
      </c>
    </row>
    <row r="34" spans="1:5" x14ac:dyDescent="0.25">
      <c r="A34">
        <v>3073</v>
      </c>
      <c r="B34">
        <v>3980</v>
      </c>
      <c r="C34">
        <v>0.54522000000000004</v>
      </c>
      <c r="D34">
        <v>1</v>
      </c>
    </row>
    <row r="35" spans="1:5" x14ac:dyDescent="0.25">
      <c r="A35">
        <v>3980</v>
      </c>
      <c r="B35">
        <v>4081</v>
      </c>
      <c r="C35">
        <v>0.1163</v>
      </c>
      <c r="D35">
        <v>1</v>
      </c>
    </row>
    <row r="36" spans="1:5" x14ac:dyDescent="0.25">
      <c r="A36">
        <v>8419</v>
      </c>
      <c r="B36">
        <v>4550</v>
      </c>
      <c r="C36">
        <v>0.1817</v>
      </c>
      <c r="D36">
        <v>1</v>
      </c>
    </row>
    <row r="37" spans="1:5" x14ac:dyDescent="0.25">
      <c r="A37">
        <v>4550</v>
      </c>
      <c r="B37">
        <v>4281</v>
      </c>
      <c r="C37">
        <v>5.2679999999999998E-2</v>
      </c>
      <c r="D37">
        <v>1</v>
      </c>
    </row>
    <row r="38" spans="1:5" x14ac:dyDescent="0.25">
      <c r="A38">
        <v>4281</v>
      </c>
      <c r="B38">
        <v>3982</v>
      </c>
      <c r="C38">
        <v>7.7929999999999996E-3</v>
      </c>
      <c r="D38">
        <v>1</v>
      </c>
    </row>
    <row r="39" spans="1:5" x14ac:dyDescent="0.25">
      <c r="A39">
        <v>3982</v>
      </c>
      <c r="B39">
        <v>8284</v>
      </c>
      <c r="C39">
        <v>0.47656999999999999</v>
      </c>
      <c r="D39">
        <v>1</v>
      </c>
      <c r="E39">
        <v>212</v>
      </c>
    </row>
    <row r="40" spans="1:5" x14ac:dyDescent="0.25">
      <c r="A40">
        <v>8284</v>
      </c>
      <c r="B40">
        <v>8288</v>
      </c>
      <c r="C40">
        <v>0.27950000000000003</v>
      </c>
      <c r="D40">
        <v>1</v>
      </c>
      <c r="E40">
        <v>213</v>
      </c>
    </row>
    <row r="41" spans="1:5" x14ac:dyDescent="0.25">
      <c r="A41">
        <v>8288</v>
      </c>
      <c r="B41">
        <v>8289</v>
      </c>
      <c r="C41">
        <v>0.28349999999999997</v>
      </c>
      <c r="D41">
        <v>1</v>
      </c>
    </row>
    <row r="42" spans="1:5" x14ac:dyDescent="0.25">
      <c r="A42">
        <v>8289</v>
      </c>
      <c r="B42">
        <v>4557</v>
      </c>
      <c r="C42">
        <v>0.1719</v>
      </c>
      <c r="D42">
        <v>1</v>
      </c>
    </row>
    <row r="43" spans="1:5" x14ac:dyDescent="0.25">
      <c r="A43">
        <v>4557</v>
      </c>
      <c r="B43">
        <v>8290</v>
      </c>
      <c r="C43">
        <v>0.245</v>
      </c>
      <c r="D4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I44"/>
  <sheetViews>
    <sheetView workbookViewId="0">
      <selection activeCell="K12" sqref="K12"/>
    </sheetView>
  </sheetViews>
  <sheetFormatPr defaultRowHeight="15" x14ac:dyDescent="0.25"/>
  <cols>
    <col min="6" max="6" width="9" bestFit="1" customWidth="1"/>
    <col min="7" max="7" width="12.140625" bestFit="1" customWidth="1"/>
  </cols>
  <sheetData>
    <row r="1" spans="1:9" s="6" customFormat="1" x14ac:dyDescent="0.25">
      <c r="A1" s="6" t="s">
        <v>26</v>
      </c>
      <c r="B1" s="6" t="s">
        <v>1</v>
      </c>
      <c r="C1" s="6" t="s">
        <v>22</v>
      </c>
      <c r="D1" s="6" t="s">
        <v>27</v>
      </c>
      <c r="E1" s="6" t="s">
        <v>28</v>
      </c>
      <c r="F1" s="6" t="s">
        <v>169</v>
      </c>
      <c r="G1" s="6" t="s">
        <v>218</v>
      </c>
      <c r="H1" s="6" t="s">
        <v>219</v>
      </c>
    </row>
    <row r="2" spans="1:9" x14ac:dyDescent="0.25">
      <c r="A2">
        <v>2035</v>
      </c>
      <c r="B2">
        <v>3.3000000000000002E-2</v>
      </c>
      <c r="C2">
        <v>0.98</v>
      </c>
      <c r="D2">
        <v>1000</v>
      </c>
      <c r="E2">
        <v>-1000</v>
      </c>
      <c r="F2">
        <f>0.32*B2</f>
        <v>1.056E-2</v>
      </c>
    </row>
    <row r="3" spans="1:9" x14ac:dyDescent="0.25">
      <c r="A3">
        <v>2036</v>
      </c>
      <c r="B3">
        <v>3.5299999999999998E-2</v>
      </c>
      <c r="C3">
        <v>0.98</v>
      </c>
      <c r="D3">
        <v>1000</v>
      </c>
      <c r="E3">
        <v>-1000</v>
      </c>
      <c r="F3">
        <f>0.32*B3</f>
        <v>1.1295999999999999E-2</v>
      </c>
    </row>
    <row r="4" spans="1:9" x14ac:dyDescent="0.25">
      <c r="A4">
        <v>2040</v>
      </c>
      <c r="B4">
        <v>4.8999999999999998E-3</v>
      </c>
      <c r="C4">
        <v>0.98</v>
      </c>
      <c r="D4">
        <v>1000</v>
      </c>
      <c r="E4">
        <v>-1000</v>
      </c>
      <c r="F4">
        <f>0.32*B4</f>
        <v>1.5679999999999999E-3</v>
      </c>
    </row>
    <row r="5" spans="1:9" x14ac:dyDescent="0.25">
      <c r="A5">
        <v>2064</v>
      </c>
      <c r="B5">
        <v>0</v>
      </c>
      <c r="C5">
        <v>0.98</v>
      </c>
      <c r="D5">
        <v>1000</v>
      </c>
      <c r="E5">
        <v>-1000</v>
      </c>
      <c r="F5">
        <v>0</v>
      </c>
    </row>
    <row r="6" spans="1:9" x14ac:dyDescent="0.25">
      <c r="A6">
        <v>2661</v>
      </c>
      <c r="B6">
        <v>0.16200000000000001</v>
      </c>
      <c r="C6">
        <v>0.98</v>
      </c>
      <c r="D6">
        <v>1000</v>
      </c>
      <c r="E6">
        <v>-1000</v>
      </c>
      <c r="F6">
        <f t="shared" ref="F6:F44" si="0">0.32*B6</f>
        <v>5.1840000000000004E-2</v>
      </c>
    </row>
    <row r="7" spans="1:9" x14ac:dyDescent="0.25">
      <c r="A7">
        <v>3073</v>
      </c>
      <c r="B7">
        <v>0.191</v>
      </c>
      <c r="C7">
        <v>0.98</v>
      </c>
      <c r="D7">
        <v>1000</v>
      </c>
      <c r="E7">
        <v>-1000</v>
      </c>
      <c r="F7">
        <f t="shared" si="0"/>
        <v>6.1120000000000001E-2</v>
      </c>
    </row>
    <row r="8" spans="1:9" s="3" customFormat="1" x14ac:dyDescent="0.25">
      <c r="A8">
        <v>3181</v>
      </c>
      <c r="B8">
        <v>7.5999999999999998E-2</v>
      </c>
      <c r="C8">
        <v>0.98</v>
      </c>
      <c r="D8">
        <v>1000</v>
      </c>
      <c r="E8">
        <v>-1000</v>
      </c>
      <c r="F8">
        <f t="shared" si="0"/>
        <v>2.4320000000000001E-2</v>
      </c>
      <c r="G8"/>
      <c r="H8"/>
      <c r="I8"/>
    </row>
    <row r="9" spans="1:9" x14ac:dyDescent="0.25">
      <c r="A9">
        <v>3547</v>
      </c>
      <c r="B9">
        <v>0.1686</v>
      </c>
      <c r="C9">
        <v>0.98</v>
      </c>
      <c r="D9">
        <v>1000</v>
      </c>
      <c r="E9">
        <v>-1000</v>
      </c>
      <c r="F9">
        <f t="shared" si="0"/>
        <v>5.3952E-2</v>
      </c>
    </row>
    <row r="10" spans="1:9" x14ac:dyDescent="0.25">
      <c r="A10" s="3">
        <v>3703</v>
      </c>
      <c r="B10">
        <v>0.08</v>
      </c>
      <c r="C10">
        <v>0.98</v>
      </c>
      <c r="D10">
        <v>1000</v>
      </c>
      <c r="E10">
        <v>-1000</v>
      </c>
      <c r="F10">
        <f t="shared" si="0"/>
        <v>2.5600000000000001E-2</v>
      </c>
    </row>
    <row r="11" spans="1:9" x14ac:dyDescent="0.25">
      <c r="A11">
        <v>3704</v>
      </c>
      <c r="B11">
        <v>7.2999999999999995E-2</v>
      </c>
      <c r="C11">
        <v>0.98</v>
      </c>
      <c r="D11">
        <v>1000</v>
      </c>
      <c r="E11">
        <v>-1000</v>
      </c>
      <c r="F11">
        <f t="shared" si="0"/>
        <v>2.3359999999999999E-2</v>
      </c>
    </row>
    <row r="12" spans="1:9" x14ac:dyDescent="0.25">
      <c r="A12">
        <v>3740</v>
      </c>
      <c r="B12">
        <v>0.09</v>
      </c>
      <c r="C12">
        <v>0.98</v>
      </c>
      <c r="D12">
        <v>1000</v>
      </c>
      <c r="E12">
        <v>-1000</v>
      </c>
      <c r="F12">
        <f t="shared" si="0"/>
        <v>2.8799999999999999E-2</v>
      </c>
    </row>
    <row r="13" spans="1:9" x14ac:dyDescent="0.25">
      <c r="A13" s="3">
        <v>3784</v>
      </c>
      <c r="B13">
        <v>0.11</v>
      </c>
      <c r="C13">
        <v>0.98</v>
      </c>
      <c r="D13">
        <v>1000</v>
      </c>
      <c r="E13">
        <v>-1000</v>
      </c>
      <c r="F13">
        <f t="shared" si="0"/>
        <v>3.5200000000000002E-2</v>
      </c>
    </row>
    <row r="14" spans="1:9" x14ac:dyDescent="0.25">
      <c r="A14" s="3">
        <v>3912</v>
      </c>
      <c r="B14">
        <v>0.09</v>
      </c>
      <c r="C14">
        <v>0.98</v>
      </c>
      <c r="D14">
        <v>1000</v>
      </c>
      <c r="E14">
        <v>-1000</v>
      </c>
      <c r="F14">
        <f t="shared" si="0"/>
        <v>2.8799999999999999E-2</v>
      </c>
    </row>
    <row r="15" spans="1:9" x14ac:dyDescent="0.25">
      <c r="A15" s="3">
        <v>3915</v>
      </c>
      <c r="B15">
        <v>3.1E-2</v>
      </c>
      <c r="C15">
        <v>0.98</v>
      </c>
      <c r="D15">
        <v>1000</v>
      </c>
      <c r="E15">
        <v>-1000</v>
      </c>
      <c r="F15">
        <f t="shared" si="0"/>
        <v>9.92E-3</v>
      </c>
    </row>
    <row r="16" spans="1:9" x14ac:dyDescent="0.25">
      <c r="A16">
        <v>3917</v>
      </c>
      <c r="B16">
        <v>0</v>
      </c>
      <c r="C16">
        <v>0.98</v>
      </c>
      <c r="D16">
        <v>1000</v>
      </c>
      <c r="E16">
        <v>-1000</v>
      </c>
      <c r="F16">
        <f t="shared" si="0"/>
        <v>0</v>
      </c>
    </row>
    <row r="17" spans="1:9" x14ac:dyDescent="0.25">
      <c r="A17">
        <v>3939</v>
      </c>
      <c r="B17">
        <v>5.0000000000000001E-3</v>
      </c>
      <c r="C17">
        <v>0.98</v>
      </c>
      <c r="D17">
        <v>1000</v>
      </c>
      <c r="E17">
        <v>-1000</v>
      </c>
      <c r="F17">
        <f t="shared" si="0"/>
        <v>1.6000000000000001E-3</v>
      </c>
    </row>
    <row r="18" spans="1:9" x14ac:dyDescent="0.25">
      <c r="A18">
        <v>3980</v>
      </c>
      <c r="B18">
        <v>0.16300000000000001</v>
      </c>
      <c r="C18">
        <v>0.98</v>
      </c>
      <c r="D18">
        <v>1000</v>
      </c>
      <c r="E18">
        <v>-1000</v>
      </c>
      <c r="F18">
        <f t="shared" si="0"/>
        <v>5.2160000000000005E-2</v>
      </c>
    </row>
    <row r="19" spans="1:9" x14ac:dyDescent="0.25">
      <c r="A19">
        <v>3982</v>
      </c>
      <c r="B19">
        <v>0</v>
      </c>
      <c r="C19">
        <v>0.98</v>
      </c>
      <c r="D19">
        <v>1000</v>
      </c>
      <c r="E19">
        <v>-1000</v>
      </c>
      <c r="F19">
        <f t="shared" si="0"/>
        <v>0</v>
      </c>
    </row>
    <row r="20" spans="1:9" x14ac:dyDescent="0.25">
      <c r="A20" s="3">
        <v>4081</v>
      </c>
      <c r="B20">
        <v>0</v>
      </c>
      <c r="C20">
        <v>0.98</v>
      </c>
      <c r="D20">
        <v>1000</v>
      </c>
      <c r="E20">
        <v>-1000</v>
      </c>
      <c r="F20">
        <f t="shared" si="0"/>
        <v>0</v>
      </c>
    </row>
    <row r="21" spans="1:9" x14ac:dyDescent="0.25">
      <c r="A21" s="3">
        <v>4281</v>
      </c>
      <c r="B21">
        <v>0</v>
      </c>
      <c r="C21">
        <v>0.98</v>
      </c>
      <c r="D21">
        <v>1000</v>
      </c>
      <c r="E21">
        <v>-1000</v>
      </c>
      <c r="F21">
        <f t="shared" si="0"/>
        <v>0</v>
      </c>
    </row>
    <row r="22" spans="1:9" x14ac:dyDescent="0.25">
      <c r="A22" s="3">
        <v>4402</v>
      </c>
      <c r="B22">
        <v>0.59299999999999997</v>
      </c>
      <c r="C22">
        <v>0.98</v>
      </c>
      <c r="D22">
        <v>1000</v>
      </c>
      <c r="E22">
        <v>-1000</v>
      </c>
      <c r="F22">
        <f t="shared" si="0"/>
        <v>0.18975999999999998</v>
      </c>
    </row>
    <row r="23" spans="1:9" x14ac:dyDescent="0.25">
      <c r="A23" s="3">
        <v>4414</v>
      </c>
      <c r="B23" s="5">
        <v>0.629</v>
      </c>
      <c r="C23" s="5">
        <v>0.98</v>
      </c>
      <c r="D23" s="5">
        <v>1000</v>
      </c>
      <c r="E23" s="5">
        <v>-1000</v>
      </c>
      <c r="F23" s="5">
        <f t="shared" si="0"/>
        <v>0.20128000000000001</v>
      </c>
      <c r="I23" s="3"/>
    </row>
    <row r="24" spans="1:9" x14ac:dyDescent="0.25">
      <c r="A24" s="3">
        <v>4427</v>
      </c>
      <c r="B24">
        <v>0</v>
      </c>
      <c r="C24">
        <v>0.98</v>
      </c>
      <c r="D24">
        <v>1000</v>
      </c>
      <c r="E24">
        <v>-1000</v>
      </c>
      <c r="F24">
        <f t="shared" si="0"/>
        <v>0</v>
      </c>
    </row>
    <row r="25" spans="1:9" x14ac:dyDescent="0.25">
      <c r="A25" s="3">
        <v>4446</v>
      </c>
      <c r="B25">
        <v>0.23</v>
      </c>
      <c r="C25">
        <v>0.98</v>
      </c>
      <c r="D25">
        <v>1000</v>
      </c>
      <c r="E25">
        <v>-1000</v>
      </c>
      <c r="F25">
        <f t="shared" si="0"/>
        <v>7.3599999999999999E-2</v>
      </c>
    </row>
    <row r="26" spans="1:9" x14ac:dyDescent="0.25">
      <c r="A26" s="3">
        <v>4452</v>
      </c>
      <c r="B26">
        <v>0.27800000000000002</v>
      </c>
      <c r="C26">
        <v>0.98</v>
      </c>
      <c r="D26">
        <v>1000</v>
      </c>
      <c r="E26">
        <v>-1000</v>
      </c>
      <c r="F26">
        <f t="shared" si="0"/>
        <v>8.8960000000000011E-2</v>
      </c>
    </row>
    <row r="27" spans="1:9" x14ac:dyDescent="0.25">
      <c r="A27" s="3">
        <v>4494</v>
      </c>
      <c r="B27">
        <v>1E-3</v>
      </c>
      <c r="C27">
        <v>0.98</v>
      </c>
      <c r="D27">
        <v>1000</v>
      </c>
      <c r="E27">
        <v>-1000</v>
      </c>
      <c r="F27">
        <f t="shared" si="0"/>
        <v>3.2000000000000003E-4</v>
      </c>
    </row>
    <row r="28" spans="1:9" x14ac:dyDescent="0.25">
      <c r="A28" s="3">
        <v>4550</v>
      </c>
      <c r="B28">
        <v>0.151</v>
      </c>
      <c r="C28">
        <v>0.98</v>
      </c>
      <c r="D28">
        <v>1000</v>
      </c>
      <c r="E28">
        <v>-1000</v>
      </c>
      <c r="F28">
        <f t="shared" si="0"/>
        <v>4.8320000000000002E-2</v>
      </c>
    </row>
    <row r="29" spans="1:9" x14ac:dyDescent="0.25">
      <c r="A29" s="3">
        <v>4557</v>
      </c>
      <c r="B29">
        <v>5.0000000000000001E-3</v>
      </c>
      <c r="C29">
        <v>0.98</v>
      </c>
      <c r="D29">
        <v>1000</v>
      </c>
      <c r="E29">
        <v>-1000</v>
      </c>
      <c r="F29">
        <f t="shared" si="0"/>
        <v>1.6000000000000001E-3</v>
      </c>
    </row>
    <row r="30" spans="1:9" x14ac:dyDescent="0.25">
      <c r="A30" s="3">
        <v>4980</v>
      </c>
      <c r="B30">
        <v>0.26</v>
      </c>
      <c r="C30">
        <v>0.98</v>
      </c>
      <c r="D30">
        <v>1000</v>
      </c>
      <c r="E30">
        <v>-1000</v>
      </c>
      <c r="F30">
        <f t="shared" si="0"/>
        <v>8.320000000000001E-2</v>
      </c>
    </row>
    <row r="31" spans="1:9" x14ac:dyDescent="0.25">
      <c r="A31">
        <v>6990</v>
      </c>
      <c r="B31">
        <v>6.25E-2</v>
      </c>
      <c r="C31">
        <v>0.98</v>
      </c>
      <c r="D31">
        <v>1000</v>
      </c>
      <c r="E31">
        <v>-1000</v>
      </c>
      <c r="F31">
        <f t="shared" si="0"/>
        <v>0.02</v>
      </c>
    </row>
    <row r="32" spans="1:9" x14ac:dyDescent="0.25">
      <c r="A32">
        <v>7076</v>
      </c>
      <c r="B32">
        <v>7.0000000000000007E-2</v>
      </c>
      <c r="C32">
        <v>0.98</v>
      </c>
      <c r="D32">
        <v>1000</v>
      </c>
      <c r="E32">
        <v>-1000</v>
      </c>
      <c r="F32">
        <f t="shared" si="0"/>
        <v>2.2400000000000003E-2</v>
      </c>
    </row>
    <row r="33" spans="1:6" x14ac:dyDescent="0.25">
      <c r="A33">
        <v>7433</v>
      </c>
      <c r="B33">
        <v>1.6E-2</v>
      </c>
      <c r="C33">
        <v>0.98</v>
      </c>
      <c r="D33">
        <v>1000</v>
      </c>
      <c r="E33">
        <v>-1000</v>
      </c>
      <c r="F33">
        <f t="shared" si="0"/>
        <v>5.1200000000000004E-3</v>
      </c>
    </row>
    <row r="34" spans="1:6" x14ac:dyDescent="0.25">
      <c r="A34">
        <v>7490</v>
      </c>
      <c r="B34">
        <v>2.9999999999999997E-4</v>
      </c>
      <c r="C34">
        <v>0.98</v>
      </c>
      <c r="D34">
        <v>1000</v>
      </c>
      <c r="E34">
        <v>-1000</v>
      </c>
      <c r="F34">
        <f t="shared" si="0"/>
        <v>9.5999999999999989E-5</v>
      </c>
    </row>
    <row r="35" spans="1:6" x14ac:dyDescent="0.25">
      <c r="A35">
        <v>7710</v>
      </c>
      <c r="B35">
        <v>0.3</v>
      </c>
      <c r="C35">
        <v>0.98</v>
      </c>
      <c r="D35">
        <v>1000</v>
      </c>
      <c r="E35">
        <v>-1000</v>
      </c>
      <c r="F35">
        <f t="shared" si="0"/>
        <v>9.6000000000000002E-2</v>
      </c>
    </row>
    <row r="36" spans="1:6" x14ac:dyDescent="0.25">
      <c r="A36" s="3">
        <v>8284</v>
      </c>
      <c r="B36">
        <v>0</v>
      </c>
      <c r="C36">
        <v>1</v>
      </c>
      <c r="D36">
        <v>1000</v>
      </c>
      <c r="E36">
        <v>-1000</v>
      </c>
      <c r="F36">
        <f t="shared" si="0"/>
        <v>0</v>
      </c>
    </row>
    <row r="37" spans="1:6" x14ac:dyDescent="0.25">
      <c r="A37">
        <v>8285</v>
      </c>
      <c r="B37">
        <v>1.6000000000000001E-3</v>
      </c>
      <c r="C37">
        <v>0.98</v>
      </c>
      <c r="D37">
        <v>1000</v>
      </c>
      <c r="E37">
        <v>-1000</v>
      </c>
      <c r="F37">
        <f t="shared" si="0"/>
        <v>5.1200000000000009E-4</v>
      </c>
    </row>
    <row r="38" spans="1:6" x14ac:dyDescent="0.25">
      <c r="A38">
        <v>8286</v>
      </c>
      <c r="B38">
        <v>3.2300000000000002E-2</v>
      </c>
      <c r="C38">
        <v>0.98</v>
      </c>
      <c r="D38">
        <v>1000</v>
      </c>
      <c r="E38">
        <v>-1000</v>
      </c>
      <c r="F38">
        <f t="shared" si="0"/>
        <v>1.0336000000000001E-2</v>
      </c>
    </row>
    <row r="39" spans="1:6" x14ac:dyDescent="0.25">
      <c r="A39">
        <v>8287</v>
      </c>
      <c r="B39">
        <v>5.8900000000000001E-2</v>
      </c>
      <c r="C39">
        <v>0.98</v>
      </c>
      <c r="D39">
        <v>1000</v>
      </c>
      <c r="E39">
        <v>-1000</v>
      </c>
      <c r="F39">
        <f t="shared" si="0"/>
        <v>1.8848E-2</v>
      </c>
    </row>
    <row r="40" spans="1:6" x14ac:dyDescent="0.25">
      <c r="A40">
        <v>8288</v>
      </c>
      <c r="B40">
        <v>4.07E-2</v>
      </c>
      <c r="C40">
        <v>0.98</v>
      </c>
      <c r="D40">
        <v>1000</v>
      </c>
      <c r="E40">
        <v>-1000</v>
      </c>
      <c r="F40">
        <f t="shared" si="0"/>
        <v>1.3024000000000001E-2</v>
      </c>
    </row>
    <row r="41" spans="1:6" x14ac:dyDescent="0.25">
      <c r="A41">
        <v>8289</v>
      </c>
      <c r="B41">
        <v>5.5E-2</v>
      </c>
      <c r="C41">
        <v>0.98</v>
      </c>
      <c r="D41">
        <v>1000</v>
      </c>
      <c r="E41">
        <v>-1000</v>
      </c>
      <c r="F41">
        <f t="shared" si="0"/>
        <v>1.7600000000000001E-2</v>
      </c>
    </row>
    <row r="42" spans="1:6" x14ac:dyDescent="0.25">
      <c r="A42">
        <v>8290</v>
      </c>
      <c r="B42">
        <v>3.2500000000000001E-2</v>
      </c>
      <c r="C42">
        <v>0.98</v>
      </c>
      <c r="D42">
        <v>1000</v>
      </c>
      <c r="E42">
        <v>-1000</v>
      </c>
      <c r="F42">
        <f t="shared" si="0"/>
        <v>1.0400000000000001E-2</v>
      </c>
    </row>
    <row r="43" spans="1:6" x14ac:dyDescent="0.25">
      <c r="A43">
        <v>8419</v>
      </c>
      <c r="B43">
        <v>0.24</v>
      </c>
      <c r="C43">
        <v>0.98</v>
      </c>
      <c r="D43">
        <v>1000</v>
      </c>
      <c r="E43">
        <v>-1000</v>
      </c>
      <c r="F43">
        <f t="shared" si="0"/>
        <v>7.6799999999999993E-2</v>
      </c>
    </row>
    <row r="44" spans="1:6" x14ac:dyDescent="0.25">
      <c r="A44">
        <v>8561</v>
      </c>
      <c r="B44">
        <v>4.1000000000000002E-2</v>
      </c>
      <c r="C44">
        <v>0.98</v>
      </c>
      <c r="D44">
        <v>1000</v>
      </c>
      <c r="E44">
        <v>-1000</v>
      </c>
      <c r="F44">
        <f t="shared" si="0"/>
        <v>1.3120000000000001E-2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73"/>
  <sheetViews>
    <sheetView topLeftCell="A163" workbookViewId="0">
      <selection activeCell="L64" sqref="L64"/>
    </sheetView>
  </sheetViews>
  <sheetFormatPr defaultRowHeight="15" x14ac:dyDescent="0.25"/>
  <sheetData>
    <row r="1" spans="1:3" x14ac:dyDescent="0.25">
      <c r="A1" t="s">
        <v>29</v>
      </c>
      <c r="B1" t="s">
        <v>30</v>
      </c>
      <c r="C1" t="s">
        <v>26</v>
      </c>
    </row>
    <row r="2" spans="1:3" x14ac:dyDescent="0.25">
      <c r="A2" t="s">
        <v>31</v>
      </c>
      <c r="B2">
        <v>56</v>
      </c>
      <c r="C2">
        <v>8284</v>
      </c>
    </row>
    <row r="3" spans="1:3" x14ac:dyDescent="0.25">
      <c r="A3" t="s">
        <v>32</v>
      </c>
      <c r="B3">
        <v>52</v>
      </c>
      <c r="C3">
        <v>8284</v>
      </c>
    </row>
    <row r="4" spans="1:3" x14ac:dyDescent="0.25">
      <c r="A4" t="s">
        <v>33</v>
      </c>
      <c r="B4">
        <v>51</v>
      </c>
      <c r="C4">
        <v>8284</v>
      </c>
    </row>
    <row r="5" spans="1:3" x14ac:dyDescent="0.25">
      <c r="A5" t="s">
        <v>34</v>
      </c>
      <c r="B5">
        <v>46</v>
      </c>
      <c r="C5">
        <v>8284</v>
      </c>
    </row>
    <row r="6" spans="1:3" x14ac:dyDescent="0.25">
      <c r="A6" t="s">
        <v>35</v>
      </c>
      <c r="B6">
        <v>61</v>
      </c>
      <c r="C6">
        <v>8287</v>
      </c>
    </row>
    <row r="7" spans="1:3" x14ac:dyDescent="0.25">
      <c r="A7" t="s">
        <v>36</v>
      </c>
      <c r="B7">
        <v>56</v>
      </c>
      <c r="C7">
        <v>8287</v>
      </c>
    </row>
    <row r="8" spans="1:3" x14ac:dyDescent="0.25">
      <c r="A8" t="s">
        <v>37</v>
      </c>
      <c r="B8">
        <v>52</v>
      </c>
      <c r="C8">
        <v>8287</v>
      </c>
    </row>
    <row r="9" spans="1:3" x14ac:dyDescent="0.25">
      <c r="A9" t="s">
        <v>38</v>
      </c>
      <c r="B9">
        <v>46</v>
      </c>
      <c r="C9">
        <v>8287</v>
      </c>
    </row>
    <row r="10" spans="1:3" x14ac:dyDescent="0.25">
      <c r="A10" t="s">
        <v>39</v>
      </c>
      <c r="B10">
        <v>59</v>
      </c>
      <c r="C10">
        <v>8286</v>
      </c>
    </row>
    <row r="11" spans="1:3" x14ac:dyDescent="0.25">
      <c r="A11" t="s">
        <v>40</v>
      </c>
      <c r="B11">
        <v>56</v>
      </c>
      <c r="C11">
        <v>8286</v>
      </c>
    </row>
    <row r="12" spans="1:3" x14ac:dyDescent="0.25">
      <c r="A12" t="s">
        <v>41</v>
      </c>
      <c r="B12">
        <v>52</v>
      </c>
      <c r="C12">
        <v>8286</v>
      </c>
    </row>
    <row r="13" spans="1:3" x14ac:dyDescent="0.25">
      <c r="A13" t="s">
        <v>42</v>
      </c>
      <c r="B13">
        <v>47</v>
      </c>
      <c r="C13">
        <v>8286</v>
      </c>
    </row>
    <row r="14" spans="1:3" x14ac:dyDescent="0.25">
      <c r="A14" t="s">
        <v>45</v>
      </c>
      <c r="B14">
        <v>56</v>
      </c>
      <c r="C14">
        <v>8285</v>
      </c>
    </row>
    <row r="15" spans="1:3" x14ac:dyDescent="0.25">
      <c r="A15" t="s">
        <v>46</v>
      </c>
      <c r="B15">
        <v>52</v>
      </c>
      <c r="C15">
        <v>8285</v>
      </c>
    </row>
    <row r="16" spans="1:3" x14ac:dyDescent="0.25">
      <c r="A16" t="s">
        <v>47</v>
      </c>
      <c r="B16">
        <v>51</v>
      </c>
      <c r="C16">
        <v>8285</v>
      </c>
    </row>
    <row r="17" spans="1:3" x14ac:dyDescent="0.25">
      <c r="A17" t="s">
        <v>48</v>
      </c>
      <c r="B17">
        <v>46</v>
      </c>
      <c r="C17">
        <v>8285</v>
      </c>
    </row>
    <row r="18" spans="1:3" x14ac:dyDescent="0.25">
      <c r="A18" t="s">
        <v>49</v>
      </c>
      <c r="B18">
        <v>61</v>
      </c>
      <c r="C18">
        <v>3740</v>
      </c>
    </row>
    <row r="19" spans="1:3" x14ac:dyDescent="0.25">
      <c r="A19" t="s">
        <v>50</v>
      </c>
      <c r="B19">
        <v>56</v>
      </c>
      <c r="C19">
        <v>3740</v>
      </c>
    </row>
    <row r="20" spans="1:3" x14ac:dyDescent="0.25">
      <c r="A20" t="s">
        <v>51</v>
      </c>
      <c r="B20">
        <v>52</v>
      </c>
      <c r="C20">
        <v>3740</v>
      </c>
    </row>
    <row r="21" spans="1:3" x14ac:dyDescent="0.25">
      <c r="A21" t="s">
        <v>52</v>
      </c>
      <c r="B21">
        <v>46</v>
      </c>
      <c r="C21">
        <v>3740</v>
      </c>
    </row>
    <row r="22" spans="1:3" x14ac:dyDescent="0.25">
      <c r="A22" t="s">
        <v>53</v>
      </c>
      <c r="B22">
        <v>59</v>
      </c>
      <c r="C22">
        <v>2064</v>
      </c>
    </row>
    <row r="23" spans="1:3" x14ac:dyDescent="0.25">
      <c r="A23" t="s">
        <v>54</v>
      </c>
      <c r="B23">
        <v>56</v>
      </c>
      <c r="C23">
        <v>2064</v>
      </c>
    </row>
    <row r="24" spans="1:3" x14ac:dyDescent="0.25">
      <c r="A24" t="s">
        <v>55</v>
      </c>
      <c r="B24">
        <v>52</v>
      </c>
      <c r="C24">
        <v>2064</v>
      </c>
    </row>
    <row r="25" spans="1:3" x14ac:dyDescent="0.25">
      <c r="A25" t="s">
        <v>56</v>
      </c>
      <c r="B25">
        <v>47</v>
      </c>
      <c r="C25">
        <v>2064</v>
      </c>
    </row>
    <row r="26" spans="1:3" x14ac:dyDescent="0.25">
      <c r="A26" t="s">
        <v>57</v>
      </c>
      <c r="B26">
        <v>56</v>
      </c>
      <c r="C26">
        <v>4414</v>
      </c>
    </row>
    <row r="27" spans="1:3" x14ac:dyDescent="0.25">
      <c r="A27" t="s">
        <v>58</v>
      </c>
      <c r="B27">
        <v>52</v>
      </c>
      <c r="C27">
        <v>4414</v>
      </c>
    </row>
    <row r="28" spans="1:3" x14ac:dyDescent="0.25">
      <c r="A28" t="s">
        <v>59</v>
      </c>
      <c r="B28">
        <v>51</v>
      </c>
      <c r="C28">
        <v>4414</v>
      </c>
    </row>
    <row r="29" spans="1:3" x14ac:dyDescent="0.25">
      <c r="A29" t="s">
        <v>60</v>
      </c>
      <c r="B29">
        <v>46</v>
      </c>
      <c r="C29">
        <v>4414</v>
      </c>
    </row>
    <row r="30" spans="1:3" x14ac:dyDescent="0.25">
      <c r="A30" t="s">
        <v>61</v>
      </c>
      <c r="B30">
        <v>61</v>
      </c>
      <c r="C30">
        <v>2036</v>
      </c>
    </row>
    <row r="31" spans="1:3" x14ac:dyDescent="0.25">
      <c r="A31" t="s">
        <v>62</v>
      </c>
      <c r="B31">
        <v>56</v>
      </c>
      <c r="C31">
        <v>2036</v>
      </c>
    </row>
    <row r="32" spans="1:3" x14ac:dyDescent="0.25">
      <c r="A32" t="s">
        <v>63</v>
      </c>
      <c r="B32">
        <v>52</v>
      </c>
      <c r="C32">
        <v>2036</v>
      </c>
    </row>
    <row r="33" spans="1:3" x14ac:dyDescent="0.25">
      <c r="A33" t="s">
        <v>64</v>
      </c>
      <c r="B33">
        <v>46</v>
      </c>
      <c r="C33">
        <v>2036</v>
      </c>
    </row>
    <row r="34" spans="1:3" x14ac:dyDescent="0.25">
      <c r="A34" t="s">
        <v>65</v>
      </c>
      <c r="B34">
        <v>59</v>
      </c>
      <c r="C34">
        <v>2040</v>
      </c>
    </row>
    <row r="35" spans="1:3" x14ac:dyDescent="0.25">
      <c r="A35" t="s">
        <v>66</v>
      </c>
      <c r="B35">
        <v>56</v>
      </c>
      <c r="C35">
        <v>2040</v>
      </c>
    </row>
    <row r="36" spans="1:3" x14ac:dyDescent="0.25">
      <c r="A36" t="s">
        <v>67</v>
      </c>
      <c r="B36">
        <v>52</v>
      </c>
      <c r="C36">
        <v>2040</v>
      </c>
    </row>
    <row r="37" spans="1:3" x14ac:dyDescent="0.25">
      <c r="A37" t="s">
        <v>68</v>
      </c>
      <c r="B37">
        <v>47</v>
      </c>
      <c r="C37">
        <v>2040</v>
      </c>
    </row>
    <row r="38" spans="1:3" x14ac:dyDescent="0.25">
      <c r="A38" t="s">
        <v>69</v>
      </c>
      <c r="B38">
        <v>56</v>
      </c>
      <c r="C38">
        <v>4446</v>
      </c>
    </row>
    <row r="39" spans="1:3" x14ac:dyDescent="0.25">
      <c r="A39" t="s">
        <v>70</v>
      </c>
      <c r="B39">
        <v>52</v>
      </c>
      <c r="C39">
        <v>4446</v>
      </c>
    </row>
    <row r="40" spans="1:3" x14ac:dyDescent="0.25">
      <c r="A40" t="s">
        <v>71</v>
      </c>
      <c r="B40">
        <v>51</v>
      </c>
      <c r="C40">
        <v>4446</v>
      </c>
    </row>
    <row r="41" spans="1:3" x14ac:dyDescent="0.25">
      <c r="A41" t="s">
        <v>72</v>
      </c>
      <c r="B41">
        <v>46</v>
      </c>
      <c r="C41">
        <v>4446</v>
      </c>
    </row>
    <row r="42" spans="1:3" x14ac:dyDescent="0.25">
      <c r="A42" t="s">
        <v>73</v>
      </c>
      <c r="B42">
        <v>61</v>
      </c>
      <c r="C42">
        <v>3704</v>
      </c>
    </row>
    <row r="43" spans="1:3" x14ac:dyDescent="0.25">
      <c r="A43" t="s">
        <v>74</v>
      </c>
      <c r="B43">
        <v>56</v>
      </c>
      <c r="C43">
        <v>3704</v>
      </c>
    </row>
    <row r="44" spans="1:3" x14ac:dyDescent="0.25">
      <c r="A44" t="s">
        <v>75</v>
      </c>
      <c r="B44">
        <v>52</v>
      </c>
      <c r="C44">
        <v>3704</v>
      </c>
    </row>
    <row r="45" spans="1:3" x14ac:dyDescent="0.25">
      <c r="A45" t="s">
        <v>76</v>
      </c>
      <c r="B45">
        <v>46</v>
      </c>
      <c r="C45">
        <v>3704</v>
      </c>
    </row>
    <row r="46" spans="1:3" x14ac:dyDescent="0.25">
      <c r="A46" t="s">
        <v>77</v>
      </c>
      <c r="B46">
        <v>59</v>
      </c>
      <c r="C46">
        <v>2035</v>
      </c>
    </row>
    <row r="47" spans="1:3" x14ac:dyDescent="0.25">
      <c r="A47" t="s">
        <v>78</v>
      </c>
      <c r="B47">
        <v>56</v>
      </c>
      <c r="C47">
        <v>2035</v>
      </c>
    </row>
    <row r="48" spans="1:3" x14ac:dyDescent="0.25">
      <c r="A48" t="s">
        <v>79</v>
      </c>
      <c r="B48">
        <v>52</v>
      </c>
      <c r="C48">
        <v>2035</v>
      </c>
    </row>
    <row r="49" spans="1:3" x14ac:dyDescent="0.25">
      <c r="A49" t="s">
        <v>80</v>
      </c>
      <c r="B49">
        <v>47</v>
      </c>
      <c r="C49">
        <v>2035</v>
      </c>
    </row>
    <row r="50" spans="1:3" x14ac:dyDescent="0.25">
      <c r="A50" t="s">
        <v>81</v>
      </c>
      <c r="B50">
        <v>56</v>
      </c>
      <c r="C50">
        <v>2661</v>
      </c>
    </row>
    <row r="51" spans="1:3" x14ac:dyDescent="0.25">
      <c r="A51" t="s">
        <v>82</v>
      </c>
      <c r="B51">
        <v>52</v>
      </c>
      <c r="C51">
        <v>2661</v>
      </c>
    </row>
    <row r="52" spans="1:3" x14ac:dyDescent="0.25">
      <c r="A52" t="s">
        <v>83</v>
      </c>
      <c r="B52">
        <v>51</v>
      </c>
      <c r="C52">
        <v>2661</v>
      </c>
    </row>
    <row r="53" spans="1:3" x14ac:dyDescent="0.25">
      <c r="A53" t="s">
        <v>84</v>
      </c>
      <c r="B53">
        <v>46</v>
      </c>
      <c r="C53">
        <v>2661</v>
      </c>
    </row>
    <row r="54" spans="1:3" x14ac:dyDescent="0.25">
      <c r="A54" t="s">
        <v>85</v>
      </c>
      <c r="B54">
        <v>61</v>
      </c>
      <c r="C54">
        <v>3917</v>
      </c>
    </row>
    <row r="55" spans="1:3" x14ac:dyDescent="0.25">
      <c r="A55" t="s">
        <v>86</v>
      </c>
      <c r="B55">
        <v>56</v>
      </c>
      <c r="C55">
        <v>3917</v>
      </c>
    </row>
    <row r="56" spans="1:3" x14ac:dyDescent="0.25">
      <c r="A56" t="s">
        <v>87</v>
      </c>
      <c r="B56">
        <v>52</v>
      </c>
      <c r="C56">
        <v>3917</v>
      </c>
    </row>
    <row r="57" spans="1:3" x14ac:dyDescent="0.25">
      <c r="A57" t="s">
        <v>88</v>
      </c>
      <c r="B57">
        <v>46</v>
      </c>
      <c r="C57">
        <v>3917</v>
      </c>
    </row>
    <row r="58" spans="1:3" x14ac:dyDescent="0.25">
      <c r="A58" t="s">
        <v>89</v>
      </c>
      <c r="B58">
        <v>59</v>
      </c>
      <c r="C58">
        <v>4494</v>
      </c>
    </row>
    <row r="59" spans="1:3" x14ac:dyDescent="0.25">
      <c r="A59" t="s">
        <v>90</v>
      </c>
      <c r="B59">
        <v>56</v>
      </c>
      <c r="C59">
        <v>4494</v>
      </c>
    </row>
    <row r="60" spans="1:3" x14ac:dyDescent="0.25">
      <c r="A60" t="s">
        <v>91</v>
      </c>
      <c r="B60">
        <v>52</v>
      </c>
      <c r="C60">
        <v>4494</v>
      </c>
    </row>
    <row r="61" spans="1:3" x14ac:dyDescent="0.25">
      <c r="A61" t="s">
        <v>92</v>
      </c>
      <c r="B61">
        <v>47</v>
      </c>
      <c r="C61">
        <v>4494</v>
      </c>
    </row>
    <row r="62" spans="1:3" x14ac:dyDescent="0.25">
      <c r="A62" t="s">
        <v>93</v>
      </c>
      <c r="B62">
        <v>56</v>
      </c>
      <c r="C62">
        <v>4402</v>
      </c>
    </row>
    <row r="63" spans="1:3" x14ac:dyDescent="0.25">
      <c r="A63" t="s">
        <v>94</v>
      </c>
      <c r="B63">
        <v>52</v>
      </c>
      <c r="C63">
        <v>4402</v>
      </c>
    </row>
    <row r="64" spans="1:3" x14ac:dyDescent="0.25">
      <c r="A64" t="s">
        <v>95</v>
      </c>
      <c r="B64">
        <v>51</v>
      </c>
      <c r="C64">
        <v>4402</v>
      </c>
    </row>
    <row r="65" spans="1:3" x14ac:dyDescent="0.25">
      <c r="A65" t="s">
        <v>96</v>
      </c>
      <c r="B65">
        <v>46</v>
      </c>
      <c r="C65">
        <v>4402</v>
      </c>
    </row>
    <row r="66" spans="1:3" x14ac:dyDescent="0.25">
      <c r="A66" t="s">
        <v>97</v>
      </c>
      <c r="B66">
        <v>61</v>
      </c>
      <c r="C66">
        <v>3703</v>
      </c>
    </row>
    <row r="67" spans="1:3" x14ac:dyDescent="0.25">
      <c r="A67" t="s">
        <v>98</v>
      </c>
      <c r="B67">
        <v>56</v>
      </c>
      <c r="C67">
        <v>3703</v>
      </c>
    </row>
    <row r="68" spans="1:3" x14ac:dyDescent="0.25">
      <c r="A68" t="s">
        <v>99</v>
      </c>
      <c r="B68">
        <v>52</v>
      </c>
      <c r="C68">
        <v>3703</v>
      </c>
    </row>
    <row r="69" spans="1:3" x14ac:dyDescent="0.25">
      <c r="A69" t="s">
        <v>100</v>
      </c>
      <c r="B69">
        <v>46</v>
      </c>
      <c r="C69">
        <v>3703</v>
      </c>
    </row>
    <row r="70" spans="1:3" x14ac:dyDescent="0.25">
      <c r="A70" t="s">
        <v>101</v>
      </c>
      <c r="B70">
        <v>59</v>
      </c>
      <c r="C70">
        <v>8561</v>
      </c>
    </row>
    <row r="71" spans="1:3" x14ac:dyDescent="0.25">
      <c r="A71" t="s">
        <v>102</v>
      </c>
      <c r="B71">
        <v>56</v>
      </c>
      <c r="C71">
        <v>8561</v>
      </c>
    </row>
    <row r="72" spans="1:3" x14ac:dyDescent="0.25">
      <c r="A72" t="s">
        <v>103</v>
      </c>
      <c r="B72">
        <v>52</v>
      </c>
      <c r="C72">
        <v>8561</v>
      </c>
    </row>
    <row r="73" spans="1:3" x14ac:dyDescent="0.25">
      <c r="A73" t="s">
        <v>104</v>
      </c>
      <c r="B73">
        <v>47</v>
      </c>
      <c r="C73">
        <v>8561</v>
      </c>
    </row>
    <row r="74" spans="1:3" x14ac:dyDescent="0.25">
      <c r="A74" t="s">
        <v>105</v>
      </c>
      <c r="B74">
        <v>56</v>
      </c>
      <c r="C74">
        <v>3784</v>
      </c>
    </row>
    <row r="75" spans="1:3" x14ac:dyDescent="0.25">
      <c r="A75" t="s">
        <v>106</v>
      </c>
      <c r="B75">
        <v>52</v>
      </c>
      <c r="C75">
        <v>3784</v>
      </c>
    </row>
    <row r="76" spans="1:3" x14ac:dyDescent="0.25">
      <c r="A76" t="s">
        <v>107</v>
      </c>
      <c r="B76">
        <v>51</v>
      </c>
      <c r="C76">
        <v>3784</v>
      </c>
    </row>
    <row r="77" spans="1:3" x14ac:dyDescent="0.25">
      <c r="A77" t="s">
        <v>108</v>
      </c>
      <c r="B77">
        <v>46</v>
      </c>
      <c r="C77">
        <v>3784</v>
      </c>
    </row>
    <row r="78" spans="1:3" x14ac:dyDescent="0.25">
      <c r="A78" t="s">
        <v>109</v>
      </c>
      <c r="B78">
        <v>61</v>
      </c>
      <c r="C78">
        <v>3915</v>
      </c>
    </row>
    <row r="79" spans="1:3" x14ac:dyDescent="0.25">
      <c r="A79" t="s">
        <v>110</v>
      </c>
      <c r="B79">
        <v>56</v>
      </c>
      <c r="C79">
        <v>3915</v>
      </c>
    </row>
    <row r="80" spans="1:3" x14ac:dyDescent="0.25">
      <c r="A80" t="s">
        <v>111</v>
      </c>
      <c r="B80">
        <v>52</v>
      </c>
      <c r="C80">
        <v>3915</v>
      </c>
    </row>
    <row r="81" spans="1:3" x14ac:dyDescent="0.25">
      <c r="A81" t="s">
        <v>112</v>
      </c>
      <c r="B81">
        <v>46</v>
      </c>
      <c r="C81">
        <v>3915</v>
      </c>
    </row>
    <row r="82" spans="1:3" x14ac:dyDescent="0.25">
      <c r="A82" t="s">
        <v>113</v>
      </c>
      <c r="B82">
        <v>59</v>
      </c>
      <c r="C82">
        <v>4980</v>
      </c>
    </row>
    <row r="83" spans="1:3" x14ac:dyDescent="0.25">
      <c r="A83" t="s">
        <v>114</v>
      </c>
      <c r="B83">
        <v>56</v>
      </c>
      <c r="C83">
        <v>4980</v>
      </c>
    </row>
    <row r="84" spans="1:3" x14ac:dyDescent="0.25">
      <c r="A84" t="s">
        <v>115</v>
      </c>
      <c r="B84">
        <v>52</v>
      </c>
      <c r="C84">
        <v>4980</v>
      </c>
    </row>
    <row r="85" spans="1:3" x14ac:dyDescent="0.25">
      <c r="A85" t="s">
        <v>116</v>
      </c>
      <c r="B85">
        <v>47</v>
      </c>
      <c r="C85">
        <v>4980</v>
      </c>
    </row>
    <row r="86" spans="1:3" x14ac:dyDescent="0.25">
      <c r="A86" t="s">
        <v>117</v>
      </c>
      <c r="B86">
        <v>56</v>
      </c>
      <c r="C86">
        <v>3912</v>
      </c>
    </row>
    <row r="87" spans="1:3" x14ac:dyDescent="0.25">
      <c r="A87" t="s">
        <v>118</v>
      </c>
      <c r="B87">
        <v>52</v>
      </c>
      <c r="C87">
        <v>3912</v>
      </c>
    </row>
    <row r="88" spans="1:3" x14ac:dyDescent="0.25">
      <c r="A88" t="s">
        <v>119</v>
      </c>
      <c r="B88">
        <v>51</v>
      </c>
      <c r="C88">
        <v>3912</v>
      </c>
    </row>
    <row r="89" spans="1:3" x14ac:dyDescent="0.25">
      <c r="A89" t="s">
        <v>120</v>
      </c>
      <c r="B89">
        <v>46</v>
      </c>
      <c r="C89">
        <v>3912</v>
      </c>
    </row>
    <row r="90" spans="1:3" x14ac:dyDescent="0.25">
      <c r="A90" t="s">
        <v>121</v>
      </c>
      <c r="B90">
        <v>61</v>
      </c>
      <c r="C90">
        <v>4452</v>
      </c>
    </row>
    <row r="91" spans="1:3" x14ac:dyDescent="0.25">
      <c r="A91" t="s">
        <v>122</v>
      </c>
      <c r="B91">
        <v>56</v>
      </c>
      <c r="C91">
        <v>4452</v>
      </c>
    </row>
    <row r="92" spans="1:3" x14ac:dyDescent="0.25">
      <c r="A92" t="s">
        <v>123</v>
      </c>
      <c r="B92">
        <v>52</v>
      </c>
      <c r="C92">
        <v>4452</v>
      </c>
    </row>
    <row r="93" spans="1:3" x14ac:dyDescent="0.25">
      <c r="A93" t="s">
        <v>124</v>
      </c>
      <c r="B93">
        <v>46</v>
      </c>
      <c r="C93">
        <v>4452</v>
      </c>
    </row>
    <row r="94" spans="1:3" x14ac:dyDescent="0.25">
      <c r="A94" t="s">
        <v>125</v>
      </c>
      <c r="B94">
        <v>59</v>
      </c>
      <c r="C94">
        <v>6990</v>
      </c>
    </row>
    <row r="95" spans="1:3" x14ac:dyDescent="0.25">
      <c r="A95" t="s">
        <v>126</v>
      </c>
      <c r="B95">
        <v>56</v>
      </c>
      <c r="C95">
        <v>6990</v>
      </c>
    </row>
    <row r="96" spans="1:3" x14ac:dyDescent="0.25">
      <c r="A96" t="s">
        <v>127</v>
      </c>
      <c r="B96">
        <v>52</v>
      </c>
      <c r="C96">
        <v>6990</v>
      </c>
    </row>
    <row r="97" spans="1:3" x14ac:dyDescent="0.25">
      <c r="A97" t="s">
        <v>128</v>
      </c>
      <c r="B97">
        <v>47</v>
      </c>
      <c r="C97">
        <v>6990</v>
      </c>
    </row>
    <row r="98" spans="1:3" x14ac:dyDescent="0.25">
      <c r="A98" t="s">
        <v>129</v>
      </c>
      <c r="B98">
        <v>56</v>
      </c>
      <c r="C98">
        <v>7710</v>
      </c>
    </row>
    <row r="99" spans="1:3" x14ac:dyDescent="0.25">
      <c r="A99" t="s">
        <v>130</v>
      </c>
      <c r="B99">
        <v>52</v>
      </c>
      <c r="C99">
        <v>7710</v>
      </c>
    </row>
    <row r="100" spans="1:3" x14ac:dyDescent="0.25">
      <c r="A100" t="s">
        <v>131</v>
      </c>
      <c r="B100">
        <v>51</v>
      </c>
      <c r="C100">
        <v>7710</v>
      </c>
    </row>
    <row r="101" spans="1:3" x14ac:dyDescent="0.25">
      <c r="A101" t="s">
        <v>132</v>
      </c>
      <c r="B101">
        <v>46</v>
      </c>
      <c r="C101">
        <v>7710</v>
      </c>
    </row>
    <row r="102" spans="1:3" x14ac:dyDescent="0.25">
      <c r="A102" t="s">
        <v>133</v>
      </c>
      <c r="B102">
        <v>61</v>
      </c>
      <c r="C102">
        <v>7433</v>
      </c>
    </row>
    <row r="103" spans="1:3" x14ac:dyDescent="0.25">
      <c r="A103" t="s">
        <v>134</v>
      </c>
      <c r="B103">
        <v>56</v>
      </c>
      <c r="C103">
        <v>7433</v>
      </c>
    </row>
    <row r="104" spans="1:3" x14ac:dyDescent="0.25">
      <c r="A104" t="s">
        <v>135</v>
      </c>
      <c r="B104">
        <v>52</v>
      </c>
      <c r="C104">
        <v>7433</v>
      </c>
    </row>
    <row r="105" spans="1:3" x14ac:dyDescent="0.25">
      <c r="A105" t="s">
        <v>136</v>
      </c>
      <c r="B105">
        <v>46</v>
      </c>
      <c r="C105">
        <v>7433</v>
      </c>
    </row>
    <row r="106" spans="1:3" x14ac:dyDescent="0.25">
      <c r="A106" t="s">
        <v>137</v>
      </c>
      <c r="B106">
        <v>59</v>
      </c>
      <c r="C106">
        <v>7490</v>
      </c>
    </row>
    <row r="107" spans="1:3" x14ac:dyDescent="0.25">
      <c r="A107" t="s">
        <v>138</v>
      </c>
      <c r="B107">
        <v>56</v>
      </c>
      <c r="C107">
        <v>7490</v>
      </c>
    </row>
    <row r="108" spans="1:3" x14ac:dyDescent="0.25">
      <c r="A108" t="s">
        <v>139</v>
      </c>
      <c r="B108">
        <v>52</v>
      </c>
      <c r="C108">
        <v>7490</v>
      </c>
    </row>
    <row r="109" spans="1:3" x14ac:dyDescent="0.25">
      <c r="A109" t="s">
        <v>140</v>
      </c>
      <c r="B109">
        <v>47</v>
      </c>
      <c r="C109">
        <v>7490</v>
      </c>
    </row>
    <row r="110" spans="1:3" x14ac:dyDescent="0.25">
      <c r="A110" t="s">
        <v>141</v>
      </c>
      <c r="B110">
        <v>56</v>
      </c>
      <c r="C110">
        <v>3181</v>
      </c>
    </row>
    <row r="111" spans="1:3" x14ac:dyDescent="0.25">
      <c r="A111" t="s">
        <v>142</v>
      </c>
      <c r="B111">
        <v>52</v>
      </c>
      <c r="C111">
        <v>3181</v>
      </c>
    </row>
    <row r="112" spans="1:3" x14ac:dyDescent="0.25">
      <c r="A112" t="s">
        <v>143</v>
      </c>
      <c r="B112">
        <v>51</v>
      </c>
      <c r="C112">
        <v>3181</v>
      </c>
    </row>
    <row r="113" spans="1:3" x14ac:dyDescent="0.25">
      <c r="A113" t="s">
        <v>144</v>
      </c>
      <c r="B113">
        <v>46</v>
      </c>
      <c r="C113">
        <v>3181</v>
      </c>
    </row>
    <row r="114" spans="1:3" x14ac:dyDescent="0.25">
      <c r="A114" t="s">
        <v>145</v>
      </c>
      <c r="B114">
        <v>61</v>
      </c>
      <c r="C114">
        <v>4427</v>
      </c>
    </row>
    <row r="115" spans="1:3" x14ac:dyDescent="0.25">
      <c r="A115" t="s">
        <v>146</v>
      </c>
      <c r="B115">
        <v>56</v>
      </c>
      <c r="C115">
        <v>4427</v>
      </c>
    </row>
    <row r="116" spans="1:3" x14ac:dyDescent="0.25">
      <c r="A116" t="s">
        <v>147</v>
      </c>
      <c r="B116">
        <v>52</v>
      </c>
      <c r="C116">
        <v>4427</v>
      </c>
    </row>
    <row r="117" spans="1:3" x14ac:dyDescent="0.25">
      <c r="A117" t="s">
        <v>148</v>
      </c>
      <c r="B117">
        <v>46</v>
      </c>
      <c r="C117">
        <v>4427</v>
      </c>
    </row>
    <row r="118" spans="1:3" x14ac:dyDescent="0.25">
      <c r="A118" t="s">
        <v>149</v>
      </c>
      <c r="B118">
        <v>59</v>
      </c>
      <c r="C118">
        <v>3547</v>
      </c>
    </row>
    <row r="119" spans="1:3" x14ac:dyDescent="0.25">
      <c r="A119" t="s">
        <v>150</v>
      </c>
      <c r="B119">
        <v>56</v>
      </c>
      <c r="C119">
        <v>3547</v>
      </c>
    </row>
    <row r="120" spans="1:3" x14ac:dyDescent="0.25">
      <c r="A120" t="s">
        <v>151</v>
      </c>
      <c r="B120">
        <v>52</v>
      </c>
      <c r="C120">
        <v>3547</v>
      </c>
    </row>
    <row r="121" spans="1:3" x14ac:dyDescent="0.25">
      <c r="A121" t="s">
        <v>152</v>
      </c>
      <c r="B121">
        <v>47</v>
      </c>
      <c r="C121">
        <v>3547</v>
      </c>
    </row>
    <row r="122" spans="1:3" x14ac:dyDescent="0.25">
      <c r="A122" t="s">
        <v>153</v>
      </c>
      <c r="B122">
        <v>56</v>
      </c>
      <c r="C122">
        <v>3939</v>
      </c>
    </row>
    <row r="123" spans="1:3" x14ac:dyDescent="0.25">
      <c r="A123" t="s">
        <v>154</v>
      </c>
      <c r="B123">
        <v>52</v>
      </c>
      <c r="C123">
        <v>3939</v>
      </c>
    </row>
    <row r="124" spans="1:3" x14ac:dyDescent="0.25">
      <c r="A124" t="s">
        <v>155</v>
      </c>
      <c r="B124">
        <v>51</v>
      </c>
      <c r="C124">
        <v>3939</v>
      </c>
    </row>
    <row r="125" spans="1:3" x14ac:dyDescent="0.25">
      <c r="A125" t="s">
        <v>156</v>
      </c>
      <c r="B125">
        <v>46</v>
      </c>
      <c r="C125">
        <v>3939</v>
      </c>
    </row>
    <row r="126" spans="1:3" x14ac:dyDescent="0.25">
      <c r="A126" t="s">
        <v>157</v>
      </c>
      <c r="B126">
        <v>61</v>
      </c>
      <c r="C126">
        <v>3073</v>
      </c>
    </row>
    <row r="127" spans="1:3" x14ac:dyDescent="0.25">
      <c r="A127" t="s">
        <v>158</v>
      </c>
      <c r="B127">
        <v>56</v>
      </c>
      <c r="C127">
        <v>3073</v>
      </c>
    </row>
    <row r="128" spans="1:3" x14ac:dyDescent="0.25">
      <c r="A128" t="s">
        <v>159</v>
      </c>
      <c r="B128">
        <v>52</v>
      </c>
      <c r="C128">
        <v>3073</v>
      </c>
    </row>
    <row r="129" spans="1:3" x14ac:dyDescent="0.25">
      <c r="A129" t="s">
        <v>160</v>
      </c>
      <c r="B129">
        <v>46</v>
      </c>
      <c r="C129">
        <v>3073</v>
      </c>
    </row>
    <row r="130" spans="1:3" x14ac:dyDescent="0.25">
      <c r="A130" t="s">
        <v>161</v>
      </c>
      <c r="B130">
        <v>59</v>
      </c>
      <c r="C130">
        <v>3980</v>
      </c>
    </row>
    <row r="131" spans="1:3" x14ac:dyDescent="0.25">
      <c r="A131" t="s">
        <v>162</v>
      </c>
      <c r="B131">
        <v>56</v>
      </c>
      <c r="C131">
        <v>3980</v>
      </c>
    </row>
    <row r="132" spans="1:3" x14ac:dyDescent="0.25">
      <c r="A132" t="s">
        <v>163</v>
      </c>
      <c r="B132">
        <v>52</v>
      </c>
      <c r="C132">
        <v>3980</v>
      </c>
    </row>
    <row r="133" spans="1:3" x14ac:dyDescent="0.25">
      <c r="A133" t="s">
        <v>164</v>
      </c>
      <c r="B133">
        <v>47</v>
      </c>
      <c r="C133">
        <v>3980</v>
      </c>
    </row>
    <row r="134" spans="1:3" x14ac:dyDescent="0.25">
      <c r="A134" t="s">
        <v>165</v>
      </c>
      <c r="B134">
        <v>56</v>
      </c>
      <c r="C134">
        <v>4081</v>
      </c>
    </row>
    <row r="135" spans="1:3" x14ac:dyDescent="0.25">
      <c r="A135" t="s">
        <v>166</v>
      </c>
      <c r="B135">
        <v>52</v>
      </c>
      <c r="C135">
        <v>4081</v>
      </c>
    </row>
    <row r="136" spans="1:3" x14ac:dyDescent="0.25">
      <c r="A136" t="s">
        <v>167</v>
      </c>
      <c r="B136">
        <v>51</v>
      </c>
      <c r="C136">
        <v>4081</v>
      </c>
    </row>
    <row r="137" spans="1:3" x14ac:dyDescent="0.25">
      <c r="A137" t="s">
        <v>168</v>
      </c>
      <c r="B137">
        <v>46</v>
      </c>
      <c r="C137">
        <v>4081</v>
      </c>
    </row>
    <row r="138" spans="1:3" x14ac:dyDescent="0.25">
      <c r="A138" t="s">
        <v>182</v>
      </c>
      <c r="B138">
        <v>56</v>
      </c>
      <c r="C138">
        <v>8419</v>
      </c>
    </row>
    <row r="139" spans="1:3" x14ac:dyDescent="0.25">
      <c r="A139" t="s">
        <v>183</v>
      </c>
      <c r="B139">
        <v>52</v>
      </c>
      <c r="C139">
        <v>8419</v>
      </c>
    </row>
    <row r="140" spans="1:3" x14ac:dyDescent="0.25">
      <c r="A140" t="s">
        <v>184</v>
      </c>
      <c r="B140">
        <v>51</v>
      </c>
      <c r="C140">
        <v>8419</v>
      </c>
    </row>
    <row r="141" spans="1:3" x14ac:dyDescent="0.25">
      <c r="A141" t="s">
        <v>185</v>
      </c>
      <c r="B141">
        <v>46</v>
      </c>
      <c r="C141">
        <v>8419</v>
      </c>
    </row>
    <row r="142" spans="1:3" x14ac:dyDescent="0.25">
      <c r="A142" t="s">
        <v>186</v>
      </c>
      <c r="B142">
        <v>56</v>
      </c>
      <c r="C142">
        <v>4550</v>
      </c>
    </row>
    <row r="143" spans="1:3" x14ac:dyDescent="0.25">
      <c r="A143" t="s">
        <v>187</v>
      </c>
      <c r="B143">
        <v>52</v>
      </c>
      <c r="C143">
        <v>4550</v>
      </c>
    </row>
    <row r="144" spans="1:3" x14ac:dyDescent="0.25">
      <c r="A144" t="s">
        <v>188</v>
      </c>
      <c r="B144">
        <v>51</v>
      </c>
      <c r="C144">
        <v>4550</v>
      </c>
    </row>
    <row r="145" spans="1:3" x14ac:dyDescent="0.25">
      <c r="A145" t="s">
        <v>189</v>
      </c>
      <c r="B145">
        <v>46</v>
      </c>
      <c r="C145">
        <v>4550</v>
      </c>
    </row>
    <row r="146" spans="1:3" x14ac:dyDescent="0.25">
      <c r="A146" t="s">
        <v>190</v>
      </c>
      <c r="B146">
        <v>59</v>
      </c>
      <c r="C146">
        <v>4281</v>
      </c>
    </row>
    <row r="147" spans="1:3" x14ac:dyDescent="0.25">
      <c r="A147" t="s">
        <v>191</v>
      </c>
      <c r="B147">
        <v>56</v>
      </c>
      <c r="C147">
        <v>4281</v>
      </c>
    </row>
    <row r="148" spans="1:3" x14ac:dyDescent="0.25">
      <c r="A148" t="s">
        <v>192</v>
      </c>
      <c r="B148">
        <v>52</v>
      </c>
      <c r="C148">
        <v>4281</v>
      </c>
    </row>
    <row r="149" spans="1:3" x14ac:dyDescent="0.25">
      <c r="A149" t="s">
        <v>193</v>
      </c>
      <c r="B149">
        <v>47</v>
      </c>
      <c r="C149">
        <v>4281</v>
      </c>
    </row>
    <row r="150" spans="1:3" x14ac:dyDescent="0.25">
      <c r="A150" t="s">
        <v>194</v>
      </c>
      <c r="B150">
        <v>59</v>
      </c>
      <c r="C150">
        <v>3982</v>
      </c>
    </row>
    <row r="151" spans="1:3" x14ac:dyDescent="0.25">
      <c r="A151" t="s">
        <v>195</v>
      </c>
      <c r="B151">
        <v>56</v>
      </c>
      <c r="C151">
        <v>3982</v>
      </c>
    </row>
    <row r="152" spans="1:3" x14ac:dyDescent="0.25">
      <c r="A152" t="s">
        <v>196</v>
      </c>
      <c r="B152">
        <v>52</v>
      </c>
      <c r="C152">
        <v>3982</v>
      </c>
    </row>
    <row r="153" spans="1:3" x14ac:dyDescent="0.25">
      <c r="A153" t="s">
        <v>197</v>
      </c>
      <c r="B153">
        <v>47</v>
      </c>
      <c r="C153">
        <v>3982</v>
      </c>
    </row>
    <row r="154" spans="1:3" x14ac:dyDescent="0.25">
      <c r="A154" t="s">
        <v>198</v>
      </c>
      <c r="B154">
        <v>61</v>
      </c>
      <c r="C154">
        <v>8288</v>
      </c>
    </row>
    <row r="155" spans="1:3" x14ac:dyDescent="0.25">
      <c r="A155" t="s">
        <v>199</v>
      </c>
      <c r="B155">
        <v>56</v>
      </c>
      <c r="C155">
        <v>8288</v>
      </c>
    </row>
    <row r="156" spans="1:3" x14ac:dyDescent="0.25">
      <c r="A156" t="s">
        <v>200</v>
      </c>
      <c r="B156">
        <v>52</v>
      </c>
      <c r="C156">
        <v>8288</v>
      </c>
    </row>
    <row r="157" spans="1:3" x14ac:dyDescent="0.25">
      <c r="A157" t="s">
        <v>201</v>
      </c>
      <c r="B157">
        <v>46</v>
      </c>
      <c r="C157">
        <v>8288</v>
      </c>
    </row>
    <row r="158" spans="1:3" x14ac:dyDescent="0.25">
      <c r="A158" t="s">
        <v>202</v>
      </c>
      <c r="B158">
        <v>61</v>
      </c>
      <c r="C158">
        <v>8289</v>
      </c>
    </row>
    <row r="159" spans="1:3" x14ac:dyDescent="0.25">
      <c r="A159" t="s">
        <v>203</v>
      </c>
      <c r="B159">
        <v>56</v>
      </c>
      <c r="C159">
        <v>8289</v>
      </c>
    </row>
    <row r="160" spans="1:3" x14ac:dyDescent="0.25">
      <c r="A160" t="s">
        <v>204</v>
      </c>
      <c r="B160">
        <v>52</v>
      </c>
      <c r="C160">
        <v>8289</v>
      </c>
    </row>
    <row r="161" spans="1:3" x14ac:dyDescent="0.25">
      <c r="A161" t="s">
        <v>205</v>
      </c>
      <c r="B161">
        <v>46</v>
      </c>
      <c r="C161">
        <v>8289</v>
      </c>
    </row>
    <row r="162" spans="1:3" x14ac:dyDescent="0.25">
      <c r="A162" t="s">
        <v>206</v>
      </c>
      <c r="B162">
        <v>56</v>
      </c>
      <c r="C162">
        <v>4557</v>
      </c>
    </row>
    <row r="163" spans="1:3" x14ac:dyDescent="0.25">
      <c r="A163" t="s">
        <v>207</v>
      </c>
      <c r="B163">
        <v>52</v>
      </c>
      <c r="C163">
        <v>4557</v>
      </c>
    </row>
    <row r="164" spans="1:3" x14ac:dyDescent="0.25">
      <c r="A164" t="s">
        <v>208</v>
      </c>
      <c r="B164">
        <v>51</v>
      </c>
      <c r="C164">
        <v>4557</v>
      </c>
    </row>
    <row r="165" spans="1:3" x14ac:dyDescent="0.25">
      <c r="A165" t="s">
        <v>209</v>
      </c>
      <c r="B165">
        <v>46</v>
      </c>
      <c r="C165">
        <v>4557</v>
      </c>
    </row>
    <row r="166" spans="1:3" x14ac:dyDescent="0.25">
      <c r="A166" t="s">
        <v>210</v>
      </c>
      <c r="B166">
        <v>56</v>
      </c>
      <c r="C166">
        <v>8290</v>
      </c>
    </row>
    <row r="167" spans="1:3" x14ac:dyDescent="0.25">
      <c r="A167" t="s">
        <v>211</v>
      </c>
      <c r="B167">
        <v>52</v>
      </c>
      <c r="C167">
        <v>8290</v>
      </c>
    </row>
    <row r="168" spans="1:3" x14ac:dyDescent="0.25">
      <c r="A168" t="s">
        <v>212</v>
      </c>
      <c r="B168">
        <v>51</v>
      </c>
      <c r="C168">
        <v>8290</v>
      </c>
    </row>
    <row r="169" spans="1:3" x14ac:dyDescent="0.25">
      <c r="A169" t="s">
        <v>213</v>
      </c>
      <c r="B169">
        <v>46</v>
      </c>
      <c r="C169">
        <v>8290</v>
      </c>
    </row>
    <row r="170" spans="1:3" x14ac:dyDescent="0.25">
      <c r="A170" t="s">
        <v>214</v>
      </c>
      <c r="B170">
        <v>59</v>
      </c>
      <c r="C170">
        <v>7076</v>
      </c>
    </row>
    <row r="171" spans="1:3" x14ac:dyDescent="0.25">
      <c r="A171" t="s">
        <v>215</v>
      </c>
      <c r="B171">
        <v>56</v>
      </c>
      <c r="C171">
        <v>7076</v>
      </c>
    </row>
    <row r="172" spans="1:3" x14ac:dyDescent="0.25">
      <c r="A172" t="s">
        <v>216</v>
      </c>
      <c r="B172">
        <v>52</v>
      </c>
      <c r="C172">
        <v>7076</v>
      </c>
    </row>
    <row r="173" spans="1:3" x14ac:dyDescent="0.25">
      <c r="A173" t="s">
        <v>217</v>
      </c>
      <c r="B173">
        <v>47</v>
      </c>
      <c r="C173">
        <v>7076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E33" sqref="E33"/>
    </sheetView>
  </sheetViews>
  <sheetFormatPr defaultRowHeight="15" x14ac:dyDescent="0.25"/>
  <cols>
    <col min="2" max="2" width="12.7109375" bestFit="1" customWidth="1"/>
  </cols>
  <sheetData>
    <row r="1" spans="1:3" x14ac:dyDescent="0.25">
      <c r="A1" t="s">
        <v>0</v>
      </c>
      <c r="B1" t="s">
        <v>43</v>
      </c>
      <c r="C1" t="s">
        <v>44</v>
      </c>
    </row>
    <row r="2" spans="1:3" x14ac:dyDescent="0.25">
      <c r="A2">
        <v>1</v>
      </c>
      <c r="B2">
        <v>0.8</v>
      </c>
      <c r="C2">
        <v>40</v>
      </c>
    </row>
    <row r="3" spans="1:3" x14ac:dyDescent="0.25">
      <c r="A3">
        <v>2</v>
      </c>
      <c r="B3">
        <v>0.78</v>
      </c>
      <c r="C3">
        <v>40</v>
      </c>
    </row>
    <row r="4" spans="1:3" x14ac:dyDescent="0.25">
      <c r="A4">
        <v>3</v>
      </c>
      <c r="B4">
        <v>0.72</v>
      </c>
      <c r="C4">
        <v>40</v>
      </c>
    </row>
    <row r="5" spans="1:3" x14ac:dyDescent="0.25">
      <c r="A5">
        <v>4</v>
      </c>
      <c r="B5">
        <v>0.71</v>
      </c>
      <c r="C5">
        <v>45</v>
      </c>
    </row>
    <row r="6" spans="1:3" x14ac:dyDescent="0.25">
      <c r="A6">
        <v>5</v>
      </c>
      <c r="B6">
        <v>0.76</v>
      </c>
      <c r="C6">
        <v>50</v>
      </c>
    </row>
    <row r="7" spans="1:3" x14ac:dyDescent="0.25">
      <c r="A7">
        <v>6</v>
      </c>
      <c r="B7">
        <v>0.97</v>
      </c>
      <c r="C7">
        <v>55</v>
      </c>
    </row>
    <row r="8" spans="1:3" x14ac:dyDescent="0.25">
      <c r="A8">
        <v>7</v>
      </c>
      <c r="B8">
        <v>1.1000000000000001</v>
      </c>
      <c r="C8">
        <v>55</v>
      </c>
    </row>
    <row r="9" spans="1:3" x14ac:dyDescent="0.25">
      <c r="A9">
        <v>8</v>
      </c>
      <c r="B9">
        <v>1.2</v>
      </c>
      <c r="C9">
        <v>55</v>
      </c>
    </row>
    <row r="10" spans="1:3" x14ac:dyDescent="0.25">
      <c r="A10">
        <v>9</v>
      </c>
      <c r="B10">
        <v>0.95</v>
      </c>
      <c r="C10">
        <v>50</v>
      </c>
    </row>
    <row r="11" spans="1:3" x14ac:dyDescent="0.25">
      <c r="A11">
        <v>10</v>
      </c>
      <c r="B11">
        <v>0.91</v>
      </c>
      <c r="C11">
        <v>50</v>
      </c>
    </row>
    <row r="12" spans="1:3" x14ac:dyDescent="0.25">
      <c r="A12">
        <v>11</v>
      </c>
      <c r="B12">
        <v>0.86</v>
      </c>
      <c r="C12">
        <v>50</v>
      </c>
    </row>
    <row r="13" spans="1:3" x14ac:dyDescent="0.25">
      <c r="A13">
        <v>12</v>
      </c>
      <c r="B13">
        <v>0.82</v>
      </c>
      <c r="C13">
        <v>50</v>
      </c>
    </row>
    <row r="14" spans="1:3" x14ac:dyDescent="0.25">
      <c r="A14">
        <v>13</v>
      </c>
      <c r="B14">
        <v>0.8</v>
      </c>
      <c r="C14">
        <v>50</v>
      </c>
    </row>
    <row r="15" spans="1:3" x14ac:dyDescent="0.25">
      <c r="A15">
        <v>14</v>
      </c>
      <c r="B15">
        <v>0.94</v>
      </c>
      <c r="C15">
        <v>50</v>
      </c>
    </row>
    <row r="16" spans="1:3" x14ac:dyDescent="0.25">
      <c r="A16">
        <v>15</v>
      </c>
      <c r="B16">
        <v>0.95</v>
      </c>
      <c r="C16">
        <v>50</v>
      </c>
    </row>
    <row r="17" spans="1:3" x14ac:dyDescent="0.25">
      <c r="A17">
        <v>16</v>
      </c>
      <c r="B17">
        <v>1.03</v>
      </c>
      <c r="C17">
        <v>50</v>
      </c>
    </row>
    <row r="18" spans="1:3" x14ac:dyDescent="0.25">
      <c r="A18">
        <v>17</v>
      </c>
      <c r="B18">
        <v>1.19</v>
      </c>
      <c r="C18">
        <v>50</v>
      </c>
    </row>
    <row r="19" spans="1:3" x14ac:dyDescent="0.25">
      <c r="A19">
        <v>18</v>
      </c>
      <c r="B19">
        <v>1.25</v>
      </c>
      <c r="C19">
        <v>60</v>
      </c>
    </row>
    <row r="20" spans="1:3" x14ac:dyDescent="0.25">
      <c r="A20">
        <v>19</v>
      </c>
      <c r="B20">
        <v>1.23</v>
      </c>
      <c r="C20">
        <v>60</v>
      </c>
    </row>
    <row r="21" spans="1:3" x14ac:dyDescent="0.25">
      <c r="A21">
        <v>20</v>
      </c>
      <c r="B21">
        <v>1.18</v>
      </c>
      <c r="C21">
        <v>60</v>
      </c>
    </row>
    <row r="22" spans="1:3" x14ac:dyDescent="0.25">
      <c r="A22">
        <v>21</v>
      </c>
      <c r="B22">
        <v>1.03</v>
      </c>
      <c r="C22">
        <v>60</v>
      </c>
    </row>
    <row r="23" spans="1:3" x14ac:dyDescent="0.25">
      <c r="A23">
        <v>22</v>
      </c>
      <c r="B23">
        <v>0.99</v>
      </c>
      <c r="C23">
        <v>60</v>
      </c>
    </row>
    <row r="24" spans="1:3" x14ac:dyDescent="0.25">
      <c r="A24">
        <v>23</v>
      </c>
      <c r="B24">
        <v>0.92</v>
      </c>
      <c r="C24">
        <v>60</v>
      </c>
    </row>
    <row r="25" spans="1:3" x14ac:dyDescent="0.25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B47F-32C0-432C-8A13-A8A7F639B928}">
  <dimension ref="A1:AS169"/>
  <sheetViews>
    <sheetView workbookViewId="0">
      <selection activeCell="E35" sqref="E35"/>
    </sheetView>
  </sheetViews>
  <sheetFormatPr defaultRowHeight="15" x14ac:dyDescent="0.25"/>
  <cols>
    <col min="1" max="1" width="15.85546875" style="7" bestFit="1" customWidth="1"/>
    <col min="2" max="2" width="12.42578125" bestFit="1" customWidth="1"/>
    <col min="3" max="3" width="9.140625" style="4"/>
    <col min="4" max="4" width="8.5703125" bestFit="1" customWidth="1"/>
    <col min="5" max="5" width="8.85546875" customWidth="1"/>
    <col min="6" max="6" width="9.42578125" bestFit="1" customWidth="1"/>
    <col min="7" max="7" width="8" customWidth="1"/>
    <col min="8" max="8" width="8.140625" style="4" customWidth="1"/>
    <col min="9" max="9" width="8.85546875" customWidth="1"/>
  </cols>
  <sheetData>
    <row r="1" spans="1:45" x14ac:dyDescent="0.25">
      <c r="A1" s="6"/>
      <c r="B1" s="6" t="s">
        <v>0</v>
      </c>
      <c r="C1">
        <v>8284</v>
      </c>
      <c r="D1">
        <v>8287</v>
      </c>
      <c r="E1">
        <v>8286</v>
      </c>
      <c r="F1">
        <v>8285</v>
      </c>
      <c r="G1">
        <v>3740</v>
      </c>
      <c r="H1">
        <v>2064</v>
      </c>
      <c r="I1" s="9">
        <v>4414</v>
      </c>
      <c r="J1">
        <v>2036</v>
      </c>
      <c r="K1">
        <v>2040</v>
      </c>
      <c r="L1" s="9">
        <v>4446</v>
      </c>
      <c r="M1">
        <v>3704</v>
      </c>
      <c r="N1">
        <v>2035</v>
      </c>
      <c r="O1">
        <v>2661</v>
      </c>
      <c r="P1" s="9">
        <v>3917</v>
      </c>
      <c r="Q1" s="9">
        <v>4494</v>
      </c>
      <c r="R1" s="9">
        <v>4402</v>
      </c>
      <c r="S1">
        <v>3703</v>
      </c>
      <c r="T1">
        <v>8561</v>
      </c>
      <c r="U1">
        <v>3784</v>
      </c>
      <c r="V1" s="9">
        <v>3915</v>
      </c>
      <c r="W1">
        <v>4980</v>
      </c>
      <c r="X1" s="9">
        <v>3912</v>
      </c>
      <c r="Y1" s="9">
        <v>4452</v>
      </c>
      <c r="Z1">
        <v>6990</v>
      </c>
      <c r="AA1">
        <v>7710</v>
      </c>
      <c r="AB1">
        <v>7433</v>
      </c>
      <c r="AC1">
        <v>7490</v>
      </c>
      <c r="AD1">
        <v>3181</v>
      </c>
      <c r="AE1" s="9">
        <v>4427</v>
      </c>
      <c r="AF1">
        <v>3547</v>
      </c>
      <c r="AG1">
        <v>3939</v>
      </c>
      <c r="AH1">
        <v>3073</v>
      </c>
      <c r="AI1">
        <v>3980</v>
      </c>
      <c r="AJ1" s="9">
        <v>4081</v>
      </c>
      <c r="AK1">
        <v>8419</v>
      </c>
      <c r="AL1" s="9">
        <v>4550</v>
      </c>
      <c r="AM1" s="9">
        <v>4281</v>
      </c>
      <c r="AN1" s="9">
        <v>3982</v>
      </c>
      <c r="AO1">
        <v>8288</v>
      </c>
      <c r="AP1">
        <v>8289</v>
      </c>
      <c r="AQ1" s="9">
        <v>4557</v>
      </c>
      <c r="AR1">
        <v>8290</v>
      </c>
      <c r="AS1">
        <v>7076</v>
      </c>
    </row>
    <row r="2" spans="1:45" x14ac:dyDescent="0.25">
      <c r="A2" s="8">
        <v>44046</v>
      </c>
      <c r="B2">
        <v>1</v>
      </c>
      <c r="C2">
        <v>0</v>
      </c>
      <c r="D2">
        <v>3.5900000000000001E-2</v>
      </c>
      <c r="E2">
        <v>1.12E-2</v>
      </c>
      <c r="F2">
        <v>9.4999999999999998E-3</v>
      </c>
      <c r="G2">
        <v>6.9000000000000006E-2</v>
      </c>
      <c r="H2">
        <v>1.6899999999999998E-2</v>
      </c>
      <c r="I2">
        <v>0.23300000000000001</v>
      </c>
      <c r="J2">
        <v>1.2800000000000001E-2</v>
      </c>
      <c r="K2">
        <v>2.5000000000000001E-3</v>
      </c>
      <c r="L2">
        <v>2.5000000000000001E-2</v>
      </c>
      <c r="M2">
        <v>5.8999999999999997E-2</v>
      </c>
      <c r="N2">
        <v>5.0000000000000001E-3</v>
      </c>
      <c r="O2">
        <v>0.06</v>
      </c>
      <c r="P2" s="5">
        <v>0</v>
      </c>
      <c r="Q2" s="5">
        <v>1E-3</v>
      </c>
      <c r="R2">
        <v>1.7999999999999999E-2</v>
      </c>
      <c r="S2">
        <v>1E-3</v>
      </c>
      <c r="T2">
        <v>0.01</v>
      </c>
      <c r="U2">
        <v>0</v>
      </c>
      <c r="V2">
        <v>0</v>
      </c>
      <c r="W2">
        <v>3.0200000000000001E-2</v>
      </c>
      <c r="X2">
        <v>0</v>
      </c>
      <c r="Y2">
        <v>0</v>
      </c>
      <c r="Z2">
        <v>2.47E-2</v>
      </c>
      <c r="AA2">
        <v>0.221</v>
      </c>
      <c r="AB2">
        <v>7.6E-3</v>
      </c>
      <c r="AC2">
        <v>1E-4</v>
      </c>
      <c r="AD2">
        <v>2.7E-2</v>
      </c>
      <c r="AE2">
        <v>4.4699999999999997E-2</v>
      </c>
      <c r="AF2">
        <v>3.78E-2</v>
      </c>
      <c r="AG2">
        <v>2.75E-2</v>
      </c>
      <c r="AH2">
        <v>0.104</v>
      </c>
      <c r="AI2">
        <v>2.1000000000000001E-2</v>
      </c>
      <c r="AJ2">
        <v>2.5999999999999999E-2</v>
      </c>
      <c r="AK2">
        <v>0.28199999999999997</v>
      </c>
      <c r="AL2">
        <v>5.0000000000000001E-3</v>
      </c>
      <c r="AM2" s="5">
        <v>0</v>
      </c>
      <c r="AN2" s="5">
        <v>0</v>
      </c>
      <c r="AO2">
        <v>7.7999999999999996E-3</v>
      </c>
      <c r="AP2">
        <v>1.2699999999999999E-2</v>
      </c>
      <c r="AQ2">
        <v>1.4999999999999999E-2</v>
      </c>
      <c r="AR2">
        <v>1.72E-2</v>
      </c>
      <c r="AS2">
        <v>5.5E-2</v>
      </c>
    </row>
    <row r="3" spans="1:45" x14ac:dyDescent="0.25">
      <c r="A3" s="8">
        <v>44046.041666666664</v>
      </c>
      <c r="B3">
        <v>2</v>
      </c>
      <c r="C3">
        <v>0</v>
      </c>
      <c r="D3">
        <v>3.2500000000000001E-2</v>
      </c>
      <c r="E3">
        <v>1.06E-2</v>
      </c>
      <c r="F3">
        <v>8.8999999999999999E-3</v>
      </c>
      <c r="G3">
        <v>6.6000000000000003E-2</v>
      </c>
      <c r="H3">
        <v>1.6E-2</v>
      </c>
      <c r="I3">
        <v>0.21</v>
      </c>
      <c r="J3">
        <v>1.0999999999999999E-2</v>
      </c>
      <c r="K3">
        <v>2.3E-3</v>
      </c>
      <c r="L3">
        <v>2.5999999999999999E-2</v>
      </c>
      <c r="M3">
        <v>6.0999999999999999E-2</v>
      </c>
      <c r="N3">
        <v>4.0000000000000001E-3</v>
      </c>
      <c r="O3">
        <v>6.2E-2</v>
      </c>
      <c r="P3" s="5">
        <v>0</v>
      </c>
      <c r="Q3" s="5">
        <v>1E-3</v>
      </c>
      <c r="R3">
        <v>1.7000000000000001E-2</v>
      </c>
      <c r="S3">
        <v>2E-3</v>
      </c>
      <c r="T3">
        <v>1.2E-2</v>
      </c>
      <c r="U3">
        <v>1E-3</v>
      </c>
      <c r="V3">
        <v>0</v>
      </c>
      <c r="W3">
        <v>3.1099999999999999E-2</v>
      </c>
      <c r="X3">
        <v>0</v>
      </c>
      <c r="Y3">
        <v>1E-3</v>
      </c>
      <c r="Z3">
        <v>2.18E-2</v>
      </c>
      <c r="AA3">
        <v>0.21199999999999999</v>
      </c>
      <c r="AB3">
        <v>6.4000000000000003E-3</v>
      </c>
      <c r="AC3">
        <v>1E-4</v>
      </c>
      <c r="AD3">
        <v>2.7E-2</v>
      </c>
      <c r="AE3">
        <v>3.6799999999999999E-2</v>
      </c>
      <c r="AF3">
        <v>3.3300000000000003E-2</v>
      </c>
      <c r="AG3">
        <v>2.47E-2</v>
      </c>
      <c r="AH3">
        <v>0.104</v>
      </c>
      <c r="AI3">
        <v>2.1999999999999999E-2</v>
      </c>
      <c r="AJ3">
        <v>2.3E-2</v>
      </c>
      <c r="AK3">
        <v>0.29199999999999998</v>
      </c>
      <c r="AL3">
        <v>4.0000000000000001E-3</v>
      </c>
      <c r="AM3" s="5">
        <v>0</v>
      </c>
      <c r="AN3" s="5">
        <v>0</v>
      </c>
      <c r="AO3">
        <v>6.6E-3</v>
      </c>
      <c r="AP3">
        <v>1.2E-2</v>
      </c>
      <c r="AQ3">
        <v>1.4E-2</v>
      </c>
      <c r="AR3">
        <v>1.6299999999999999E-2</v>
      </c>
      <c r="AS3">
        <v>5.1999999999999998E-2</v>
      </c>
    </row>
    <row r="4" spans="1:45" x14ac:dyDescent="0.25">
      <c r="A4" s="8">
        <v>44046.083333333336</v>
      </c>
      <c r="B4">
        <v>3</v>
      </c>
      <c r="C4">
        <v>0</v>
      </c>
      <c r="D4">
        <v>3.0800000000000001E-2</v>
      </c>
      <c r="E4">
        <v>1.01E-2</v>
      </c>
      <c r="F4">
        <v>8.5000000000000006E-3</v>
      </c>
      <c r="G4">
        <v>6.0999999999999999E-2</v>
      </c>
      <c r="H4">
        <v>1.54E-2</v>
      </c>
      <c r="I4">
        <v>0.22</v>
      </c>
      <c r="J4">
        <v>1.01E-2</v>
      </c>
      <c r="K4">
        <v>2.2000000000000001E-3</v>
      </c>
      <c r="L4">
        <v>2.5000000000000001E-2</v>
      </c>
      <c r="M4">
        <v>5.8999999999999997E-2</v>
      </c>
      <c r="N4">
        <v>5.0000000000000001E-3</v>
      </c>
      <c r="O4">
        <v>6.4000000000000001E-2</v>
      </c>
      <c r="P4" s="5">
        <v>0</v>
      </c>
      <c r="Q4" s="5">
        <v>1E-3</v>
      </c>
      <c r="R4">
        <v>0.02</v>
      </c>
      <c r="S4">
        <v>1E-3</v>
      </c>
      <c r="T4">
        <v>0.01</v>
      </c>
      <c r="U4">
        <v>1E-3</v>
      </c>
      <c r="V4">
        <v>0</v>
      </c>
      <c r="W4">
        <v>2.9100000000000001E-2</v>
      </c>
      <c r="X4">
        <v>0</v>
      </c>
      <c r="Y4">
        <v>1E-3</v>
      </c>
      <c r="Z4">
        <v>2.0299999999999999E-2</v>
      </c>
      <c r="AA4">
        <v>0.20499999999999999</v>
      </c>
      <c r="AB4">
        <v>5.8999999999999999E-3</v>
      </c>
      <c r="AC4">
        <v>1E-4</v>
      </c>
      <c r="AD4">
        <v>2.5999999999999999E-2</v>
      </c>
      <c r="AE4">
        <v>3.2899999999999999E-2</v>
      </c>
      <c r="AF4">
        <v>3.1899999999999998E-2</v>
      </c>
      <c r="AG4">
        <v>2.3099999999999999E-2</v>
      </c>
      <c r="AH4">
        <v>7.9000000000000001E-2</v>
      </c>
      <c r="AI4">
        <v>2.1000000000000001E-2</v>
      </c>
      <c r="AJ4">
        <v>2.5999999999999999E-2</v>
      </c>
      <c r="AK4">
        <v>0.26100000000000001</v>
      </c>
      <c r="AL4">
        <v>5.0000000000000001E-3</v>
      </c>
      <c r="AM4" s="5">
        <v>0</v>
      </c>
      <c r="AN4" s="5">
        <v>0</v>
      </c>
      <c r="AO4">
        <v>7.4999999999999997E-3</v>
      </c>
      <c r="AP4">
        <v>1.15E-2</v>
      </c>
      <c r="AQ4">
        <v>1.4999999999999999E-2</v>
      </c>
      <c r="AR4">
        <v>1.5599999999999999E-2</v>
      </c>
      <c r="AS4">
        <v>5.0999999999999997E-2</v>
      </c>
    </row>
    <row r="5" spans="1:45" x14ac:dyDescent="0.25">
      <c r="A5" s="8">
        <v>44046.125</v>
      </c>
      <c r="B5">
        <v>4</v>
      </c>
      <c r="C5">
        <v>0</v>
      </c>
      <c r="D5">
        <v>3.15E-2</v>
      </c>
      <c r="E5">
        <v>9.9000000000000008E-3</v>
      </c>
      <c r="F5">
        <v>8.3000000000000001E-3</v>
      </c>
      <c r="G5">
        <v>5.5E-2</v>
      </c>
      <c r="H5">
        <v>1.5100000000000001E-2</v>
      </c>
      <c r="I5">
        <v>0.217</v>
      </c>
      <c r="J5">
        <v>9.7000000000000003E-3</v>
      </c>
      <c r="K5">
        <v>2.2000000000000001E-3</v>
      </c>
      <c r="L5">
        <v>2.5999999999999999E-2</v>
      </c>
      <c r="M5">
        <v>0.06</v>
      </c>
      <c r="N5">
        <v>4.0000000000000001E-3</v>
      </c>
      <c r="O5">
        <v>5.7000000000000002E-2</v>
      </c>
      <c r="P5" s="5">
        <v>0</v>
      </c>
      <c r="Q5" s="5">
        <v>1E-3</v>
      </c>
      <c r="R5">
        <v>1.7000000000000001E-2</v>
      </c>
      <c r="S5">
        <v>2E-3</v>
      </c>
      <c r="T5">
        <v>1.2E-2</v>
      </c>
      <c r="U5">
        <v>1E-3</v>
      </c>
      <c r="V5">
        <v>0</v>
      </c>
      <c r="W5">
        <v>2.81E-2</v>
      </c>
      <c r="X5">
        <v>0</v>
      </c>
      <c r="Y5">
        <v>1E-3</v>
      </c>
      <c r="Z5">
        <v>1.9599999999999999E-2</v>
      </c>
      <c r="AA5">
        <v>0.20699999999999999</v>
      </c>
      <c r="AB5">
        <v>5.5999999999999999E-3</v>
      </c>
      <c r="AC5">
        <v>1E-4</v>
      </c>
      <c r="AD5">
        <v>2.7E-2</v>
      </c>
      <c r="AE5">
        <v>3.1199999999999999E-2</v>
      </c>
      <c r="AF5">
        <v>2.9899999999999999E-2</v>
      </c>
      <c r="AG5">
        <v>2.24E-2</v>
      </c>
      <c r="AH5">
        <v>0.104</v>
      </c>
      <c r="AI5">
        <v>2.4E-2</v>
      </c>
      <c r="AJ5">
        <v>2.5999999999999999E-2</v>
      </c>
      <c r="AK5">
        <v>0.24399999999999999</v>
      </c>
      <c r="AL5">
        <v>5.0000000000000001E-3</v>
      </c>
      <c r="AM5" s="5">
        <v>0</v>
      </c>
      <c r="AN5" s="5">
        <v>0</v>
      </c>
      <c r="AO5">
        <v>6.4999999999999997E-3</v>
      </c>
      <c r="AP5">
        <v>1.14E-2</v>
      </c>
      <c r="AQ5">
        <v>1.6E-2</v>
      </c>
      <c r="AR5">
        <v>1.5299999999999999E-2</v>
      </c>
      <c r="AS5">
        <v>0.05</v>
      </c>
    </row>
    <row r="6" spans="1:45" x14ac:dyDescent="0.25">
      <c r="A6" s="8">
        <v>44046.166666666664</v>
      </c>
      <c r="B6">
        <v>5</v>
      </c>
      <c r="C6">
        <v>0</v>
      </c>
      <c r="D6">
        <v>3.1399999999999997E-2</v>
      </c>
      <c r="E6">
        <v>9.9000000000000008E-3</v>
      </c>
      <c r="F6">
        <v>8.3000000000000001E-3</v>
      </c>
      <c r="G6">
        <v>6.8000000000000005E-2</v>
      </c>
      <c r="H6">
        <v>1.4999999999999999E-2</v>
      </c>
      <c r="I6">
        <v>0.23499999999999999</v>
      </c>
      <c r="J6">
        <v>9.5999999999999992E-3</v>
      </c>
      <c r="K6">
        <v>2.0999999999999999E-3</v>
      </c>
      <c r="L6">
        <v>2.5999999999999999E-2</v>
      </c>
      <c r="M6">
        <v>5.8999999999999997E-2</v>
      </c>
      <c r="N6">
        <v>5.0000000000000001E-3</v>
      </c>
      <c r="O6">
        <v>6.5000000000000002E-2</v>
      </c>
      <c r="P6" s="5">
        <v>0</v>
      </c>
      <c r="Q6" s="5">
        <v>1E-3</v>
      </c>
      <c r="R6">
        <v>0.02</v>
      </c>
      <c r="S6">
        <v>2E-3</v>
      </c>
      <c r="T6">
        <v>1.0999999999999999E-2</v>
      </c>
      <c r="U6">
        <v>0</v>
      </c>
      <c r="V6">
        <v>0</v>
      </c>
      <c r="W6">
        <v>3.7100000000000001E-2</v>
      </c>
      <c r="X6">
        <v>0</v>
      </c>
      <c r="Y6">
        <v>1E-3</v>
      </c>
      <c r="Z6">
        <v>1.9400000000000001E-2</v>
      </c>
      <c r="AA6">
        <v>0.20699999999999999</v>
      </c>
      <c r="AB6">
        <v>5.4999999999999997E-3</v>
      </c>
      <c r="AC6">
        <v>1E-4</v>
      </c>
      <c r="AD6">
        <v>2.7E-2</v>
      </c>
      <c r="AE6">
        <v>3.0499999999999999E-2</v>
      </c>
      <c r="AF6">
        <v>3.0499999999999999E-2</v>
      </c>
      <c r="AG6">
        <v>2.2100000000000002E-2</v>
      </c>
      <c r="AH6">
        <v>8.3000000000000004E-2</v>
      </c>
      <c r="AI6">
        <v>2.4E-2</v>
      </c>
      <c r="AJ6">
        <v>2.7E-2</v>
      </c>
      <c r="AK6">
        <v>0.23699999999999999</v>
      </c>
      <c r="AL6">
        <v>4.0000000000000001E-3</v>
      </c>
      <c r="AM6" s="5">
        <v>0</v>
      </c>
      <c r="AN6" s="5">
        <v>0</v>
      </c>
      <c r="AO6">
        <v>6.4999999999999997E-3</v>
      </c>
      <c r="AP6">
        <v>1.1299999999999999E-2</v>
      </c>
      <c r="AQ6">
        <v>1.6E-2</v>
      </c>
      <c r="AR6">
        <v>1.6199999999999999E-2</v>
      </c>
      <c r="AS6">
        <v>4.9000000000000002E-2</v>
      </c>
    </row>
    <row r="7" spans="1:45" x14ac:dyDescent="0.25">
      <c r="A7" s="8">
        <v>44046.208333333336</v>
      </c>
      <c r="B7">
        <v>6</v>
      </c>
      <c r="C7">
        <v>0</v>
      </c>
      <c r="D7">
        <v>3.2500000000000001E-2</v>
      </c>
      <c r="E7">
        <v>1.06E-2</v>
      </c>
      <c r="F7">
        <v>8.8000000000000005E-3</v>
      </c>
      <c r="G7">
        <v>7.1999999999999995E-2</v>
      </c>
      <c r="H7">
        <v>1.61E-2</v>
      </c>
      <c r="I7">
        <v>0.223</v>
      </c>
      <c r="J7">
        <v>9.9000000000000008E-3</v>
      </c>
      <c r="K7">
        <v>2.0999999999999999E-3</v>
      </c>
      <c r="L7">
        <v>2.5999999999999999E-2</v>
      </c>
      <c r="M7">
        <v>5.5E-2</v>
      </c>
      <c r="N7">
        <v>8.0000000000000002E-3</v>
      </c>
      <c r="O7">
        <v>7.9000000000000001E-2</v>
      </c>
      <c r="P7" s="5">
        <v>0</v>
      </c>
      <c r="Q7" s="5">
        <v>1E-3</v>
      </c>
      <c r="R7">
        <v>2.3E-2</v>
      </c>
      <c r="S7">
        <v>1E-3</v>
      </c>
      <c r="T7">
        <v>0.01</v>
      </c>
      <c r="U7">
        <v>2E-3</v>
      </c>
      <c r="V7">
        <v>0</v>
      </c>
      <c r="W7">
        <v>5.0099999999999999E-2</v>
      </c>
      <c r="X7">
        <v>0</v>
      </c>
      <c r="Y7">
        <v>0</v>
      </c>
      <c r="Z7">
        <v>2.0299999999999999E-2</v>
      </c>
      <c r="AA7">
        <v>0.215</v>
      </c>
      <c r="AB7">
        <v>5.7000000000000002E-3</v>
      </c>
      <c r="AC7">
        <v>1E-4</v>
      </c>
      <c r="AD7">
        <v>2.5999999999999999E-2</v>
      </c>
      <c r="AE7">
        <v>3.1E-2</v>
      </c>
      <c r="AF7">
        <v>3.09E-2</v>
      </c>
      <c r="AG7">
        <v>2.3300000000000001E-2</v>
      </c>
      <c r="AH7">
        <v>7.0999999999999994E-2</v>
      </c>
      <c r="AI7">
        <v>3.1E-2</v>
      </c>
      <c r="AJ7">
        <v>3.2000000000000001E-2</v>
      </c>
      <c r="AK7">
        <v>0.22800000000000001</v>
      </c>
      <c r="AL7">
        <v>5.0000000000000001E-3</v>
      </c>
      <c r="AM7" s="5">
        <v>0</v>
      </c>
      <c r="AN7" s="5">
        <v>0</v>
      </c>
      <c r="AO7">
        <v>9.7000000000000003E-3</v>
      </c>
      <c r="AP7">
        <v>1.18E-2</v>
      </c>
      <c r="AQ7">
        <v>1.4999999999999999E-2</v>
      </c>
      <c r="AR7">
        <v>1.6199999999999999E-2</v>
      </c>
      <c r="AS7">
        <v>5.1999999999999998E-2</v>
      </c>
    </row>
    <row r="8" spans="1:45" x14ac:dyDescent="0.25">
      <c r="A8" s="8">
        <v>44046.25</v>
      </c>
      <c r="B8">
        <v>7</v>
      </c>
      <c r="C8">
        <v>0</v>
      </c>
      <c r="D8">
        <v>3.6900000000000002E-2</v>
      </c>
      <c r="E8">
        <v>1.1299999999999999E-2</v>
      </c>
      <c r="F8">
        <v>9.4999999999999998E-3</v>
      </c>
      <c r="G8">
        <v>5.2999999999999999E-2</v>
      </c>
      <c r="H8">
        <v>1.7299999999999999E-2</v>
      </c>
      <c r="I8">
        <v>0.36599999999999999</v>
      </c>
      <c r="J8">
        <v>1.0699999999999999E-2</v>
      </c>
      <c r="K8">
        <v>2.2000000000000001E-3</v>
      </c>
      <c r="L8">
        <v>2.7E-2</v>
      </c>
      <c r="M8">
        <v>5.5E-2</v>
      </c>
      <c r="N8">
        <v>0.01</v>
      </c>
      <c r="O8">
        <v>0.10199999999999999</v>
      </c>
      <c r="P8" s="5">
        <v>0</v>
      </c>
      <c r="Q8" s="5">
        <v>1E-3</v>
      </c>
      <c r="R8">
        <v>0.03</v>
      </c>
      <c r="S8">
        <v>2E-3</v>
      </c>
      <c r="T8">
        <v>1.0999999999999999E-2</v>
      </c>
      <c r="U8">
        <v>7.0000000000000001E-3</v>
      </c>
      <c r="V8">
        <v>0</v>
      </c>
      <c r="W8">
        <v>4.7100000000000003E-2</v>
      </c>
      <c r="X8">
        <v>0</v>
      </c>
      <c r="Y8">
        <v>1E-3</v>
      </c>
      <c r="Z8">
        <v>2.18E-2</v>
      </c>
      <c r="AA8">
        <v>0.23</v>
      </c>
      <c r="AB8">
        <v>6.1000000000000004E-3</v>
      </c>
      <c r="AC8">
        <v>1E-4</v>
      </c>
      <c r="AD8">
        <v>3.1E-2</v>
      </c>
      <c r="AE8">
        <v>3.3399999999999999E-2</v>
      </c>
      <c r="AF8">
        <v>3.4200000000000001E-2</v>
      </c>
      <c r="AG8">
        <v>2.5000000000000001E-2</v>
      </c>
      <c r="AH8">
        <v>9.5000000000000001E-2</v>
      </c>
      <c r="AI8">
        <v>4.2000000000000003E-2</v>
      </c>
      <c r="AJ8">
        <v>0.03</v>
      </c>
      <c r="AK8">
        <v>0.217</v>
      </c>
      <c r="AL8">
        <v>5.0000000000000001E-3</v>
      </c>
      <c r="AM8" s="5">
        <v>0</v>
      </c>
      <c r="AN8" s="5">
        <v>0</v>
      </c>
      <c r="AO8">
        <v>1.09E-2</v>
      </c>
      <c r="AP8">
        <v>1.23E-2</v>
      </c>
      <c r="AQ8">
        <v>2.5999999999999999E-2</v>
      </c>
      <c r="AR8">
        <v>1.7399999999999999E-2</v>
      </c>
      <c r="AS8">
        <v>0</v>
      </c>
    </row>
    <row r="9" spans="1:45" x14ac:dyDescent="0.25">
      <c r="A9" s="8">
        <v>44046.291666666664</v>
      </c>
      <c r="B9">
        <v>8</v>
      </c>
      <c r="C9">
        <v>0</v>
      </c>
      <c r="D9">
        <v>4.2599999999999999E-2</v>
      </c>
      <c r="E9">
        <v>1.26E-2</v>
      </c>
      <c r="F9">
        <v>1.0500000000000001E-2</v>
      </c>
      <c r="G9">
        <v>5.0999999999999997E-2</v>
      </c>
      <c r="H9">
        <v>1.9199999999999998E-2</v>
      </c>
      <c r="I9">
        <v>0.377</v>
      </c>
      <c r="J9">
        <v>1.1900000000000001E-2</v>
      </c>
      <c r="K9">
        <v>2.3999999999999998E-3</v>
      </c>
      <c r="L9">
        <v>8.7999999999999995E-2</v>
      </c>
      <c r="M9">
        <v>5.7000000000000002E-2</v>
      </c>
      <c r="N9">
        <v>4.0000000000000001E-3</v>
      </c>
      <c r="O9">
        <v>0.10199999999999999</v>
      </c>
      <c r="P9" s="5">
        <v>0</v>
      </c>
      <c r="Q9" s="5">
        <v>1E-3</v>
      </c>
      <c r="R9">
        <v>0.109</v>
      </c>
      <c r="S9">
        <v>2E-3</v>
      </c>
      <c r="T9">
        <v>1.2999999999999999E-2</v>
      </c>
      <c r="U9">
        <v>0</v>
      </c>
      <c r="V9">
        <v>0</v>
      </c>
      <c r="W9">
        <v>6.0100000000000001E-2</v>
      </c>
      <c r="X9">
        <v>0</v>
      </c>
      <c r="Y9">
        <v>0</v>
      </c>
      <c r="Z9">
        <v>2.4199999999999999E-2</v>
      </c>
      <c r="AA9">
        <v>0.22900000000000001</v>
      </c>
      <c r="AB9">
        <v>6.7999999999999996E-3</v>
      </c>
      <c r="AC9">
        <v>1E-4</v>
      </c>
      <c r="AD9">
        <v>2.8000000000000001E-2</v>
      </c>
      <c r="AE9">
        <v>3.7199999999999997E-2</v>
      </c>
      <c r="AF9">
        <v>3.6799999999999999E-2</v>
      </c>
      <c r="AG9">
        <v>2.7799999999999998E-2</v>
      </c>
      <c r="AH9">
        <v>8.7999999999999995E-2</v>
      </c>
      <c r="AI9">
        <v>7.4999999999999997E-2</v>
      </c>
      <c r="AJ9">
        <v>2.9000000000000001E-2</v>
      </c>
      <c r="AK9">
        <v>0.16300000000000001</v>
      </c>
      <c r="AL9">
        <v>1.2999999999999999E-2</v>
      </c>
      <c r="AM9" s="5">
        <v>0</v>
      </c>
      <c r="AN9" s="5">
        <v>0</v>
      </c>
      <c r="AO9">
        <v>8.2000000000000007E-3</v>
      </c>
      <c r="AP9">
        <v>2.8199999999999999E-2</v>
      </c>
      <c r="AQ9">
        <v>3.6999999999999998E-2</v>
      </c>
      <c r="AR9">
        <v>2.3099999999999999E-2</v>
      </c>
      <c r="AS9">
        <v>0</v>
      </c>
    </row>
    <row r="10" spans="1:45" x14ac:dyDescent="0.25">
      <c r="A10" s="8">
        <v>44046.333333333336</v>
      </c>
      <c r="B10">
        <v>9</v>
      </c>
      <c r="C10">
        <v>0</v>
      </c>
      <c r="D10">
        <v>4.5999999999999999E-2</v>
      </c>
      <c r="E10">
        <v>1.3299999999999999E-2</v>
      </c>
      <c r="F10">
        <v>1.11E-2</v>
      </c>
      <c r="G10">
        <v>4.9000000000000002E-2</v>
      </c>
      <c r="H10">
        <v>2.0299999999999999E-2</v>
      </c>
      <c r="I10">
        <v>0.41699999999999998</v>
      </c>
      <c r="J10">
        <v>1.2500000000000001E-2</v>
      </c>
      <c r="K10">
        <v>2.5000000000000001E-3</v>
      </c>
      <c r="L10">
        <v>0.192</v>
      </c>
      <c r="M10">
        <v>5.6000000000000001E-2</v>
      </c>
      <c r="N10">
        <v>0</v>
      </c>
      <c r="O10">
        <v>0.10100000000000001</v>
      </c>
      <c r="P10" s="5">
        <v>0</v>
      </c>
      <c r="Q10" s="5">
        <v>1E-3</v>
      </c>
      <c r="R10">
        <v>0.222</v>
      </c>
      <c r="S10">
        <v>5.0000000000000001E-3</v>
      </c>
      <c r="T10">
        <v>2.4E-2</v>
      </c>
      <c r="U10">
        <v>1.2E-2</v>
      </c>
      <c r="V10">
        <v>0</v>
      </c>
      <c r="W10">
        <v>5.91E-2</v>
      </c>
      <c r="X10">
        <v>0</v>
      </c>
      <c r="Y10">
        <v>0.06</v>
      </c>
      <c r="Z10">
        <v>2.5499999999999998E-2</v>
      </c>
      <c r="AA10">
        <v>0.246</v>
      </c>
      <c r="AB10">
        <v>7.1000000000000004E-3</v>
      </c>
      <c r="AC10">
        <v>1E-4</v>
      </c>
      <c r="AD10">
        <v>3.3000000000000002E-2</v>
      </c>
      <c r="AE10">
        <v>3.9199999999999999E-2</v>
      </c>
      <c r="AF10">
        <v>3.9899999999999998E-2</v>
      </c>
      <c r="AG10">
        <v>2.9399999999999999E-2</v>
      </c>
      <c r="AH10">
        <v>5.1999999999999998E-2</v>
      </c>
      <c r="AI10">
        <v>0.08</v>
      </c>
      <c r="AJ10">
        <v>2.1999999999999999E-2</v>
      </c>
      <c r="AK10">
        <v>7.5999999999999998E-2</v>
      </c>
      <c r="AL10">
        <v>1.4E-2</v>
      </c>
      <c r="AM10" s="5">
        <v>0</v>
      </c>
      <c r="AN10" s="5">
        <v>0</v>
      </c>
      <c r="AO10">
        <v>1.1299999999999999E-2</v>
      </c>
      <c r="AP10">
        <v>3.0800000000000001E-2</v>
      </c>
      <c r="AQ10">
        <v>3.5999999999999997E-2</v>
      </c>
      <c r="AR10">
        <v>2.3099999999999999E-2</v>
      </c>
      <c r="AS10">
        <v>0</v>
      </c>
    </row>
    <row r="11" spans="1:45" x14ac:dyDescent="0.25">
      <c r="A11" s="8">
        <v>44046.375</v>
      </c>
      <c r="B11">
        <v>10</v>
      </c>
      <c r="C11">
        <v>0</v>
      </c>
      <c r="D11">
        <v>4.5999999999999999E-2</v>
      </c>
      <c r="E11">
        <v>1.3299999999999999E-2</v>
      </c>
      <c r="F11">
        <v>1.11E-2</v>
      </c>
      <c r="G11">
        <v>5.1999999999999998E-2</v>
      </c>
      <c r="H11">
        <v>2.0199999999999999E-2</v>
      </c>
      <c r="I11">
        <v>0.45900000000000002</v>
      </c>
      <c r="J11">
        <v>1.2500000000000001E-2</v>
      </c>
      <c r="K11">
        <v>2.5000000000000001E-3</v>
      </c>
      <c r="L11">
        <v>0.186</v>
      </c>
      <c r="M11">
        <v>5.6000000000000001E-2</v>
      </c>
      <c r="N11">
        <v>0</v>
      </c>
      <c r="O11">
        <v>0.10299999999999999</v>
      </c>
      <c r="P11" s="5">
        <v>0</v>
      </c>
      <c r="Q11" s="5">
        <v>1E-3</v>
      </c>
      <c r="R11">
        <v>0.28299999999999997</v>
      </c>
      <c r="S11">
        <v>5.0000000000000001E-3</v>
      </c>
      <c r="T11">
        <v>7.0000000000000001E-3</v>
      </c>
      <c r="U11">
        <v>2.4E-2</v>
      </c>
      <c r="V11">
        <v>0</v>
      </c>
      <c r="W11">
        <v>6.4100000000000004E-2</v>
      </c>
      <c r="X11">
        <v>5.0000000000000001E-3</v>
      </c>
      <c r="Y11">
        <v>6.0000000000000001E-3</v>
      </c>
      <c r="Z11">
        <v>2.5499999999999998E-2</v>
      </c>
      <c r="AA11">
        <v>0.251</v>
      </c>
      <c r="AB11">
        <v>7.1000000000000004E-3</v>
      </c>
      <c r="AC11">
        <v>1E-4</v>
      </c>
      <c r="AD11">
        <v>3.2000000000000001E-2</v>
      </c>
      <c r="AE11">
        <v>3.9300000000000002E-2</v>
      </c>
      <c r="AF11">
        <v>3.8899999999999997E-2</v>
      </c>
      <c r="AG11">
        <v>2.9399999999999999E-2</v>
      </c>
      <c r="AH11">
        <v>1.7999999999999999E-2</v>
      </c>
      <c r="AI11">
        <v>7.8E-2</v>
      </c>
      <c r="AJ11">
        <v>1.9E-2</v>
      </c>
      <c r="AK11">
        <v>0</v>
      </c>
      <c r="AL11">
        <v>0.01</v>
      </c>
      <c r="AM11" s="5">
        <v>0</v>
      </c>
      <c r="AN11" s="5">
        <v>0</v>
      </c>
      <c r="AO11">
        <v>9.2999999999999992E-3</v>
      </c>
      <c r="AP11">
        <v>2.8799999999999999E-2</v>
      </c>
      <c r="AQ11">
        <v>3.6999999999999998E-2</v>
      </c>
      <c r="AR11">
        <v>2.2100000000000002E-2</v>
      </c>
      <c r="AS11">
        <v>5.5E-2</v>
      </c>
    </row>
    <row r="12" spans="1:45" x14ac:dyDescent="0.25">
      <c r="A12" s="8">
        <v>44046.416666666664</v>
      </c>
      <c r="B12">
        <v>11</v>
      </c>
      <c r="C12">
        <v>0</v>
      </c>
      <c r="D12">
        <v>4.8399999999999999E-2</v>
      </c>
      <c r="E12">
        <v>1.26E-2</v>
      </c>
      <c r="F12">
        <v>1.0500000000000001E-2</v>
      </c>
      <c r="G12">
        <v>5.2999999999999999E-2</v>
      </c>
      <c r="H12">
        <v>1.9300000000000001E-2</v>
      </c>
      <c r="I12">
        <v>0.442</v>
      </c>
      <c r="J12">
        <v>1.1599999999999999E-2</v>
      </c>
      <c r="K12">
        <v>2.5000000000000001E-3</v>
      </c>
      <c r="L12">
        <v>0.17100000000000001</v>
      </c>
      <c r="M12">
        <v>5.8000000000000003E-2</v>
      </c>
      <c r="N12">
        <v>0</v>
      </c>
      <c r="O12">
        <v>0.106</v>
      </c>
      <c r="P12" s="5">
        <v>0</v>
      </c>
      <c r="Q12" s="5">
        <v>1E-3</v>
      </c>
      <c r="R12">
        <v>0.40500000000000003</v>
      </c>
      <c r="S12">
        <v>3.0000000000000001E-3</v>
      </c>
      <c r="T12">
        <v>0</v>
      </c>
      <c r="U12">
        <v>4.0000000000000001E-3</v>
      </c>
      <c r="V12">
        <v>0</v>
      </c>
      <c r="W12">
        <v>6.8099999999999994E-2</v>
      </c>
      <c r="X12">
        <v>0</v>
      </c>
      <c r="Y12">
        <v>0</v>
      </c>
      <c r="Z12">
        <v>2.3900000000000001E-2</v>
      </c>
      <c r="AA12">
        <v>0.254</v>
      </c>
      <c r="AB12">
        <v>6.6E-3</v>
      </c>
      <c r="AC12">
        <v>1E-4</v>
      </c>
      <c r="AD12">
        <v>2.9000000000000001E-2</v>
      </c>
      <c r="AE12">
        <v>3.5999999999999997E-2</v>
      </c>
      <c r="AF12">
        <v>3.7400000000000003E-2</v>
      </c>
      <c r="AG12">
        <v>2.7699999999999999E-2</v>
      </c>
      <c r="AH12">
        <v>0</v>
      </c>
      <c r="AI12">
        <v>0.106</v>
      </c>
      <c r="AJ12">
        <v>2.4E-2</v>
      </c>
      <c r="AK12">
        <v>0</v>
      </c>
      <c r="AL12">
        <v>0.01</v>
      </c>
      <c r="AM12" s="5">
        <v>0</v>
      </c>
      <c r="AN12" s="5">
        <v>0</v>
      </c>
      <c r="AO12">
        <v>0</v>
      </c>
      <c r="AP12">
        <v>2.4199999999999999E-2</v>
      </c>
      <c r="AQ12">
        <v>3.7999999999999999E-2</v>
      </c>
      <c r="AR12">
        <v>2.2200000000000001E-2</v>
      </c>
      <c r="AS12">
        <v>0</v>
      </c>
    </row>
    <row r="13" spans="1:45" x14ac:dyDescent="0.25">
      <c r="A13" s="8">
        <v>44046.458333333336</v>
      </c>
      <c r="B13">
        <v>12</v>
      </c>
      <c r="C13">
        <v>0</v>
      </c>
      <c r="D13">
        <v>4.5400000000000003E-2</v>
      </c>
      <c r="E13">
        <v>1.21E-2</v>
      </c>
      <c r="F13">
        <v>0.01</v>
      </c>
      <c r="G13">
        <v>5.6000000000000001E-2</v>
      </c>
      <c r="H13">
        <v>1.8499999999999999E-2</v>
      </c>
      <c r="I13">
        <v>0.40600000000000003</v>
      </c>
      <c r="J13">
        <v>1.03E-2</v>
      </c>
      <c r="K13">
        <v>2.5000000000000001E-3</v>
      </c>
      <c r="L13">
        <v>0.13800000000000001</v>
      </c>
      <c r="M13">
        <v>6.5000000000000002E-2</v>
      </c>
      <c r="N13">
        <v>0</v>
      </c>
      <c r="O13">
        <v>0.112</v>
      </c>
      <c r="P13" s="5">
        <v>0</v>
      </c>
      <c r="Q13" s="5">
        <v>1E-3</v>
      </c>
      <c r="R13">
        <v>0.40699999999999997</v>
      </c>
      <c r="S13">
        <v>2E-3</v>
      </c>
      <c r="T13">
        <v>0</v>
      </c>
      <c r="U13">
        <v>4.2999999999999997E-2</v>
      </c>
      <c r="V13">
        <v>0</v>
      </c>
      <c r="W13">
        <v>6.6100000000000006E-2</v>
      </c>
      <c r="X13">
        <v>0</v>
      </c>
      <c r="Y13">
        <v>1E-3</v>
      </c>
      <c r="Z13">
        <v>2.1700000000000001E-2</v>
      </c>
      <c r="AA13">
        <v>0.251</v>
      </c>
      <c r="AB13">
        <v>5.7000000000000002E-3</v>
      </c>
      <c r="AC13">
        <v>1E-4</v>
      </c>
      <c r="AD13">
        <v>3.1E-2</v>
      </c>
      <c r="AE13">
        <v>3.0099999999999998E-2</v>
      </c>
      <c r="AF13">
        <v>3.3000000000000002E-2</v>
      </c>
      <c r="AG13">
        <v>2.5499999999999998E-2</v>
      </c>
      <c r="AH13">
        <v>0</v>
      </c>
      <c r="AI13">
        <v>0.1</v>
      </c>
      <c r="AJ13">
        <v>2.3E-2</v>
      </c>
      <c r="AK13">
        <v>0</v>
      </c>
      <c r="AL13">
        <v>7.0000000000000001E-3</v>
      </c>
      <c r="AM13" s="5">
        <v>0</v>
      </c>
      <c r="AN13" s="5">
        <v>0</v>
      </c>
      <c r="AO13">
        <v>2.0999999999999999E-3</v>
      </c>
      <c r="AP13">
        <v>1.2699999999999999E-2</v>
      </c>
      <c r="AQ13">
        <v>3.7999999999999999E-2</v>
      </c>
      <c r="AR13">
        <v>2.1399999999999999E-2</v>
      </c>
      <c r="AS13">
        <v>0</v>
      </c>
    </row>
    <row r="14" spans="1:45" x14ac:dyDescent="0.25">
      <c r="A14" s="8">
        <v>44046.5</v>
      </c>
      <c r="B14">
        <v>13</v>
      </c>
      <c r="C14">
        <v>0</v>
      </c>
      <c r="D14">
        <v>4.9299999999999997E-2</v>
      </c>
      <c r="E14">
        <v>1.18E-2</v>
      </c>
      <c r="F14">
        <v>9.7999999999999997E-3</v>
      </c>
      <c r="G14">
        <v>5.2999999999999999E-2</v>
      </c>
      <c r="H14">
        <v>1.8100000000000002E-2</v>
      </c>
      <c r="I14">
        <v>0.41499999999999998</v>
      </c>
      <c r="J14">
        <v>1.01E-2</v>
      </c>
      <c r="K14">
        <v>2.3999999999999998E-3</v>
      </c>
      <c r="L14">
        <v>0.14699999999999999</v>
      </c>
      <c r="M14">
        <v>7.0000000000000007E-2</v>
      </c>
      <c r="N14">
        <v>0</v>
      </c>
      <c r="O14">
        <v>0.11</v>
      </c>
      <c r="P14" s="5">
        <v>0</v>
      </c>
      <c r="Q14" s="5">
        <v>1E-3</v>
      </c>
      <c r="R14">
        <v>0.223</v>
      </c>
      <c r="S14">
        <v>2E-3</v>
      </c>
      <c r="T14">
        <v>1.6E-2</v>
      </c>
      <c r="U14">
        <v>2.8000000000000001E-2</v>
      </c>
      <c r="V14">
        <v>0</v>
      </c>
      <c r="W14">
        <v>7.3099999999999998E-2</v>
      </c>
      <c r="X14">
        <v>0</v>
      </c>
      <c r="Y14">
        <v>1.4E-2</v>
      </c>
      <c r="Z14">
        <v>2.1299999999999999E-2</v>
      </c>
      <c r="AA14">
        <v>0.252</v>
      </c>
      <c r="AB14">
        <v>5.5999999999999999E-3</v>
      </c>
      <c r="AC14">
        <v>1E-4</v>
      </c>
      <c r="AD14">
        <v>0.03</v>
      </c>
      <c r="AE14">
        <v>2.9600000000000001E-2</v>
      </c>
      <c r="AF14">
        <v>3.3399999999999999E-2</v>
      </c>
      <c r="AG14">
        <v>2.5100000000000001E-2</v>
      </c>
      <c r="AH14">
        <v>1.2E-2</v>
      </c>
      <c r="AI14">
        <v>8.5000000000000006E-2</v>
      </c>
      <c r="AJ14">
        <v>2.1000000000000001E-2</v>
      </c>
      <c r="AK14">
        <v>5.2999999999999999E-2</v>
      </c>
      <c r="AL14">
        <v>4.0000000000000001E-3</v>
      </c>
      <c r="AM14" s="5">
        <v>0</v>
      </c>
      <c r="AN14" s="5">
        <v>0</v>
      </c>
      <c r="AO14">
        <v>1.0999999999999999E-2</v>
      </c>
      <c r="AP14">
        <v>1.0500000000000001E-2</v>
      </c>
      <c r="AQ14">
        <v>4.2999999999999997E-2</v>
      </c>
      <c r="AR14">
        <v>0.02</v>
      </c>
      <c r="AS14">
        <v>0</v>
      </c>
    </row>
    <row r="15" spans="1:45" x14ac:dyDescent="0.25">
      <c r="A15" s="8">
        <v>44046.541666666664</v>
      </c>
      <c r="B15">
        <v>14</v>
      </c>
      <c r="C15">
        <v>0</v>
      </c>
      <c r="D15">
        <v>4.7500000000000001E-2</v>
      </c>
      <c r="E15">
        <v>1.15E-2</v>
      </c>
      <c r="F15">
        <v>9.4000000000000004E-3</v>
      </c>
      <c r="G15">
        <v>5.1999999999999998E-2</v>
      </c>
      <c r="H15">
        <v>1.7600000000000001E-2</v>
      </c>
      <c r="I15">
        <v>0.41299999999999998</v>
      </c>
      <c r="J15">
        <v>9.1000000000000004E-3</v>
      </c>
      <c r="K15">
        <v>2.3E-3</v>
      </c>
      <c r="L15">
        <v>0.13500000000000001</v>
      </c>
      <c r="M15">
        <v>5.6000000000000001E-2</v>
      </c>
      <c r="N15">
        <v>0</v>
      </c>
      <c r="O15">
        <v>0.114</v>
      </c>
      <c r="P15" s="5">
        <v>0</v>
      </c>
      <c r="Q15" s="5">
        <v>1E-3</v>
      </c>
      <c r="R15">
        <v>0.496</v>
      </c>
      <c r="S15">
        <v>2E-3</v>
      </c>
      <c r="T15">
        <v>0</v>
      </c>
      <c r="U15">
        <v>0</v>
      </c>
      <c r="V15">
        <v>0</v>
      </c>
      <c r="W15">
        <v>7.51E-2</v>
      </c>
      <c r="X15">
        <v>0</v>
      </c>
      <c r="Y15">
        <v>1.7000000000000001E-2</v>
      </c>
      <c r="Z15">
        <v>1.9699999999999999E-2</v>
      </c>
      <c r="AA15">
        <v>0.23899999999999999</v>
      </c>
      <c r="AB15">
        <v>5.0000000000000001E-3</v>
      </c>
      <c r="AC15">
        <v>1E-4</v>
      </c>
      <c r="AD15">
        <v>3.1E-2</v>
      </c>
      <c r="AE15">
        <v>2.53E-2</v>
      </c>
      <c r="AF15">
        <v>2.9899999999999999E-2</v>
      </c>
      <c r="AG15">
        <v>2.3599999999999999E-2</v>
      </c>
      <c r="AH15">
        <v>0</v>
      </c>
      <c r="AI15">
        <v>9.4E-2</v>
      </c>
      <c r="AJ15">
        <v>2.1000000000000001E-2</v>
      </c>
      <c r="AK15">
        <v>0</v>
      </c>
      <c r="AL15">
        <v>7.0000000000000001E-3</v>
      </c>
      <c r="AM15" s="5">
        <v>0</v>
      </c>
      <c r="AN15" s="5">
        <v>0</v>
      </c>
      <c r="AO15">
        <v>0</v>
      </c>
      <c r="AP15">
        <v>1.11E-2</v>
      </c>
      <c r="AQ15">
        <v>3.9E-2</v>
      </c>
      <c r="AR15">
        <v>1.95E-2</v>
      </c>
      <c r="AS15">
        <v>1.4999999999999999E-2</v>
      </c>
    </row>
    <row r="16" spans="1:45" x14ac:dyDescent="0.25">
      <c r="A16" s="8">
        <v>44046.583333333336</v>
      </c>
      <c r="B16">
        <v>15</v>
      </c>
      <c r="C16">
        <v>0</v>
      </c>
      <c r="D16">
        <v>4.4499999999999998E-2</v>
      </c>
      <c r="E16">
        <v>1.17E-2</v>
      </c>
      <c r="F16">
        <v>9.5999999999999992E-3</v>
      </c>
      <c r="G16">
        <v>5.1999999999999998E-2</v>
      </c>
      <c r="H16">
        <v>1.7899999999999999E-2</v>
      </c>
      <c r="I16">
        <v>0.42199999999999999</v>
      </c>
      <c r="J16">
        <v>9.1999999999999998E-3</v>
      </c>
      <c r="K16">
        <v>2.3E-3</v>
      </c>
      <c r="L16">
        <v>0.19500000000000001</v>
      </c>
      <c r="M16">
        <v>4.3999999999999997E-2</v>
      </c>
      <c r="N16">
        <v>0</v>
      </c>
      <c r="O16">
        <v>0.11799999999999999</v>
      </c>
      <c r="P16" s="5">
        <v>0</v>
      </c>
      <c r="Q16" s="5">
        <v>1E-3</v>
      </c>
      <c r="R16">
        <v>0.38500000000000001</v>
      </c>
      <c r="S16">
        <v>1E-3</v>
      </c>
      <c r="T16">
        <v>3.0000000000000001E-3</v>
      </c>
      <c r="U16">
        <v>2.1000000000000001E-2</v>
      </c>
      <c r="V16">
        <v>5.8000000000000003E-2</v>
      </c>
      <c r="W16">
        <v>6.9099999999999995E-2</v>
      </c>
      <c r="X16">
        <v>0</v>
      </c>
      <c r="Y16">
        <v>0</v>
      </c>
      <c r="Z16">
        <v>1.9900000000000001E-2</v>
      </c>
      <c r="AA16">
        <v>0.221</v>
      </c>
      <c r="AB16">
        <v>5.0000000000000001E-3</v>
      </c>
      <c r="AC16">
        <v>1E-4</v>
      </c>
      <c r="AD16">
        <v>3.2000000000000001E-2</v>
      </c>
      <c r="AE16">
        <v>2.52E-2</v>
      </c>
      <c r="AF16">
        <v>3.1099999999999999E-2</v>
      </c>
      <c r="AG16">
        <v>2.3800000000000002E-2</v>
      </c>
      <c r="AH16">
        <v>0</v>
      </c>
      <c r="AI16">
        <v>9.4E-2</v>
      </c>
      <c r="AJ16">
        <v>0.02</v>
      </c>
      <c r="AK16">
        <v>0</v>
      </c>
      <c r="AL16">
        <v>8.0000000000000002E-3</v>
      </c>
      <c r="AM16" s="5">
        <v>0</v>
      </c>
      <c r="AN16" s="5">
        <v>0</v>
      </c>
      <c r="AO16">
        <v>0</v>
      </c>
      <c r="AP16">
        <v>1.0200000000000001E-2</v>
      </c>
      <c r="AQ16">
        <v>3.7999999999999999E-2</v>
      </c>
      <c r="AR16">
        <v>2.07E-2</v>
      </c>
      <c r="AS16">
        <v>0</v>
      </c>
    </row>
    <row r="17" spans="1:45" x14ac:dyDescent="0.25">
      <c r="A17" s="8">
        <v>44046.625</v>
      </c>
      <c r="B17">
        <v>16</v>
      </c>
      <c r="C17">
        <v>0</v>
      </c>
      <c r="D17">
        <v>4.2599999999999999E-2</v>
      </c>
      <c r="E17">
        <v>1.1599999999999999E-2</v>
      </c>
      <c r="F17">
        <v>9.4999999999999998E-3</v>
      </c>
      <c r="G17">
        <v>5.2999999999999999E-2</v>
      </c>
      <c r="H17">
        <v>1.78E-2</v>
      </c>
      <c r="I17">
        <v>0.41499999999999998</v>
      </c>
      <c r="J17">
        <v>9.2999999999999992E-3</v>
      </c>
      <c r="K17">
        <v>2.3999999999999998E-3</v>
      </c>
      <c r="L17">
        <v>0.16300000000000001</v>
      </c>
      <c r="M17">
        <v>4.2000000000000003E-2</v>
      </c>
      <c r="N17">
        <v>0</v>
      </c>
      <c r="O17">
        <v>0.126</v>
      </c>
      <c r="P17" s="5">
        <v>0</v>
      </c>
      <c r="Q17" s="5">
        <v>1E-3</v>
      </c>
      <c r="R17">
        <v>0.23899999999999999</v>
      </c>
      <c r="S17">
        <v>3.5000000000000003E-2</v>
      </c>
      <c r="T17">
        <v>8.9999999999999993E-3</v>
      </c>
      <c r="U17">
        <v>0</v>
      </c>
      <c r="V17">
        <v>0</v>
      </c>
      <c r="W17">
        <v>7.0099999999999996E-2</v>
      </c>
      <c r="X17">
        <v>0</v>
      </c>
      <c r="Y17">
        <v>3.9E-2</v>
      </c>
      <c r="Z17">
        <v>0.02</v>
      </c>
      <c r="AA17">
        <v>0.21199999999999999</v>
      </c>
      <c r="AB17">
        <v>5.1000000000000004E-3</v>
      </c>
      <c r="AC17">
        <v>1E-4</v>
      </c>
      <c r="AD17">
        <v>3.3000000000000002E-2</v>
      </c>
      <c r="AE17">
        <v>2.5700000000000001E-2</v>
      </c>
      <c r="AF17">
        <v>3.0300000000000001E-2</v>
      </c>
      <c r="AG17">
        <v>2.3800000000000002E-2</v>
      </c>
      <c r="AH17">
        <v>3.0000000000000001E-3</v>
      </c>
      <c r="AI17">
        <v>8.5999999999999993E-2</v>
      </c>
      <c r="AJ17">
        <v>0.02</v>
      </c>
      <c r="AK17">
        <v>4.4999999999999998E-2</v>
      </c>
      <c r="AL17">
        <v>6.0000000000000001E-3</v>
      </c>
      <c r="AM17" s="5">
        <v>0</v>
      </c>
      <c r="AN17" s="5">
        <v>0</v>
      </c>
      <c r="AO17">
        <v>1.09E-2</v>
      </c>
      <c r="AP17">
        <v>1.12E-2</v>
      </c>
      <c r="AQ17">
        <v>3.5999999999999997E-2</v>
      </c>
      <c r="AR17">
        <v>1.8700000000000001E-2</v>
      </c>
      <c r="AS17">
        <v>0</v>
      </c>
    </row>
    <row r="18" spans="1:45" x14ac:dyDescent="0.25">
      <c r="A18" s="8">
        <v>44046.666666666664</v>
      </c>
      <c r="B18">
        <v>17</v>
      </c>
      <c r="C18">
        <v>0</v>
      </c>
      <c r="D18">
        <v>4.0800000000000003E-2</v>
      </c>
      <c r="E18">
        <v>1.2500000000000001E-2</v>
      </c>
      <c r="F18">
        <v>1.03E-2</v>
      </c>
      <c r="G18">
        <v>4.9000000000000002E-2</v>
      </c>
      <c r="H18">
        <v>1.9099999999999999E-2</v>
      </c>
      <c r="I18">
        <v>0.39700000000000002</v>
      </c>
      <c r="J18">
        <v>1.0999999999999999E-2</v>
      </c>
      <c r="K18">
        <v>2.3999999999999998E-3</v>
      </c>
      <c r="L18">
        <v>7.3999999999999996E-2</v>
      </c>
      <c r="M18">
        <v>3.9E-2</v>
      </c>
      <c r="N18">
        <v>0</v>
      </c>
      <c r="O18">
        <v>0.11600000000000001</v>
      </c>
      <c r="P18" s="5">
        <v>0</v>
      </c>
      <c r="Q18" s="5">
        <v>1E-3</v>
      </c>
      <c r="R18">
        <v>0.16600000000000001</v>
      </c>
      <c r="S18">
        <v>1E-3</v>
      </c>
      <c r="T18">
        <v>1.7000000000000001E-2</v>
      </c>
      <c r="U18">
        <v>4.3999999999999997E-2</v>
      </c>
      <c r="V18">
        <v>0</v>
      </c>
      <c r="W18">
        <v>7.1099999999999997E-2</v>
      </c>
      <c r="X18">
        <v>0</v>
      </c>
      <c r="Y18">
        <v>9.6000000000000002E-2</v>
      </c>
      <c r="Z18">
        <v>2.29E-2</v>
      </c>
      <c r="AA18">
        <v>0.20599999999999999</v>
      </c>
      <c r="AB18">
        <v>6.1000000000000004E-3</v>
      </c>
      <c r="AC18">
        <v>1E-4</v>
      </c>
      <c r="AD18">
        <v>3.1E-2</v>
      </c>
      <c r="AE18">
        <v>3.27E-2</v>
      </c>
      <c r="AF18">
        <v>3.4799999999999998E-2</v>
      </c>
      <c r="AG18">
        <v>2.6800000000000001E-2</v>
      </c>
      <c r="AH18">
        <v>3.5000000000000003E-2</v>
      </c>
      <c r="AI18">
        <v>7.1999999999999995E-2</v>
      </c>
      <c r="AJ18">
        <v>1.6E-2</v>
      </c>
      <c r="AK18">
        <v>0.16500000000000001</v>
      </c>
      <c r="AL18">
        <v>4.0000000000000001E-3</v>
      </c>
      <c r="AM18" s="5">
        <v>0</v>
      </c>
      <c r="AN18" s="5">
        <v>0</v>
      </c>
      <c r="AO18">
        <v>1.8200000000000001E-2</v>
      </c>
      <c r="AP18">
        <v>1.2E-2</v>
      </c>
      <c r="AQ18">
        <v>3.4000000000000002E-2</v>
      </c>
      <c r="AR18">
        <v>1.9E-2</v>
      </c>
      <c r="AS18">
        <v>0</v>
      </c>
    </row>
    <row r="19" spans="1:45" x14ac:dyDescent="0.25">
      <c r="A19" s="8">
        <v>44046.708333333336</v>
      </c>
      <c r="B19">
        <v>18</v>
      </c>
      <c r="C19">
        <v>0</v>
      </c>
      <c r="D19">
        <v>4.3999999999999997E-2</v>
      </c>
      <c r="E19">
        <v>1.3899999999999999E-2</v>
      </c>
      <c r="F19">
        <v>1.18E-2</v>
      </c>
      <c r="G19">
        <v>5.0999999999999997E-2</v>
      </c>
      <c r="H19">
        <v>2.1000000000000001E-2</v>
      </c>
      <c r="I19">
        <v>0.40799999999999997</v>
      </c>
      <c r="J19">
        <v>1.4999999999999999E-2</v>
      </c>
      <c r="K19">
        <v>2.7000000000000001E-3</v>
      </c>
      <c r="L19">
        <v>7.4999999999999997E-2</v>
      </c>
      <c r="M19">
        <v>3.5000000000000003E-2</v>
      </c>
      <c r="N19">
        <v>0</v>
      </c>
      <c r="O19">
        <v>0.11600000000000001</v>
      </c>
      <c r="P19" s="5">
        <v>0</v>
      </c>
      <c r="Q19" s="5">
        <v>1E-3</v>
      </c>
      <c r="R19">
        <v>0.19600000000000001</v>
      </c>
      <c r="S19">
        <v>1.7999999999999999E-2</v>
      </c>
      <c r="T19">
        <v>1.4E-2</v>
      </c>
      <c r="U19">
        <v>2.1000000000000001E-2</v>
      </c>
      <c r="V19">
        <v>4.0000000000000001E-3</v>
      </c>
      <c r="W19">
        <v>6.4199999999999993E-2</v>
      </c>
      <c r="X19">
        <v>0</v>
      </c>
      <c r="Y19">
        <v>8.4000000000000005E-2</v>
      </c>
      <c r="Z19">
        <v>2.9399999999999999E-2</v>
      </c>
      <c r="AA19">
        <v>0.21199999999999999</v>
      </c>
      <c r="AB19">
        <v>8.8000000000000005E-3</v>
      </c>
      <c r="AC19">
        <v>1E-4</v>
      </c>
      <c r="AD19">
        <v>2.7E-2</v>
      </c>
      <c r="AE19">
        <v>5.11E-2</v>
      </c>
      <c r="AF19">
        <v>4.5999999999999999E-2</v>
      </c>
      <c r="AG19">
        <v>3.32E-2</v>
      </c>
      <c r="AH19">
        <v>3.5000000000000003E-2</v>
      </c>
      <c r="AI19">
        <v>6.7000000000000004E-2</v>
      </c>
      <c r="AJ19">
        <v>8.0000000000000002E-3</v>
      </c>
      <c r="AK19">
        <v>0.127</v>
      </c>
      <c r="AL19">
        <v>4.0000000000000001E-3</v>
      </c>
      <c r="AM19" s="5">
        <v>0</v>
      </c>
      <c r="AN19" s="5">
        <v>0</v>
      </c>
      <c r="AO19">
        <v>5.4999999999999997E-3</v>
      </c>
      <c r="AP19">
        <v>1.26E-2</v>
      </c>
      <c r="AQ19">
        <v>3.5000000000000003E-2</v>
      </c>
      <c r="AR19">
        <v>2.2100000000000002E-2</v>
      </c>
      <c r="AS19">
        <v>0</v>
      </c>
    </row>
    <row r="20" spans="1:45" x14ac:dyDescent="0.25">
      <c r="A20" s="8">
        <v>44046.75</v>
      </c>
      <c r="B20">
        <v>19</v>
      </c>
      <c r="C20">
        <v>0</v>
      </c>
      <c r="D20">
        <v>4.3900000000000002E-2</v>
      </c>
      <c r="E20">
        <v>1.46E-2</v>
      </c>
      <c r="F20">
        <v>1.2500000000000001E-2</v>
      </c>
      <c r="G20">
        <v>5.3999999999999999E-2</v>
      </c>
      <c r="H20">
        <v>2.2100000000000002E-2</v>
      </c>
      <c r="I20">
        <v>0.41899999999999998</v>
      </c>
      <c r="J20">
        <v>1.7399999999999999E-2</v>
      </c>
      <c r="K20">
        <v>2.8999999999999998E-3</v>
      </c>
      <c r="L20">
        <v>5.3999999999999999E-2</v>
      </c>
      <c r="M20">
        <v>3.3000000000000002E-2</v>
      </c>
      <c r="N20">
        <v>0</v>
      </c>
      <c r="O20">
        <v>0.108</v>
      </c>
      <c r="P20" s="5">
        <v>0</v>
      </c>
      <c r="Q20" s="5">
        <v>1E-3</v>
      </c>
      <c r="R20">
        <v>0.122</v>
      </c>
      <c r="S20">
        <v>1E-3</v>
      </c>
      <c r="T20">
        <v>1.7000000000000001E-2</v>
      </c>
      <c r="U20">
        <v>3.7999999999999999E-2</v>
      </c>
      <c r="V20">
        <v>1E-3</v>
      </c>
      <c r="W20">
        <v>6.6199999999999995E-2</v>
      </c>
      <c r="X20">
        <v>0</v>
      </c>
      <c r="Y20">
        <v>1.9E-2</v>
      </c>
      <c r="Z20">
        <v>3.3300000000000003E-2</v>
      </c>
      <c r="AA20">
        <v>0.22600000000000001</v>
      </c>
      <c r="AB20">
        <v>1.04E-2</v>
      </c>
      <c r="AC20">
        <v>2.0000000000000001E-4</v>
      </c>
      <c r="AD20">
        <v>2.8000000000000001E-2</v>
      </c>
      <c r="AE20">
        <v>6.2100000000000002E-2</v>
      </c>
      <c r="AF20">
        <v>5.11E-2</v>
      </c>
      <c r="AG20">
        <v>3.6900000000000002E-2</v>
      </c>
      <c r="AH20">
        <v>7.0999999999999994E-2</v>
      </c>
      <c r="AI20">
        <v>2.9000000000000001E-2</v>
      </c>
      <c r="AJ20">
        <v>2.1999999999999999E-2</v>
      </c>
      <c r="AK20">
        <v>0.154</v>
      </c>
      <c r="AL20">
        <v>5.0000000000000001E-3</v>
      </c>
      <c r="AM20" s="5">
        <v>0</v>
      </c>
      <c r="AN20" s="5">
        <v>0</v>
      </c>
      <c r="AO20">
        <v>0</v>
      </c>
      <c r="AP20">
        <v>1.4500000000000001E-2</v>
      </c>
      <c r="AQ20">
        <v>3.1E-2</v>
      </c>
      <c r="AR20">
        <v>2.3300000000000001E-2</v>
      </c>
      <c r="AS20">
        <v>0</v>
      </c>
    </row>
    <row r="21" spans="1:45" x14ac:dyDescent="0.25">
      <c r="A21" s="8">
        <v>44046.791666666664</v>
      </c>
      <c r="B21">
        <v>20</v>
      </c>
      <c r="C21">
        <v>0</v>
      </c>
      <c r="D21">
        <v>3.9899999999999998E-2</v>
      </c>
      <c r="E21">
        <v>1.4999999999999999E-2</v>
      </c>
      <c r="F21">
        <v>1.29E-2</v>
      </c>
      <c r="G21">
        <v>5.2999999999999999E-2</v>
      </c>
      <c r="H21">
        <v>2.2700000000000001E-2</v>
      </c>
      <c r="I21">
        <v>0.40100000000000002</v>
      </c>
      <c r="J21">
        <v>1.7600000000000001E-2</v>
      </c>
      <c r="K21">
        <v>3.0000000000000001E-3</v>
      </c>
      <c r="L21">
        <v>3.6999999999999998E-2</v>
      </c>
      <c r="M21">
        <v>1.2999999999999999E-2</v>
      </c>
      <c r="N21">
        <v>0</v>
      </c>
      <c r="O21">
        <v>9.4E-2</v>
      </c>
      <c r="P21" s="5">
        <v>0</v>
      </c>
      <c r="Q21" s="5">
        <v>1E-3</v>
      </c>
      <c r="R21">
        <v>9.9000000000000005E-2</v>
      </c>
      <c r="S21">
        <v>2E-3</v>
      </c>
      <c r="T21">
        <v>1.9E-2</v>
      </c>
      <c r="U21">
        <v>0</v>
      </c>
      <c r="V21">
        <v>0</v>
      </c>
      <c r="W21">
        <v>6.9199999999999998E-2</v>
      </c>
      <c r="X21">
        <v>0</v>
      </c>
      <c r="Y21">
        <v>8.3000000000000004E-2</v>
      </c>
      <c r="Z21">
        <v>3.3799999999999997E-2</v>
      </c>
      <c r="AA21">
        <v>0.23699999999999999</v>
      </c>
      <c r="AB21">
        <v>1.0500000000000001E-2</v>
      </c>
      <c r="AC21">
        <v>2.0000000000000001E-4</v>
      </c>
      <c r="AD21">
        <v>2.5000000000000001E-2</v>
      </c>
      <c r="AE21">
        <v>6.2300000000000001E-2</v>
      </c>
      <c r="AF21">
        <v>5.28E-2</v>
      </c>
      <c r="AG21">
        <v>3.7499999999999999E-2</v>
      </c>
      <c r="AH21">
        <v>7.6999999999999999E-2</v>
      </c>
      <c r="AI21">
        <v>2.5000000000000001E-2</v>
      </c>
      <c r="AJ21">
        <v>2.5999999999999999E-2</v>
      </c>
      <c r="AK21">
        <v>0.20200000000000001</v>
      </c>
      <c r="AL21">
        <v>4.0000000000000001E-3</v>
      </c>
      <c r="AM21" s="5">
        <v>0</v>
      </c>
      <c r="AN21" s="5">
        <v>0</v>
      </c>
      <c r="AO21">
        <v>3.7000000000000002E-3</v>
      </c>
      <c r="AP21">
        <v>1.37E-2</v>
      </c>
      <c r="AQ21">
        <v>2.7E-2</v>
      </c>
      <c r="AR21">
        <v>2.2800000000000001E-2</v>
      </c>
      <c r="AS21">
        <v>0</v>
      </c>
    </row>
    <row r="22" spans="1:45" x14ac:dyDescent="0.25">
      <c r="A22" s="8">
        <v>44046.833333333336</v>
      </c>
      <c r="B22">
        <v>21</v>
      </c>
      <c r="C22">
        <v>0</v>
      </c>
      <c r="D22">
        <v>3.5099999999999999E-2</v>
      </c>
      <c r="E22">
        <v>1.47E-2</v>
      </c>
      <c r="F22">
        <v>1.26E-2</v>
      </c>
      <c r="G22">
        <v>5.5E-2</v>
      </c>
      <c r="H22">
        <v>2.2200000000000001E-2</v>
      </c>
      <c r="I22">
        <v>0.39500000000000002</v>
      </c>
      <c r="J22">
        <v>1.77E-2</v>
      </c>
      <c r="K22">
        <v>2.8999999999999998E-3</v>
      </c>
      <c r="L22">
        <v>3.4000000000000002E-2</v>
      </c>
      <c r="M22">
        <v>2.8000000000000001E-2</v>
      </c>
      <c r="N22">
        <v>1E-3</v>
      </c>
      <c r="O22">
        <v>8.7999999999999995E-2</v>
      </c>
      <c r="P22" s="5">
        <v>0</v>
      </c>
      <c r="Q22" s="5">
        <v>1E-3</v>
      </c>
      <c r="R22">
        <v>4.4999999999999998E-2</v>
      </c>
      <c r="S22">
        <v>1E-3</v>
      </c>
      <c r="T22">
        <v>2.1000000000000001E-2</v>
      </c>
      <c r="U22">
        <v>0</v>
      </c>
      <c r="V22">
        <v>3.0000000000000001E-3</v>
      </c>
      <c r="W22">
        <v>6.5199999999999994E-2</v>
      </c>
      <c r="X22">
        <v>0</v>
      </c>
      <c r="Y22">
        <v>3.0000000000000001E-3</v>
      </c>
      <c r="Z22">
        <v>3.3799999999999997E-2</v>
      </c>
      <c r="AA22">
        <v>0.23499999999999999</v>
      </c>
      <c r="AB22">
        <v>1.06E-2</v>
      </c>
      <c r="AC22">
        <v>2.0000000000000001E-4</v>
      </c>
      <c r="AD22">
        <v>2.5000000000000001E-2</v>
      </c>
      <c r="AE22">
        <v>6.3399999999999998E-2</v>
      </c>
      <c r="AF22">
        <v>5.1799999999999999E-2</v>
      </c>
      <c r="AG22">
        <v>3.73E-2</v>
      </c>
      <c r="AH22">
        <v>7.6999999999999999E-2</v>
      </c>
      <c r="AI22">
        <v>2.1999999999999999E-2</v>
      </c>
      <c r="AJ22">
        <v>0.03</v>
      </c>
      <c r="AK22">
        <v>0.23899999999999999</v>
      </c>
      <c r="AL22">
        <v>5.0000000000000001E-3</v>
      </c>
      <c r="AM22" s="5">
        <v>0</v>
      </c>
      <c r="AN22" s="5">
        <v>0</v>
      </c>
      <c r="AO22">
        <v>5.7000000000000002E-3</v>
      </c>
      <c r="AP22">
        <v>1.46E-2</v>
      </c>
      <c r="AQ22">
        <v>1.7000000000000001E-2</v>
      </c>
      <c r="AR22">
        <v>2.3400000000000001E-2</v>
      </c>
      <c r="AS22">
        <v>0</v>
      </c>
    </row>
    <row r="23" spans="1:45" x14ac:dyDescent="0.25">
      <c r="A23" s="8">
        <v>44046.875</v>
      </c>
      <c r="B23">
        <v>22</v>
      </c>
      <c r="C23">
        <v>0</v>
      </c>
      <c r="D23">
        <v>3.73E-2</v>
      </c>
      <c r="E23">
        <v>1.5100000000000001E-2</v>
      </c>
      <c r="F23">
        <v>1.29E-2</v>
      </c>
      <c r="G23">
        <v>6.3E-2</v>
      </c>
      <c r="H23">
        <v>2.2700000000000001E-2</v>
      </c>
      <c r="I23">
        <v>0.33</v>
      </c>
      <c r="J23">
        <v>1.7999999999999999E-2</v>
      </c>
      <c r="K23">
        <v>2.8E-3</v>
      </c>
      <c r="L23">
        <v>2.9000000000000001E-2</v>
      </c>
      <c r="M23">
        <v>5.6000000000000001E-2</v>
      </c>
      <c r="N23">
        <v>4.0000000000000001E-3</v>
      </c>
      <c r="O23">
        <v>8.4000000000000005E-2</v>
      </c>
      <c r="P23" s="5">
        <v>0</v>
      </c>
      <c r="Q23" s="5">
        <v>1E-3</v>
      </c>
      <c r="R23">
        <v>2.3E-2</v>
      </c>
      <c r="S23">
        <v>2E-3</v>
      </c>
      <c r="T23">
        <v>1.4999999999999999E-2</v>
      </c>
      <c r="U23">
        <v>1E-3</v>
      </c>
      <c r="V23">
        <v>3.2000000000000001E-2</v>
      </c>
      <c r="W23">
        <v>6.4199999999999993E-2</v>
      </c>
      <c r="X23">
        <v>0</v>
      </c>
      <c r="Y23">
        <v>1.6E-2</v>
      </c>
      <c r="Z23">
        <v>3.44E-2</v>
      </c>
      <c r="AA23">
        <v>0.23200000000000001</v>
      </c>
      <c r="AB23">
        <v>1.0800000000000001E-2</v>
      </c>
      <c r="AC23">
        <v>2.0000000000000001E-4</v>
      </c>
      <c r="AD23">
        <v>0.03</v>
      </c>
      <c r="AE23">
        <v>6.4199999999999993E-2</v>
      </c>
      <c r="AF23">
        <v>5.3699999999999998E-2</v>
      </c>
      <c r="AG23">
        <v>3.7999999999999999E-2</v>
      </c>
      <c r="AH23">
        <v>0.105</v>
      </c>
      <c r="AI23">
        <v>2.4E-2</v>
      </c>
      <c r="AJ23">
        <v>3.3000000000000002E-2</v>
      </c>
      <c r="AK23">
        <v>0.29699999999999999</v>
      </c>
      <c r="AL23">
        <v>5.0000000000000001E-3</v>
      </c>
      <c r="AM23" s="5">
        <v>0</v>
      </c>
      <c r="AN23" s="5">
        <v>0</v>
      </c>
      <c r="AO23">
        <v>5.7999999999999996E-3</v>
      </c>
      <c r="AP23">
        <v>1.38E-2</v>
      </c>
      <c r="AQ23">
        <v>1.4999999999999999E-2</v>
      </c>
      <c r="AR23">
        <v>2.29E-2</v>
      </c>
      <c r="AS23">
        <v>0</v>
      </c>
    </row>
    <row r="24" spans="1:45" x14ac:dyDescent="0.25">
      <c r="A24" s="8">
        <v>44046.916666666664</v>
      </c>
      <c r="B24">
        <v>23</v>
      </c>
      <c r="C24">
        <v>0</v>
      </c>
      <c r="D24">
        <v>3.5400000000000001E-2</v>
      </c>
      <c r="E24">
        <v>1.46E-2</v>
      </c>
      <c r="F24">
        <v>1.2500000000000001E-2</v>
      </c>
      <c r="G24">
        <v>7.3999999999999996E-2</v>
      </c>
      <c r="H24">
        <v>2.1899999999999999E-2</v>
      </c>
      <c r="I24">
        <v>0.25800000000000001</v>
      </c>
      <c r="J24">
        <v>1.7999999999999999E-2</v>
      </c>
      <c r="K24">
        <v>2.8E-3</v>
      </c>
      <c r="L24">
        <v>2.7E-2</v>
      </c>
      <c r="M24">
        <v>5.7000000000000002E-2</v>
      </c>
      <c r="N24">
        <v>5.0000000000000001E-3</v>
      </c>
      <c r="O24">
        <v>8.8999999999999996E-2</v>
      </c>
      <c r="P24" s="5">
        <v>0</v>
      </c>
      <c r="Q24" s="5">
        <v>1E-3</v>
      </c>
      <c r="R24">
        <v>1.7000000000000001E-2</v>
      </c>
      <c r="S24">
        <v>2E-3</v>
      </c>
      <c r="T24">
        <v>1.0999999999999999E-2</v>
      </c>
      <c r="U24">
        <v>1.4999999999999999E-2</v>
      </c>
      <c r="V24">
        <v>0</v>
      </c>
      <c r="W24">
        <v>3.7199999999999997E-2</v>
      </c>
      <c r="X24">
        <v>0</v>
      </c>
      <c r="Y24">
        <v>3.0000000000000001E-3</v>
      </c>
      <c r="Z24">
        <v>3.4000000000000002E-2</v>
      </c>
      <c r="AA24">
        <v>0.22700000000000001</v>
      </c>
      <c r="AB24">
        <v>1.0800000000000001E-2</v>
      </c>
      <c r="AC24">
        <v>2.0000000000000001E-4</v>
      </c>
      <c r="AD24">
        <v>3.2000000000000001E-2</v>
      </c>
      <c r="AE24">
        <v>6.5100000000000005E-2</v>
      </c>
      <c r="AF24">
        <v>5.2200000000000003E-2</v>
      </c>
      <c r="AG24">
        <v>3.7499999999999999E-2</v>
      </c>
      <c r="AH24">
        <v>0.111</v>
      </c>
      <c r="AI24">
        <v>2.1000000000000001E-2</v>
      </c>
      <c r="AJ24">
        <v>3.2000000000000001E-2</v>
      </c>
      <c r="AK24">
        <v>0.29499999999999998</v>
      </c>
      <c r="AL24">
        <v>4.0000000000000001E-3</v>
      </c>
      <c r="AM24" s="5">
        <v>0</v>
      </c>
      <c r="AN24" s="5">
        <v>0</v>
      </c>
      <c r="AO24">
        <v>9.5999999999999992E-3</v>
      </c>
      <c r="AP24">
        <v>1.55E-2</v>
      </c>
      <c r="AQ24">
        <v>1.7000000000000001E-2</v>
      </c>
      <c r="AR24">
        <v>2.2200000000000001E-2</v>
      </c>
      <c r="AS24">
        <v>0</v>
      </c>
    </row>
    <row r="25" spans="1:45" x14ac:dyDescent="0.25">
      <c r="A25" s="8">
        <v>44046.958333333336</v>
      </c>
      <c r="B25">
        <v>24</v>
      </c>
      <c r="C25">
        <v>0</v>
      </c>
      <c r="D25">
        <v>3.4299999999999997E-2</v>
      </c>
      <c r="E25">
        <v>1.3100000000000001E-2</v>
      </c>
      <c r="F25">
        <v>1.1299999999999999E-2</v>
      </c>
      <c r="G25">
        <v>6.4000000000000001E-2</v>
      </c>
      <c r="H25">
        <v>1.9699999999999999E-2</v>
      </c>
      <c r="I25">
        <v>0.30599999999999999</v>
      </c>
      <c r="J25">
        <v>1.6199999999999999E-2</v>
      </c>
      <c r="K25">
        <v>2.7000000000000001E-3</v>
      </c>
      <c r="L25">
        <v>2.8000000000000001E-2</v>
      </c>
      <c r="M25">
        <v>5.7000000000000002E-2</v>
      </c>
      <c r="N25">
        <v>4.0000000000000001E-3</v>
      </c>
      <c r="O25">
        <v>0.112</v>
      </c>
      <c r="P25" s="5">
        <v>0</v>
      </c>
      <c r="Q25" s="5">
        <v>1E-3</v>
      </c>
      <c r="R25">
        <v>1.7000000000000001E-2</v>
      </c>
      <c r="S25">
        <v>1E-3</v>
      </c>
      <c r="T25">
        <v>1.0999999999999999E-2</v>
      </c>
      <c r="U25">
        <v>1E-3</v>
      </c>
      <c r="V25">
        <v>0</v>
      </c>
      <c r="W25">
        <v>3.1199999999999999E-2</v>
      </c>
      <c r="X25">
        <v>0</v>
      </c>
      <c r="Y25">
        <v>3.7999999999999999E-2</v>
      </c>
      <c r="Z25">
        <v>3.0700000000000002E-2</v>
      </c>
      <c r="AA25">
        <v>0.217</v>
      </c>
      <c r="AB25">
        <v>9.7999999999999997E-3</v>
      </c>
      <c r="AC25">
        <v>1E-4</v>
      </c>
      <c r="AD25">
        <v>3.3000000000000002E-2</v>
      </c>
      <c r="AE25">
        <v>5.8900000000000001E-2</v>
      </c>
      <c r="AF25">
        <v>4.8099999999999997E-2</v>
      </c>
      <c r="AG25">
        <v>3.3700000000000001E-2</v>
      </c>
      <c r="AH25">
        <v>0.105</v>
      </c>
      <c r="AI25">
        <v>0.02</v>
      </c>
      <c r="AJ25">
        <v>0.03</v>
      </c>
      <c r="AK25">
        <v>0.27600000000000002</v>
      </c>
      <c r="AL25">
        <v>5.0000000000000001E-3</v>
      </c>
      <c r="AM25" s="5">
        <v>0</v>
      </c>
      <c r="AN25" s="5">
        <v>0</v>
      </c>
      <c r="AO25">
        <v>8.3000000000000001E-3</v>
      </c>
      <c r="AP25">
        <v>1.34E-2</v>
      </c>
      <c r="AQ25">
        <v>1.4E-2</v>
      </c>
      <c r="AR25">
        <v>0.02</v>
      </c>
      <c r="AS25">
        <v>0</v>
      </c>
    </row>
    <row r="26" spans="1:45" x14ac:dyDescent="0.25">
      <c r="A26" s="8"/>
      <c r="C26"/>
      <c r="H26"/>
      <c r="P26" s="5"/>
      <c r="Q26" s="5"/>
      <c r="AM26" s="5"/>
      <c r="AN26" s="5"/>
    </row>
    <row r="27" spans="1:45" x14ac:dyDescent="0.25">
      <c r="A27" s="8"/>
      <c r="C27"/>
      <c r="H27"/>
      <c r="P27" s="5"/>
      <c r="Q27" s="5"/>
      <c r="AM27" s="5"/>
      <c r="AN27" s="5"/>
    </row>
    <row r="28" spans="1:45" x14ac:dyDescent="0.25">
      <c r="A28" s="8"/>
      <c r="C28"/>
      <c r="H28"/>
      <c r="P28" s="5"/>
      <c r="Q28" s="5"/>
      <c r="AM28" s="5"/>
      <c r="AN28" s="5"/>
    </row>
    <row r="29" spans="1:45" x14ac:dyDescent="0.25">
      <c r="A29" s="8"/>
      <c r="C29"/>
      <c r="H29"/>
      <c r="P29" s="5"/>
      <c r="Q29" s="5"/>
      <c r="AM29" s="5"/>
      <c r="AN29" s="5"/>
    </row>
    <row r="30" spans="1:45" x14ac:dyDescent="0.25">
      <c r="A30" s="8"/>
      <c r="C30"/>
      <c r="H30"/>
      <c r="P30" s="5"/>
      <c r="Q30" s="5"/>
      <c r="AM30" s="5"/>
      <c r="AN30" s="5"/>
    </row>
    <row r="31" spans="1:45" x14ac:dyDescent="0.25">
      <c r="A31" s="8"/>
      <c r="C31"/>
      <c r="H31"/>
      <c r="P31" s="5"/>
      <c r="Q31" s="5"/>
      <c r="AM31" s="5"/>
      <c r="AN31" s="5"/>
    </row>
    <row r="32" spans="1:45" x14ac:dyDescent="0.25">
      <c r="A32" s="8"/>
      <c r="C32"/>
      <c r="H32"/>
      <c r="P32" s="5"/>
      <c r="Q32" s="5"/>
      <c r="AM32" s="5"/>
      <c r="AN32" s="5"/>
    </row>
    <row r="33" spans="1:40" x14ac:dyDescent="0.25">
      <c r="A33" s="8"/>
      <c r="C33"/>
      <c r="H33"/>
      <c r="P33" s="5"/>
      <c r="Q33" s="5"/>
      <c r="AM33" s="5"/>
      <c r="AN33" s="5"/>
    </row>
    <row r="34" spans="1:40" x14ac:dyDescent="0.25">
      <c r="A34" s="8"/>
      <c r="C34"/>
      <c r="H34"/>
      <c r="P34" s="5"/>
      <c r="Q34" s="5"/>
      <c r="AM34" s="5"/>
      <c r="AN34" s="5"/>
    </row>
    <row r="35" spans="1:40" x14ac:dyDescent="0.25">
      <c r="A35" s="8"/>
      <c r="C35"/>
      <c r="H35"/>
      <c r="P35" s="5"/>
      <c r="Q35" s="5"/>
      <c r="AM35" s="5"/>
      <c r="AN35" s="5"/>
    </row>
    <row r="36" spans="1:40" x14ac:dyDescent="0.25">
      <c r="A36" s="8"/>
      <c r="C36"/>
      <c r="H36"/>
      <c r="P36" s="5"/>
      <c r="Q36" s="5"/>
      <c r="AM36" s="5"/>
      <c r="AN36" s="5"/>
    </row>
    <row r="37" spans="1:40" x14ac:dyDescent="0.25">
      <c r="A37" s="8"/>
      <c r="C37"/>
      <c r="H37"/>
      <c r="P37" s="5"/>
      <c r="Q37" s="5"/>
      <c r="AM37" s="5"/>
      <c r="AN37" s="5"/>
    </row>
    <row r="38" spans="1:40" x14ac:dyDescent="0.25">
      <c r="A38" s="8"/>
      <c r="C38"/>
      <c r="H38"/>
      <c r="P38" s="5"/>
      <c r="Q38" s="5"/>
      <c r="AM38" s="5"/>
      <c r="AN38" s="5"/>
    </row>
    <row r="39" spans="1:40" x14ac:dyDescent="0.25">
      <c r="A39" s="8"/>
      <c r="C39"/>
      <c r="H39"/>
      <c r="P39" s="5"/>
      <c r="Q39" s="5"/>
      <c r="AM39" s="5"/>
      <c r="AN39" s="5"/>
    </row>
    <row r="40" spans="1:40" x14ac:dyDescent="0.25">
      <c r="A40" s="8"/>
      <c r="C40"/>
      <c r="H40"/>
      <c r="P40" s="5"/>
      <c r="Q40" s="5"/>
      <c r="AM40" s="5"/>
      <c r="AN40" s="5"/>
    </row>
    <row r="41" spans="1:40" x14ac:dyDescent="0.25">
      <c r="A41" s="8"/>
      <c r="C41"/>
      <c r="H41"/>
      <c r="P41" s="5"/>
      <c r="Q41" s="5"/>
      <c r="AM41" s="5"/>
      <c r="AN41" s="5"/>
    </row>
    <row r="42" spans="1:40" x14ac:dyDescent="0.25">
      <c r="A42" s="8"/>
      <c r="C42"/>
      <c r="H42"/>
      <c r="P42" s="5"/>
      <c r="Q42" s="5"/>
      <c r="AM42" s="5"/>
      <c r="AN42" s="5"/>
    </row>
    <row r="43" spans="1:40" x14ac:dyDescent="0.25">
      <c r="A43" s="8"/>
      <c r="C43"/>
      <c r="H43"/>
      <c r="P43" s="5"/>
      <c r="Q43" s="5"/>
      <c r="AM43" s="5"/>
      <c r="AN43" s="5"/>
    </row>
    <row r="44" spans="1:40" x14ac:dyDescent="0.25">
      <c r="A44" s="8"/>
      <c r="C44"/>
      <c r="H44"/>
      <c r="P44" s="5"/>
      <c r="Q44" s="5"/>
      <c r="AM44" s="5"/>
      <c r="AN44" s="5"/>
    </row>
    <row r="45" spans="1:40" x14ac:dyDescent="0.25">
      <c r="A45" s="8"/>
      <c r="C45"/>
      <c r="H45"/>
      <c r="P45" s="5"/>
      <c r="Q45" s="5"/>
      <c r="AM45" s="5"/>
      <c r="AN45" s="5"/>
    </row>
    <row r="46" spans="1:40" x14ac:dyDescent="0.25">
      <c r="A46" s="8"/>
      <c r="C46"/>
      <c r="H46"/>
      <c r="P46" s="5"/>
      <c r="Q46" s="5"/>
      <c r="AM46" s="5"/>
      <c r="AN46" s="5"/>
    </row>
    <row r="47" spans="1:40" x14ac:dyDescent="0.25">
      <c r="A47" s="8"/>
      <c r="C47"/>
      <c r="H47"/>
      <c r="P47" s="5"/>
      <c r="Q47" s="5"/>
      <c r="AM47" s="5"/>
      <c r="AN47" s="5"/>
    </row>
    <row r="48" spans="1:40" x14ac:dyDescent="0.25">
      <c r="A48" s="8"/>
      <c r="C48"/>
      <c r="H48"/>
      <c r="P48" s="5"/>
      <c r="Q48" s="5"/>
      <c r="AM48" s="5"/>
      <c r="AN48" s="5"/>
    </row>
    <row r="49" spans="1:40" x14ac:dyDescent="0.25">
      <c r="A49" s="8"/>
      <c r="C49"/>
      <c r="H49"/>
      <c r="P49" s="5"/>
      <c r="Q49" s="5"/>
      <c r="AM49" s="5"/>
      <c r="AN49" s="5"/>
    </row>
    <row r="50" spans="1:40" x14ac:dyDescent="0.25">
      <c r="A50" s="8"/>
      <c r="C50"/>
      <c r="H50"/>
      <c r="P50" s="5"/>
      <c r="Q50" s="5"/>
      <c r="AM50" s="5"/>
      <c r="AN50" s="5"/>
    </row>
    <row r="51" spans="1:40" x14ac:dyDescent="0.25">
      <c r="A51" s="8"/>
      <c r="C51"/>
      <c r="H51"/>
      <c r="P51" s="5"/>
      <c r="Q51" s="5"/>
      <c r="AM51" s="5"/>
      <c r="AN51" s="5"/>
    </row>
    <row r="52" spans="1:40" x14ac:dyDescent="0.25">
      <c r="A52" s="8"/>
      <c r="C52"/>
      <c r="H52"/>
      <c r="P52" s="5"/>
      <c r="Q52" s="5"/>
      <c r="AM52" s="5"/>
      <c r="AN52" s="5"/>
    </row>
    <row r="53" spans="1:40" x14ac:dyDescent="0.25">
      <c r="A53" s="8"/>
      <c r="C53"/>
      <c r="H53"/>
      <c r="P53" s="5"/>
      <c r="Q53" s="5"/>
      <c r="AM53" s="5"/>
      <c r="AN53" s="5"/>
    </row>
    <row r="54" spans="1:40" x14ac:dyDescent="0.25">
      <c r="A54" s="8"/>
      <c r="C54"/>
      <c r="H54"/>
      <c r="P54" s="5"/>
      <c r="Q54" s="5"/>
      <c r="AM54" s="5"/>
      <c r="AN54" s="5"/>
    </row>
    <row r="55" spans="1:40" x14ac:dyDescent="0.25">
      <c r="A55" s="8"/>
      <c r="C55"/>
      <c r="H55"/>
      <c r="P55" s="5"/>
      <c r="Q55" s="5"/>
      <c r="AM55" s="5"/>
      <c r="AN55" s="5"/>
    </row>
    <row r="56" spans="1:40" x14ac:dyDescent="0.25">
      <c r="A56" s="8"/>
      <c r="C56"/>
      <c r="H56"/>
      <c r="P56" s="5"/>
      <c r="Q56" s="5"/>
      <c r="AM56" s="5"/>
      <c r="AN56" s="5"/>
    </row>
    <row r="57" spans="1:40" x14ac:dyDescent="0.25">
      <c r="A57" s="8"/>
      <c r="C57"/>
      <c r="H57"/>
      <c r="P57" s="5"/>
      <c r="Q57" s="5"/>
      <c r="AM57" s="5"/>
      <c r="AN57" s="5"/>
    </row>
    <row r="58" spans="1:40" x14ac:dyDescent="0.25">
      <c r="A58" s="8"/>
      <c r="C58"/>
      <c r="H58"/>
      <c r="P58" s="5"/>
      <c r="Q58" s="5"/>
      <c r="AM58" s="5"/>
      <c r="AN58" s="5"/>
    </row>
    <row r="59" spans="1:40" x14ac:dyDescent="0.25">
      <c r="A59" s="8"/>
      <c r="C59"/>
      <c r="H59"/>
      <c r="P59" s="5"/>
      <c r="Q59" s="5"/>
      <c r="AM59" s="5"/>
      <c r="AN59" s="5"/>
    </row>
    <row r="60" spans="1:40" x14ac:dyDescent="0.25">
      <c r="A60" s="8"/>
      <c r="C60"/>
      <c r="H60"/>
      <c r="P60" s="5"/>
      <c r="Q60" s="5"/>
      <c r="AM60" s="5"/>
      <c r="AN60" s="5"/>
    </row>
    <row r="61" spans="1:40" x14ac:dyDescent="0.25">
      <c r="A61" s="8"/>
      <c r="C61"/>
      <c r="H61"/>
      <c r="P61" s="5"/>
      <c r="Q61" s="5"/>
      <c r="AM61" s="5"/>
      <c r="AN61" s="5"/>
    </row>
    <row r="62" spans="1:40" x14ac:dyDescent="0.25">
      <c r="A62" s="8"/>
      <c r="C62"/>
      <c r="H62"/>
      <c r="P62" s="5"/>
      <c r="Q62" s="5"/>
      <c r="AM62" s="5"/>
      <c r="AN62" s="5"/>
    </row>
    <row r="63" spans="1:40" x14ac:dyDescent="0.25">
      <c r="A63" s="8"/>
      <c r="C63"/>
      <c r="H63"/>
      <c r="P63" s="5"/>
      <c r="Q63" s="5"/>
      <c r="AM63" s="5"/>
      <c r="AN63" s="5"/>
    </row>
    <row r="64" spans="1:40" x14ac:dyDescent="0.25">
      <c r="A64" s="8"/>
      <c r="C64"/>
      <c r="H64"/>
      <c r="P64" s="5"/>
      <c r="Q64" s="5"/>
      <c r="AM64" s="5"/>
      <c r="AN64" s="5"/>
    </row>
    <row r="65" spans="1:40" x14ac:dyDescent="0.25">
      <c r="A65" s="8"/>
      <c r="C65"/>
      <c r="H65"/>
      <c r="P65" s="5"/>
      <c r="Q65" s="5"/>
      <c r="AM65" s="5"/>
      <c r="AN65" s="5"/>
    </row>
    <row r="66" spans="1:40" x14ac:dyDescent="0.25">
      <c r="A66" s="8"/>
      <c r="C66"/>
      <c r="H66"/>
      <c r="P66" s="5"/>
      <c r="Q66" s="5"/>
      <c r="AM66" s="5"/>
      <c r="AN66" s="5"/>
    </row>
    <row r="67" spans="1:40" x14ac:dyDescent="0.25">
      <c r="A67" s="8"/>
      <c r="C67"/>
      <c r="H67"/>
      <c r="P67" s="5"/>
      <c r="Q67" s="5"/>
      <c r="AM67" s="5"/>
      <c r="AN67" s="5"/>
    </row>
    <row r="68" spans="1:40" x14ac:dyDescent="0.25">
      <c r="A68" s="8"/>
      <c r="C68"/>
      <c r="H68"/>
      <c r="P68" s="5"/>
      <c r="Q68" s="5"/>
      <c r="AM68" s="5"/>
      <c r="AN68" s="5"/>
    </row>
    <row r="69" spans="1:40" x14ac:dyDescent="0.25">
      <c r="A69" s="8"/>
      <c r="C69"/>
      <c r="H69"/>
      <c r="P69" s="5"/>
      <c r="Q69" s="5"/>
      <c r="AM69" s="5"/>
      <c r="AN69" s="5"/>
    </row>
    <row r="70" spans="1:40" x14ac:dyDescent="0.25">
      <c r="A70" s="8"/>
      <c r="C70"/>
      <c r="H70"/>
      <c r="P70" s="5"/>
      <c r="Q70" s="5"/>
      <c r="AM70" s="5"/>
      <c r="AN70" s="5"/>
    </row>
    <row r="71" spans="1:40" x14ac:dyDescent="0.25">
      <c r="A71" s="8"/>
      <c r="C71"/>
      <c r="H71"/>
      <c r="P71" s="5"/>
      <c r="Q71" s="5"/>
      <c r="AM71" s="5"/>
      <c r="AN71" s="5"/>
    </row>
    <row r="72" spans="1:40" x14ac:dyDescent="0.25">
      <c r="A72" s="8"/>
      <c r="C72"/>
      <c r="H72"/>
      <c r="P72" s="5"/>
      <c r="Q72" s="5"/>
      <c r="AM72" s="5"/>
      <c r="AN72" s="5"/>
    </row>
    <row r="73" spans="1:40" x14ac:dyDescent="0.25">
      <c r="A73" s="8"/>
      <c r="C73"/>
      <c r="H73"/>
      <c r="P73" s="5"/>
      <c r="Q73" s="5"/>
      <c r="AM73" s="5"/>
      <c r="AN73" s="5"/>
    </row>
    <row r="74" spans="1:40" x14ac:dyDescent="0.25">
      <c r="A74" s="8"/>
      <c r="C74"/>
      <c r="H74"/>
      <c r="P74" s="5"/>
      <c r="Q74" s="5"/>
      <c r="AM74" s="5"/>
      <c r="AN74" s="5"/>
    </row>
    <row r="75" spans="1:40" x14ac:dyDescent="0.25">
      <c r="A75" s="8"/>
      <c r="C75"/>
      <c r="H75"/>
      <c r="P75" s="5"/>
      <c r="Q75" s="5"/>
      <c r="AM75" s="5"/>
      <c r="AN75" s="5"/>
    </row>
    <row r="76" spans="1:40" x14ac:dyDescent="0.25">
      <c r="A76" s="8"/>
      <c r="C76"/>
      <c r="H76"/>
      <c r="P76" s="5"/>
      <c r="Q76" s="5"/>
      <c r="AM76" s="5"/>
      <c r="AN76" s="5"/>
    </row>
    <row r="77" spans="1:40" x14ac:dyDescent="0.25">
      <c r="A77" s="8"/>
      <c r="C77"/>
      <c r="H77"/>
      <c r="P77" s="5"/>
      <c r="Q77" s="5"/>
      <c r="AM77" s="5"/>
      <c r="AN77" s="5"/>
    </row>
    <row r="78" spans="1:40" x14ac:dyDescent="0.25">
      <c r="A78" s="8"/>
      <c r="C78"/>
      <c r="H78"/>
      <c r="P78" s="5"/>
      <c r="Q78" s="5"/>
      <c r="AM78" s="5"/>
      <c r="AN78" s="5"/>
    </row>
    <row r="79" spans="1:40" x14ac:dyDescent="0.25">
      <c r="A79" s="8"/>
      <c r="C79"/>
      <c r="H79"/>
      <c r="P79" s="5"/>
      <c r="Q79" s="5"/>
      <c r="AM79" s="5"/>
      <c r="AN79" s="5"/>
    </row>
    <row r="80" spans="1:40" x14ac:dyDescent="0.25">
      <c r="A80" s="8"/>
      <c r="C80"/>
      <c r="H80"/>
      <c r="P80" s="5"/>
      <c r="Q80" s="5"/>
      <c r="AM80" s="5"/>
      <c r="AN80" s="5"/>
    </row>
    <row r="81" spans="1:40" x14ac:dyDescent="0.25">
      <c r="A81" s="8"/>
      <c r="C81"/>
      <c r="H81"/>
      <c r="P81" s="5"/>
      <c r="Q81" s="5"/>
      <c r="AM81" s="5"/>
      <c r="AN81" s="5"/>
    </row>
    <row r="82" spans="1:40" x14ac:dyDescent="0.25">
      <c r="A82" s="8"/>
      <c r="C82"/>
      <c r="H82"/>
      <c r="P82" s="5"/>
      <c r="Q82" s="5"/>
      <c r="AM82" s="5"/>
      <c r="AN82" s="5"/>
    </row>
    <row r="83" spans="1:40" x14ac:dyDescent="0.25">
      <c r="A83" s="8"/>
      <c r="C83"/>
      <c r="H83"/>
      <c r="P83" s="5"/>
      <c r="Q83" s="5"/>
      <c r="AM83" s="5"/>
      <c r="AN83" s="5"/>
    </row>
    <row r="84" spans="1:40" x14ac:dyDescent="0.25">
      <c r="A84" s="8"/>
      <c r="C84"/>
      <c r="H84"/>
      <c r="P84" s="5"/>
      <c r="Q84" s="5"/>
      <c r="AM84" s="5"/>
      <c r="AN84" s="5"/>
    </row>
    <row r="85" spans="1:40" x14ac:dyDescent="0.25">
      <c r="A85" s="8"/>
      <c r="C85"/>
      <c r="H85"/>
      <c r="P85" s="5"/>
      <c r="Q85" s="5"/>
      <c r="AM85" s="5"/>
      <c r="AN85" s="5"/>
    </row>
    <row r="86" spans="1:40" x14ac:dyDescent="0.25">
      <c r="A86" s="8"/>
      <c r="C86"/>
      <c r="H86"/>
      <c r="P86" s="5"/>
      <c r="Q86" s="5"/>
      <c r="AM86" s="5"/>
      <c r="AN86" s="5"/>
    </row>
    <row r="87" spans="1:40" x14ac:dyDescent="0.25">
      <c r="A87" s="8"/>
      <c r="C87"/>
      <c r="H87"/>
      <c r="P87" s="5"/>
      <c r="Q87" s="5"/>
      <c r="AM87" s="5"/>
      <c r="AN87" s="5"/>
    </row>
    <row r="88" spans="1:40" x14ac:dyDescent="0.25">
      <c r="A88" s="8"/>
      <c r="C88"/>
      <c r="H88"/>
      <c r="P88" s="5"/>
      <c r="Q88" s="5"/>
      <c r="AM88" s="5"/>
      <c r="AN88" s="5"/>
    </row>
    <row r="89" spans="1:40" x14ac:dyDescent="0.25">
      <c r="A89" s="8"/>
      <c r="C89"/>
      <c r="H89"/>
      <c r="P89" s="5"/>
      <c r="Q89" s="5"/>
      <c r="AM89" s="5"/>
      <c r="AN89" s="5"/>
    </row>
    <row r="90" spans="1:40" x14ac:dyDescent="0.25">
      <c r="A90" s="8"/>
      <c r="C90"/>
      <c r="H90"/>
      <c r="P90" s="5"/>
      <c r="Q90" s="5"/>
      <c r="AM90" s="5"/>
      <c r="AN90" s="5"/>
    </row>
    <row r="91" spans="1:40" x14ac:dyDescent="0.25">
      <c r="A91" s="8"/>
      <c r="C91"/>
      <c r="H91"/>
      <c r="P91" s="5"/>
      <c r="Q91" s="5"/>
      <c r="AM91" s="5"/>
      <c r="AN91" s="5"/>
    </row>
    <row r="92" spans="1:40" x14ac:dyDescent="0.25">
      <c r="A92" s="8"/>
      <c r="C92"/>
      <c r="H92"/>
      <c r="P92" s="5"/>
      <c r="Q92" s="5"/>
      <c r="AM92" s="5"/>
      <c r="AN92" s="5"/>
    </row>
    <row r="93" spans="1:40" x14ac:dyDescent="0.25">
      <c r="A93" s="8"/>
      <c r="C93"/>
      <c r="H93"/>
      <c r="P93" s="5"/>
      <c r="Q93" s="5"/>
      <c r="AM93" s="5"/>
      <c r="AN93" s="5"/>
    </row>
    <row r="94" spans="1:40" x14ac:dyDescent="0.25">
      <c r="A94" s="8"/>
      <c r="C94"/>
      <c r="H94"/>
      <c r="P94" s="5"/>
      <c r="Q94" s="5"/>
      <c r="AM94" s="5"/>
      <c r="AN94" s="5"/>
    </row>
    <row r="95" spans="1:40" x14ac:dyDescent="0.25">
      <c r="A95" s="8"/>
      <c r="C95"/>
      <c r="H95"/>
      <c r="P95" s="5"/>
      <c r="Q95" s="5"/>
      <c r="AM95" s="5"/>
      <c r="AN95" s="5"/>
    </row>
    <row r="96" spans="1:40" x14ac:dyDescent="0.25">
      <c r="A96" s="8"/>
      <c r="C96"/>
      <c r="H96"/>
      <c r="P96" s="5"/>
      <c r="Q96" s="5"/>
      <c r="AM96" s="5"/>
      <c r="AN96" s="5"/>
    </row>
    <row r="97" spans="1:40" x14ac:dyDescent="0.25">
      <c r="A97" s="8"/>
      <c r="C97"/>
      <c r="H97"/>
      <c r="P97" s="5"/>
      <c r="Q97" s="5"/>
      <c r="AM97" s="5"/>
      <c r="AN97" s="5"/>
    </row>
    <row r="98" spans="1:40" x14ac:dyDescent="0.25">
      <c r="A98" s="8"/>
      <c r="C98"/>
      <c r="H98"/>
      <c r="P98" s="5"/>
      <c r="Q98" s="5"/>
      <c r="AM98" s="5"/>
      <c r="AN98" s="5"/>
    </row>
    <row r="99" spans="1:40" x14ac:dyDescent="0.25">
      <c r="A99" s="8"/>
      <c r="C99"/>
      <c r="H99"/>
      <c r="P99" s="5"/>
      <c r="Q99" s="5"/>
      <c r="AM99" s="5"/>
      <c r="AN99" s="5"/>
    </row>
    <row r="100" spans="1:40" x14ac:dyDescent="0.25">
      <c r="A100" s="8"/>
      <c r="C100"/>
      <c r="H100"/>
      <c r="P100" s="5"/>
      <c r="Q100" s="5"/>
      <c r="AM100" s="5"/>
      <c r="AN100" s="5"/>
    </row>
    <row r="101" spans="1:40" x14ac:dyDescent="0.25">
      <c r="A101" s="8"/>
      <c r="C101"/>
      <c r="H101"/>
      <c r="P101" s="5"/>
      <c r="Q101" s="5"/>
      <c r="AM101" s="5"/>
      <c r="AN101" s="5"/>
    </row>
    <row r="102" spans="1:40" x14ac:dyDescent="0.25">
      <c r="A102" s="8"/>
      <c r="C102"/>
      <c r="H102"/>
      <c r="P102" s="5"/>
      <c r="Q102" s="5"/>
      <c r="AM102" s="5"/>
      <c r="AN102" s="5"/>
    </row>
    <row r="103" spans="1:40" x14ac:dyDescent="0.25">
      <c r="A103" s="8"/>
      <c r="C103"/>
      <c r="H103"/>
      <c r="P103" s="5"/>
      <c r="Q103" s="5"/>
      <c r="AM103" s="5"/>
      <c r="AN103" s="5"/>
    </row>
    <row r="104" spans="1:40" x14ac:dyDescent="0.25">
      <c r="A104" s="8"/>
      <c r="C104"/>
      <c r="H104"/>
      <c r="P104" s="5"/>
      <c r="Q104" s="5"/>
      <c r="AM104" s="5"/>
      <c r="AN104" s="5"/>
    </row>
    <row r="105" spans="1:40" x14ac:dyDescent="0.25">
      <c r="A105" s="8"/>
      <c r="C105"/>
      <c r="H105"/>
      <c r="P105" s="5"/>
      <c r="Q105" s="5"/>
      <c r="AM105" s="5"/>
      <c r="AN105" s="5"/>
    </row>
    <row r="106" spans="1:40" x14ac:dyDescent="0.25">
      <c r="A106" s="8"/>
      <c r="C106"/>
      <c r="H106"/>
      <c r="P106" s="5"/>
      <c r="Q106" s="5"/>
      <c r="AM106" s="5"/>
      <c r="AN106" s="5"/>
    </row>
    <row r="107" spans="1:40" x14ac:dyDescent="0.25">
      <c r="A107" s="8"/>
      <c r="C107"/>
      <c r="H107"/>
      <c r="P107" s="5"/>
      <c r="Q107" s="5"/>
      <c r="AM107" s="5"/>
      <c r="AN107" s="5"/>
    </row>
    <row r="108" spans="1:40" x14ac:dyDescent="0.25">
      <c r="A108" s="8"/>
      <c r="C108"/>
      <c r="H108"/>
      <c r="P108" s="5"/>
      <c r="Q108" s="5"/>
      <c r="AM108" s="5"/>
      <c r="AN108" s="5"/>
    </row>
    <row r="109" spans="1:40" x14ac:dyDescent="0.25">
      <c r="A109" s="8"/>
      <c r="C109"/>
      <c r="H109"/>
      <c r="P109" s="5"/>
      <c r="Q109" s="5"/>
      <c r="AM109" s="5"/>
      <c r="AN109" s="5"/>
    </row>
    <row r="110" spans="1:40" x14ac:dyDescent="0.25">
      <c r="A110" s="8"/>
      <c r="C110"/>
      <c r="H110"/>
      <c r="P110" s="5"/>
      <c r="Q110" s="5"/>
      <c r="AM110" s="5"/>
      <c r="AN110" s="5"/>
    </row>
    <row r="111" spans="1:40" x14ac:dyDescent="0.25">
      <c r="A111" s="8"/>
      <c r="C111"/>
      <c r="H111"/>
      <c r="P111" s="5"/>
      <c r="Q111" s="5"/>
      <c r="AM111" s="5"/>
      <c r="AN111" s="5"/>
    </row>
    <row r="112" spans="1:40" x14ac:dyDescent="0.25">
      <c r="A112" s="8"/>
      <c r="C112"/>
      <c r="H112"/>
      <c r="P112" s="5"/>
      <c r="Q112" s="5"/>
      <c r="AM112" s="5"/>
      <c r="AN112" s="5"/>
    </row>
    <row r="113" spans="1:40" x14ac:dyDescent="0.25">
      <c r="A113" s="8"/>
      <c r="C113"/>
      <c r="H113"/>
      <c r="P113" s="5"/>
      <c r="Q113" s="5"/>
      <c r="AM113" s="5"/>
      <c r="AN113" s="5"/>
    </row>
    <row r="114" spans="1:40" x14ac:dyDescent="0.25">
      <c r="A114" s="8"/>
      <c r="C114"/>
      <c r="H114"/>
      <c r="P114" s="5"/>
      <c r="Q114" s="5"/>
      <c r="AM114" s="5"/>
      <c r="AN114" s="5"/>
    </row>
    <row r="115" spans="1:40" x14ac:dyDescent="0.25">
      <c r="A115" s="8"/>
      <c r="C115"/>
      <c r="H115"/>
      <c r="P115" s="5"/>
      <c r="Q115" s="5"/>
      <c r="AM115" s="5"/>
      <c r="AN115" s="5"/>
    </row>
    <row r="116" spans="1:40" x14ac:dyDescent="0.25">
      <c r="A116" s="8"/>
      <c r="C116"/>
      <c r="H116"/>
      <c r="P116" s="5"/>
      <c r="Q116" s="5"/>
      <c r="AM116" s="5"/>
      <c r="AN116" s="5"/>
    </row>
    <row r="117" spans="1:40" x14ac:dyDescent="0.25">
      <c r="A117" s="8"/>
      <c r="C117"/>
      <c r="H117"/>
      <c r="P117" s="5"/>
      <c r="Q117" s="5"/>
      <c r="AM117" s="5"/>
      <c r="AN117" s="5"/>
    </row>
    <row r="118" spans="1:40" x14ac:dyDescent="0.25">
      <c r="A118" s="8"/>
      <c r="C118"/>
      <c r="H118"/>
      <c r="P118" s="5"/>
      <c r="Q118" s="5"/>
      <c r="AM118" s="5"/>
      <c r="AN118" s="5"/>
    </row>
    <row r="119" spans="1:40" x14ac:dyDescent="0.25">
      <c r="A119" s="8"/>
      <c r="C119"/>
      <c r="H119"/>
      <c r="P119" s="5"/>
      <c r="Q119" s="5"/>
      <c r="AM119" s="5"/>
      <c r="AN119" s="5"/>
    </row>
    <row r="120" spans="1:40" x14ac:dyDescent="0.25">
      <c r="A120" s="8"/>
      <c r="C120"/>
      <c r="H120"/>
      <c r="P120" s="5"/>
      <c r="Q120" s="5"/>
      <c r="AM120" s="5"/>
      <c r="AN120" s="5"/>
    </row>
    <row r="121" spans="1:40" x14ac:dyDescent="0.25">
      <c r="A121" s="8"/>
      <c r="C121"/>
      <c r="H121"/>
      <c r="P121" s="5"/>
      <c r="Q121" s="5"/>
      <c r="AM121" s="5"/>
      <c r="AN121" s="5"/>
    </row>
    <row r="122" spans="1:40" x14ac:dyDescent="0.25">
      <c r="A122" s="8"/>
      <c r="C122"/>
      <c r="H122"/>
      <c r="P122" s="5"/>
      <c r="Q122" s="5"/>
      <c r="AM122" s="5"/>
      <c r="AN122" s="5"/>
    </row>
    <row r="123" spans="1:40" x14ac:dyDescent="0.25">
      <c r="A123" s="8"/>
      <c r="C123"/>
      <c r="H123"/>
      <c r="P123" s="5"/>
      <c r="Q123" s="5"/>
      <c r="AM123" s="5"/>
      <c r="AN123" s="5"/>
    </row>
    <row r="124" spans="1:40" x14ac:dyDescent="0.25">
      <c r="A124" s="8"/>
      <c r="C124"/>
      <c r="H124"/>
      <c r="P124" s="5"/>
      <c r="Q124" s="5"/>
      <c r="AM124" s="5"/>
      <c r="AN124" s="5"/>
    </row>
    <row r="125" spans="1:40" x14ac:dyDescent="0.25">
      <c r="A125" s="8"/>
      <c r="C125"/>
      <c r="H125"/>
      <c r="P125" s="5"/>
      <c r="Q125" s="5"/>
      <c r="AM125" s="5"/>
      <c r="AN125" s="5"/>
    </row>
    <row r="126" spans="1:40" x14ac:dyDescent="0.25">
      <c r="A126" s="8"/>
      <c r="C126"/>
      <c r="H126"/>
      <c r="P126" s="5"/>
      <c r="Q126" s="5"/>
      <c r="AM126" s="5"/>
      <c r="AN126" s="5"/>
    </row>
    <row r="127" spans="1:40" x14ac:dyDescent="0.25">
      <c r="A127" s="8"/>
      <c r="C127"/>
      <c r="H127"/>
      <c r="P127" s="5"/>
      <c r="Q127" s="5"/>
      <c r="AM127" s="5"/>
      <c r="AN127" s="5"/>
    </row>
    <row r="128" spans="1:40" x14ac:dyDescent="0.25">
      <c r="A128" s="8"/>
      <c r="C128"/>
      <c r="H128"/>
      <c r="P128" s="5"/>
      <c r="Q128" s="5"/>
      <c r="AM128" s="5"/>
      <c r="AN128" s="5"/>
    </row>
    <row r="129" spans="1:40" x14ac:dyDescent="0.25">
      <c r="A129" s="8"/>
      <c r="C129"/>
      <c r="H129"/>
      <c r="P129" s="5"/>
      <c r="Q129" s="5"/>
      <c r="AM129" s="5"/>
      <c r="AN129" s="5"/>
    </row>
    <row r="130" spans="1:40" x14ac:dyDescent="0.25">
      <c r="A130" s="8"/>
      <c r="C130"/>
      <c r="H130"/>
      <c r="P130" s="5"/>
      <c r="Q130" s="5"/>
      <c r="AM130" s="5"/>
      <c r="AN130" s="5"/>
    </row>
    <row r="131" spans="1:40" x14ac:dyDescent="0.25">
      <c r="A131" s="8"/>
      <c r="C131"/>
      <c r="H131"/>
      <c r="P131" s="5"/>
      <c r="Q131" s="5"/>
      <c r="AM131" s="5"/>
      <c r="AN131" s="5"/>
    </row>
    <row r="132" spans="1:40" x14ac:dyDescent="0.25">
      <c r="A132" s="8"/>
      <c r="C132"/>
      <c r="H132"/>
      <c r="P132" s="5"/>
      <c r="Q132" s="5"/>
      <c r="AM132" s="5"/>
      <c r="AN132" s="5"/>
    </row>
    <row r="133" spans="1:40" x14ac:dyDescent="0.25">
      <c r="A133" s="8"/>
      <c r="C133"/>
      <c r="H133"/>
      <c r="P133" s="5"/>
      <c r="Q133" s="5"/>
      <c r="AM133" s="5"/>
      <c r="AN133" s="5"/>
    </row>
    <row r="134" spans="1:40" x14ac:dyDescent="0.25">
      <c r="A134" s="8"/>
      <c r="C134"/>
      <c r="H134"/>
      <c r="P134" s="5"/>
      <c r="Q134" s="5"/>
      <c r="AM134" s="5"/>
      <c r="AN134" s="5"/>
    </row>
    <row r="135" spans="1:40" x14ac:dyDescent="0.25">
      <c r="A135" s="8"/>
      <c r="C135"/>
      <c r="H135"/>
      <c r="P135" s="5"/>
      <c r="Q135" s="5"/>
      <c r="AM135" s="5"/>
      <c r="AN135" s="5"/>
    </row>
    <row r="136" spans="1:40" x14ac:dyDescent="0.25">
      <c r="A136" s="8"/>
      <c r="C136"/>
      <c r="H136"/>
      <c r="P136" s="5"/>
      <c r="Q136" s="5"/>
      <c r="AM136" s="5"/>
      <c r="AN136" s="5"/>
    </row>
    <row r="137" spans="1:40" x14ac:dyDescent="0.25">
      <c r="A137" s="8"/>
      <c r="C137"/>
      <c r="H137"/>
      <c r="P137" s="5"/>
      <c r="Q137" s="5"/>
      <c r="AM137" s="5"/>
      <c r="AN137" s="5"/>
    </row>
    <row r="138" spans="1:40" x14ac:dyDescent="0.25">
      <c r="A138" s="8"/>
      <c r="C138"/>
      <c r="H138"/>
      <c r="P138" s="5"/>
      <c r="Q138" s="5"/>
      <c r="AM138" s="5"/>
      <c r="AN138" s="5"/>
    </row>
    <row r="139" spans="1:40" x14ac:dyDescent="0.25">
      <c r="A139" s="8"/>
      <c r="C139"/>
      <c r="H139"/>
      <c r="P139" s="5"/>
      <c r="Q139" s="5"/>
      <c r="AM139" s="5"/>
      <c r="AN139" s="5"/>
    </row>
    <row r="140" spans="1:40" x14ac:dyDescent="0.25">
      <c r="A140" s="8"/>
      <c r="C140"/>
      <c r="H140"/>
      <c r="P140" s="5"/>
      <c r="Q140" s="5"/>
      <c r="AM140" s="5"/>
      <c r="AN140" s="5"/>
    </row>
    <row r="141" spans="1:40" x14ac:dyDescent="0.25">
      <c r="A141" s="8"/>
      <c r="C141"/>
      <c r="H141"/>
      <c r="P141" s="5"/>
      <c r="Q141" s="5"/>
      <c r="AM141" s="5"/>
      <c r="AN141" s="5"/>
    </row>
    <row r="142" spans="1:40" x14ac:dyDescent="0.25">
      <c r="A142" s="8"/>
      <c r="C142"/>
      <c r="H142"/>
      <c r="P142" s="5"/>
      <c r="Q142" s="5"/>
      <c r="AM142" s="5"/>
      <c r="AN142" s="5"/>
    </row>
    <row r="143" spans="1:40" x14ac:dyDescent="0.25">
      <c r="A143" s="8"/>
      <c r="C143"/>
      <c r="H143"/>
      <c r="P143" s="5"/>
      <c r="Q143" s="5"/>
      <c r="AM143" s="5"/>
      <c r="AN143" s="5"/>
    </row>
    <row r="144" spans="1:40" x14ac:dyDescent="0.25">
      <c r="A144" s="8"/>
      <c r="C144"/>
      <c r="H144"/>
      <c r="P144" s="5"/>
      <c r="Q144" s="5"/>
      <c r="AM144" s="5"/>
      <c r="AN144" s="5"/>
    </row>
    <row r="145" spans="1:40" x14ac:dyDescent="0.25">
      <c r="A145" s="8"/>
      <c r="C145"/>
      <c r="H145"/>
      <c r="P145" s="5"/>
      <c r="Q145" s="5"/>
      <c r="AM145" s="5"/>
      <c r="AN145" s="5"/>
    </row>
    <row r="146" spans="1:40" x14ac:dyDescent="0.25">
      <c r="A146" s="8"/>
      <c r="C146"/>
      <c r="H146"/>
      <c r="P146" s="5"/>
      <c r="Q146" s="5"/>
      <c r="AM146" s="5"/>
      <c r="AN146" s="5"/>
    </row>
    <row r="147" spans="1:40" x14ac:dyDescent="0.25">
      <c r="A147" s="8"/>
      <c r="C147"/>
      <c r="H147"/>
      <c r="P147" s="5"/>
      <c r="Q147" s="5"/>
      <c r="AM147" s="5"/>
      <c r="AN147" s="5"/>
    </row>
    <row r="148" spans="1:40" x14ac:dyDescent="0.25">
      <c r="A148" s="8"/>
      <c r="C148"/>
      <c r="H148"/>
      <c r="P148" s="5"/>
      <c r="Q148" s="5"/>
      <c r="AM148" s="5"/>
      <c r="AN148" s="5"/>
    </row>
    <row r="149" spans="1:40" x14ac:dyDescent="0.25">
      <c r="A149" s="8"/>
      <c r="C149"/>
      <c r="H149"/>
      <c r="P149" s="5"/>
      <c r="Q149" s="5"/>
      <c r="AM149" s="5"/>
      <c r="AN149" s="5"/>
    </row>
    <row r="150" spans="1:40" x14ac:dyDescent="0.25">
      <c r="A150" s="8"/>
      <c r="C150"/>
      <c r="H150"/>
      <c r="P150" s="5"/>
      <c r="Q150" s="5"/>
      <c r="AM150" s="5"/>
      <c r="AN150" s="5"/>
    </row>
    <row r="151" spans="1:40" x14ac:dyDescent="0.25">
      <c r="A151" s="8"/>
      <c r="C151"/>
      <c r="H151"/>
      <c r="P151" s="5"/>
      <c r="Q151" s="5"/>
      <c r="AM151" s="5"/>
      <c r="AN151" s="5"/>
    </row>
    <row r="152" spans="1:40" x14ac:dyDescent="0.25">
      <c r="A152" s="8"/>
      <c r="C152"/>
      <c r="H152"/>
      <c r="P152" s="5"/>
      <c r="Q152" s="5"/>
      <c r="AM152" s="5"/>
      <c r="AN152" s="5"/>
    </row>
    <row r="153" spans="1:40" x14ac:dyDescent="0.25">
      <c r="A153" s="8"/>
      <c r="C153"/>
      <c r="H153"/>
      <c r="P153" s="5"/>
      <c r="Q153" s="5"/>
      <c r="AM153" s="5"/>
      <c r="AN153" s="5"/>
    </row>
    <row r="154" spans="1:40" x14ac:dyDescent="0.25">
      <c r="A154" s="8"/>
      <c r="C154"/>
      <c r="H154"/>
      <c r="P154" s="5"/>
      <c r="Q154" s="5"/>
      <c r="AM154" s="5"/>
      <c r="AN154" s="5"/>
    </row>
    <row r="155" spans="1:40" x14ac:dyDescent="0.25">
      <c r="A155" s="8"/>
      <c r="C155"/>
      <c r="H155"/>
      <c r="P155" s="5"/>
      <c r="Q155" s="5"/>
      <c r="AM155" s="5"/>
      <c r="AN155" s="5"/>
    </row>
    <row r="156" spans="1:40" x14ac:dyDescent="0.25">
      <c r="A156" s="8"/>
      <c r="C156"/>
      <c r="H156"/>
      <c r="P156" s="5"/>
      <c r="Q156" s="5"/>
      <c r="AM156" s="5"/>
      <c r="AN156" s="5"/>
    </row>
    <row r="157" spans="1:40" x14ac:dyDescent="0.25">
      <c r="A157" s="8"/>
      <c r="C157"/>
      <c r="H157"/>
      <c r="P157" s="5"/>
      <c r="Q157" s="5"/>
      <c r="AM157" s="5"/>
      <c r="AN157" s="5"/>
    </row>
    <row r="158" spans="1:40" x14ac:dyDescent="0.25">
      <c r="A158" s="8"/>
      <c r="C158"/>
      <c r="H158"/>
      <c r="P158" s="5"/>
      <c r="Q158" s="5"/>
      <c r="AM158" s="5"/>
      <c r="AN158" s="5"/>
    </row>
    <row r="159" spans="1:40" x14ac:dyDescent="0.25">
      <c r="A159" s="8"/>
      <c r="C159"/>
      <c r="H159"/>
      <c r="P159" s="5"/>
      <c r="Q159" s="5"/>
      <c r="AM159" s="5"/>
      <c r="AN159" s="5"/>
    </row>
    <row r="160" spans="1:40" x14ac:dyDescent="0.25">
      <c r="A160" s="8"/>
      <c r="C160"/>
      <c r="H160"/>
      <c r="P160" s="5"/>
      <c r="Q160" s="5"/>
      <c r="AM160" s="5"/>
      <c r="AN160" s="5"/>
    </row>
    <row r="161" spans="1:40" x14ac:dyDescent="0.25">
      <c r="A161" s="8"/>
      <c r="C161"/>
      <c r="H161"/>
      <c r="P161" s="5"/>
      <c r="Q161" s="5"/>
      <c r="AM161" s="5"/>
      <c r="AN161" s="5"/>
    </row>
    <row r="162" spans="1:40" x14ac:dyDescent="0.25">
      <c r="A162" s="8"/>
      <c r="C162"/>
      <c r="H162"/>
      <c r="P162" s="5"/>
      <c r="Q162" s="5"/>
      <c r="AM162" s="5"/>
      <c r="AN162" s="5"/>
    </row>
    <row r="163" spans="1:40" x14ac:dyDescent="0.25">
      <c r="A163" s="8"/>
      <c r="C163"/>
      <c r="H163"/>
      <c r="P163" s="5"/>
      <c r="Q163" s="5"/>
      <c r="AM163" s="5"/>
      <c r="AN163" s="5"/>
    </row>
    <row r="164" spans="1:40" x14ac:dyDescent="0.25">
      <c r="A164" s="8"/>
      <c r="C164"/>
      <c r="H164"/>
      <c r="P164" s="5"/>
      <c r="Q164" s="5"/>
      <c r="AM164" s="5"/>
      <c r="AN164" s="5"/>
    </row>
    <row r="165" spans="1:40" x14ac:dyDescent="0.25">
      <c r="A165" s="8"/>
      <c r="C165"/>
      <c r="H165"/>
      <c r="P165" s="5"/>
      <c r="Q165" s="5"/>
      <c r="AM165" s="5"/>
      <c r="AN165" s="5"/>
    </row>
    <row r="166" spans="1:40" x14ac:dyDescent="0.25">
      <c r="A166" s="8"/>
      <c r="C166"/>
      <c r="H166"/>
      <c r="P166" s="5"/>
      <c r="Q166" s="5"/>
      <c r="AM166" s="5"/>
      <c r="AN166" s="5"/>
    </row>
    <row r="167" spans="1:40" x14ac:dyDescent="0.25">
      <c r="A167" s="8"/>
      <c r="C167"/>
      <c r="H167"/>
      <c r="P167" s="5"/>
      <c r="Q167" s="5"/>
      <c r="AM167" s="5"/>
      <c r="AN167" s="5"/>
    </row>
    <row r="168" spans="1:40" x14ac:dyDescent="0.25">
      <c r="A168" s="8"/>
      <c r="C168"/>
      <c r="H168"/>
      <c r="P168" s="5"/>
      <c r="Q168" s="5"/>
      <c r="AM168" s="5"/>
      <c r="AN168" s="5"/>
    </row>
    <row r="169" spans="1:40" x14ac:dyDescent="0.25">
      <c r="A169" s="8"/>
      <c r="C169"/>
      <c r="H169"/>
      <c r="P169" s="5"/>
      <c r="Q169" s="5"/>
      <c r="AM169" s="5"/>
      <c r="AN16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N8"/>
  <sheetViews>
    <sheetView workbookViewId="0">
      <selection activeCell="E7" sqref="E7"/>
    </sheetView>
  </sheetViews>
  <sheetFormatPr defaultRowHeight="15" x14ac:dyDescent="0.25"/>
  <cols>
    <col min="5" max="5" width="22.85546875" bestFit="1" customWidth="1"/>
    <col min="15" max="15" width="22.85546875" bestFit="1" customWidth="1"/>
  </cols>
  <sheetData>
    <row r="1" spans="1:14" x14ac:dyDescent="0.25">
      <c r="A1" t="s">
        <v>17</v>
      </c>
      <c r="B1" t="s">
        <v>6</v>
      </c>
      <c r="C1" t="s">
        <v>7</v>
      </c>
      <c r="D1" t="s">
        <v>8</v>
      </c>
      <c r="E1" t="s">
        <v>172</v>
      </c>
      <c r="F1" t="s">
        <v>173</v>
      </c>
      <c r="G1" t="s">
        <v>174</v>
      </c>
    </row>
    <row r="2" spans="1:14" x14ac:dyDescent="0.25">
      <c r="A2">
        <v>1</v>
      </c>
      <c r="B2">
        <v>0.126</v>
      </c>
      <c r="C2">
        <v>0.11600000000000001</v>
      </c>
      <c r="D2" s="2">
        <v>91.106189999999998</v>
      </c>
      <c r="E2" t="s">
        <v>176</v>
      </c>
      <c r="F2">
        <v>0.375</v>
      </c>
      <c r="G2">
        <v>20</v>
      </c>
      <c r="N2" s="2"/>
    </row>
    <row r="3" spans="1:14" x14ac:dyDescent="0.25">
      <c r="A3">
        <v>2</v>
      </c>
      <c r="B3">
        <v>0.38700000000000001</v>
      </c>
      <c r="C3">
        <v>8.7999999999999995E-2</v>
      </c>
      <c r="D3">
        <v>87.964590000000001</v>
      </c>
      <c r="E3" t="s">
        <v>178</v>
      </c>
      <c r="F3">
        <v>0.16</v>
      </c>
      <c r="G3">
        <v>10</v>
      </c>
    </row>
    <row r="4" spans="1:14" x14ac:dyDescent="0.25">
      <c r="A4">
        <v>3</v>
      </c>
      <c r="B4">
        <v>0.32200000000000001</v>
      </c>
      <c r="C4">
        <v>0.10199999999999999</v>
      </c>
      <c r="D4">
        <v>100.53100000000001</v>
      </c>
      <c r="E4" t="s">
        <v>177</v>
      </c>
      <c r="F4">
        <v>0.215</v>
      </c>
      <c r="G4">
        <v>10</v>
      </c>
      <c r="N4" s="2"/>
    </row>
    <row r="5" spans="1:14" x14ac:dyDescent="0.25">
      <c r="A5">
        <v>4</v>
      </c>
      <c r="B5">
        <v>0.126</v>
      </c>
      <c r="C5">
        <v>0.123</v>
      </c>
      <c r="D5">
        <v>69.115039999999993</v>
      </c>
      <c r="E5" t="s">
        <v>179</v>
      </c>
      <c r="F5">
        <v>0.38</v>
      </c>
      <c r="G5">
        <v>30</v>
      </c>
    </row>
    <row r="6" spans="1:14" x14ac:dyDescent="0.25">
      <c r="A6">
        <v>5</v>
      </c>
      <c r="B6">
        <v>1.2</v>
      </c>
      <c r="C6">
        <v>9.9000000000000005E-2</v>
      </c>
      <c r="D6">
        <v>69.115039999999993</v>
      </c>
      <c r="E6" t="s">
        <v>180</v>
      </c>
      <c r="F6">
        <v>8.2000000000000003E-2</v>
      </c>
      <c r="G6">
        <v>10</v>
      </c>
    </row>
    <row r="7" spans="1:14" x14ac:dyDescent="0.25">
      <c r="A7">
        <v>6</v>
      </c>
      <c r="B7">
        <v>4.9000000000000002E-2</v>
      </c>
      <c r="C7">
        <v>0.106</v>
      </c>
      <c r="D7" s="2">
        <v>201.06190000000001</v>
      </c>
      <c r="E7" t="s">
        <v>181</v>
      </c>
      <c r="F7">
        <v>0.6</v>
      </c>
      <c r="G7">
        <v>30</v>
      </c>
    </row>
    <row r="8" spans="1:14" x14ac:dyDescent="0.25">
      <c r="N8" s="2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44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8284</v>
      </c>
      <c r="B2">
        <v>1</v>
      </c>
      <c r="C2">
        <f>10*580*SQRT(3)</f>
        <v>10045.894683899487</v>
      </c>
    </row>
    <row r="3" spans="1:3" x14ac:dyDescent="0.25">
      <c r="A3">
        <v>8287</v>
      </c>
      <c r="B3">
        <v>0</v>
      </c>
      <c r="C3">
        <v>400</v>
      </c>
    </row>
    <row r="4" spans="1:3" x14ac:dyDescent="0.25">
      <c r="A4">
        <v>8286</v>
      </c>
      <c r="B4">
        <v>0</v>
      </c>
      <c r="C4">
        <v>400</v>
      </c>
    </row>
    <row r="5" spans="1:3" x14ac:dyDescent="0.25">
      <c r="A5">
        <v>8285</v>
      </c>
      <c r="B5">
        <v>0</v>
      </c>
      <c r="C5">
        <v>400</v>
      </c>
    </row>
    <row r="6" spans="1:3" x14ac:dyDescent="0.25">
      <c r="A6">
        <v>3740</v>
      </c>
      <c r="B6">
        <v>0</v>
      </c>
      <c r="C6">
        <v>1000</v>
      </c>
    </row>
    <row r="7" spans="1:3" x14ac:dyDescent="0.25">
      <c r="A7">
        <v>2064</v>
      </c>
      <c r="B7">
        <v>0</v>
      </c>
      <c r="C7">
        <v>400</v>
      </c>
    </row>
    <row r="8" spans="1:3" x14ac:dyDescent="0.25">
      <c r="A8">
        <v>4414</v>
      </c>
      <c r="B8">
        <v>0</v>
      </c>
      <c r="C8">
        <v>2000</v>
      </c>
    </row>
    <row r="9" spans="1:3" x14ac:dyDescent="0.25">
      <c r="A9">
        <v>2036</v>
      </c>
      <c r="B9">
        <v>0</v>
      </c>
      <c r="C9">
        <v>400</v>
      </c>
    </row>
    <row r="10" spans="1:3" x14ac:dyDescent="0.25">
      <c r="A10">
        <v>2040</v>
      </c>
      <c r="B10">
        <v>0</v>
      </c>
      <c r="C10">
        <v>630</v>
      </c>
    </row>
    <row r="11" spans="1:3" x14ac:dyDescent="0.25">
      <c r="A11">
        <v>4446</v>
      </c>
      <c r="B11">
        <v>0</v>
      </c>
      <c r="C11">
        <v>1750</v>
      </c>
    </row>
    <row r="12" spans="1:3" x14ac:dyDescent="0.25">
      <c r="A12">
        <v>3704</v>
      </c>
      <c r="B12">
        <v>0</v>
      </c>
      <c r="C12">
        <v>630</v>
      </c>
    </row>
    <row r="13" spans="1:3" x14ac:dyDescent="0.25">
      <c r="A13">
        <v>2035</v>
      </c>
      <c r="B13">
        <v>0</v>
      </c>
      <c r="C13">
        <v>400</v>
      </c>
    </row>
    <row r="14" spans="1:3" x14ac:dyDescent="0.25">
      <c r="A14">
        <v>2661</v>
      </c>
      <c r="B14">
        <v>0</v>
      </c>
      <c r="C14">
        <v>630</v>
      </c>
    </row>
    <row r="15" spans="1:3" x14ac:dyDescent="0.25">
      <c r="A15">
        <v>3917</v>
      </c>
      <c r="B15">
        <v>0</v>
      </c>
      <c r="C15">
        <v>1600</v>
      </c>
    </row>
    <row r="16" spans="1:3" x14ac:dyDescent="0.25">
      <c r="A16">
        <v>4494</v>
      </c>
      <c r="B16">
        <v>0</v>
      </c>
      <c r="C16">
        <v>1000</v>
      </c>
    </row>
    <row r="17" spans="1:3" x14ac:dyDescent="0.25">
      <c r="A17">
        <v>4402</v>
      </c>
      <c r="B17">
        <v>0</v>
      </c>
      <c r="C17">
        <v>1600</v>
      </c>
    </row>
    <row r="18" spans="1:3" x14ac:dyDescent="0.25">
      <c r="A18">
        <v>3703</v>
      </c>
      <c r="B18">
        <v>0</v>
      </c>
      <c r="C18">
        <v>1600</v>
      </c>
    </row>
    <row r="19" spans="1:3" x14ac:dyDescent="0.25">
      <c r="A19">
        <v>8561</v>
      </c>
      <c r="B19">
        <v>0</v>
      </c>
      <c r="C19">
        <v>250</v>
      </c>
    </row>
    <row r="20" spans="1:3" x14ac:dyDescent="0.25">
      <c r="A20">
        <v>3784</v>
      </c>
      <c r="B20">
        <v>0</v>
      </c>
      <c r="C20">
        <v>1000</v>
      </c>
    </row>
    <row r="21" spans="1:3" x14ac:dyDescent="0.25">
      <c r="A21">
        <v>3915</v>
      </c>
      <c r="B21">
        <v>0</v>
      </c>
      <c r="C21">
        <v>1600</v>
      </c>
    </row>
    <row r="22" spans="1:3" x14ac:dyDescent="0.25">
      <c r="A22">
        <v>4980</v>
      </c>
      <c r="B22">
        <v>0</v>
      </c>
      <c r="C22">
        <v>400</v>
      </c>
    </row>
    <row r="23" spans="1:3" x14ac:dyDescent="0.25">
      <c r="A23">
        <v>3912</v>
      </c>
      <c r="B23">
        <v>0</v>
      </c>
      <c r="C23">
        <v>1600</v>
      </c>
    </row>
    <row r="24" spans="1:3" x14ac:dyDescent="0.25">
      <c r="A24">
        <v>4452</v>
      </c>
      <c r="B24">
        <v>0</v>
      </c>
      <c r="C24">
        <v>1600</v>
      </c>
    </row>
    <row r="25" spans="1:3" x14ac:dyDescent="0.25">
      <c r="A25">
        <v>6990</v>
      </c>
      <c r="B25">
        <v>0</v>
      </c>
      <c r="C25">
        <v>100</v>
      </c>
    </row>
    <row r="26" spans="1:3" x14ac:dyDescent="0.25">
      <c r="A26">
        <v>7710</v>
      </c>
      <c r="B26">
        <v>0</v>
      </c>
      <c r="C26">
        <v>1600</v>
      </c>
    </row>
    <row r="27" spans="1:3" x14ac:dyDescent="0.25">
      <c r="A27">
        <v>7433</v>
      </c>
      <c r="B27">
        <v>0</v>
      </c>
      <c r="C27">
        <v>100</v>
      </c>
    </row>
    <row r="28" spans="1:3" x14ac:dyDescent="0.25">
      <c r="A28">
        <v>7490</v>
      </c>
      <c r="B28">
        <v>0</v>
      </c>
      <c r="C28">
        <v>100</v>
      </c>
    </row>
    <row r="29" spans="1:3" x14ac:dyDescent="0.25">
      <c r="A29">
        <v>3181</v>
      </c>
      <c r="B29">
        <v>0</v>
      </c>
      <c r="C29">
        <v>400</v>
      </c>
    </row>
    <row r="30" spans="1:3" x14ac:dyDescent="0.25">
      <c r="A30">
        <v>4427</v>
      </c>
      <c r="B30">
        <v>0</v>
      </c>
      <c r="C30">
        <v>400</v>
      </c>
    </row>
    <row r="31" spans="1:3" x14ac:dyDescent="0.25">
      <c r="A31">
        <v>3547</v>
      </c>
      <c r="B31">
        <v>0</v>
      </c>
      <c r="C31">
        <v>250</v>
      </c>
    </row>
    <row r="32" spans="1:3" x14ac:dyDescent="0.25">
      <c r="A32">
        <v>3939</v>
      </c>
      <c r="B32">
        <v>0</v>
      </c>
      <c r="C32">
        <v>100</v>
      </c>
    </row>
    <row r="33" spans="1:3" x14ac:dyDescent="0.25">
      <c r="A33">
        <v>3073</v>
      </c>
      <c r="B33">
        <v>0</v>
      </c>
      <c r="C33">
        <v>400</v>
      </c>
    </row>
    <row r="34" spans="1:3" x14ac:dyDescent="0.25">
      <c r="A34">
        <v>3980</v>
      </c>
      <c r="B34">
        <v>0</v>
      </c>
      <c r="C34">
        <v>1000</v>
      </c>
    </row>
    <row r="35" spans="1:3" x14ac:dyDescent="0.25">
      <c r="A35">
        <v>4081</v>
      </c>
      <c r="B35">
        <v>0</v>
      </c>
      <c r="C35">
        <v>630</v>
      </c>
    </row>
    <row r="36" spans="1:3" x14ac:dyDescent="0.25">
      <c r="A36">
        <v>8419</v>
      </c>
      <c r="B36">
        <v>0</v>
      </c>
      <c r="C36">
        <v>2000</v>
      </c>
    </row>
    <row r="37" spans="1:3" x14ac:dyDescent="0.25">
      <c r="A37">
        <v>4550</v>
      </c>
      <c r="B37">
        <v>0</v>
      </c>
      <c r="C37">
        <v>1600</v>
      </c>
    </row>
    <row r="38" spans="1:3" x14ac:dyDescent="0.25">
      <c r="A38">
        <v>4281</v>
      </c>
      <c r="B38">
        <v>0</v>
      </c>
      <c r="C38">
        <v>2000</v>
      </c>
    </row>
    <row r="39" spans="1:3" x14ac:dyDescent="0.25">
      <c r="A39">
        <v>3982</v>
      </c>
      <c r="B39">
        <v>0</v>
      </c>
      <c r="C39">
        <v>2000</v>
      </c>
    </row>
    <row r="40" spans="1:3" x14ac:dyDescent="0.25">
      <c r="A40">
        <v>8288</v>
      </c>
      <c r="B40">
        <v>0</v>
      </c>
      <c r="C40">
        <v>400</v>
      </c>
    </row>
    <row r="41" spans="1:3" x14ac:dyDescent="0.25">
      <c r="A41">
        <v>8289</v>
      </c>
      <c r="B41">
        <v>0</v>
      </c>
      <c r="C41">
        <v>400</v>
      </c>
    </row>
    <row r="42" spans="1:3" x14ac:dyDescent="0.25">
      <c r="A42">
        <v>4557</v>
      </c>
      <c r="B42">
        <v>0</v>
      </c>
      <c r="C42">
        <v>400</v>
      </c>
    </row>
    <row r="43" spans="1:3" x14ac:dyDescent="0.25">
      <c r="A43">
        <v>8290</v>
      </c>
      <c r="B43">
        <v>0</v>
      </c>
      <c r="C43">
        <v>400</v>
      </c>
    </row>
    <row r="44" spans="1:3" x14ac:dyDescent="0.25">
      <c r="A44">
        <v>7076</v>
      </c>
      <c r="B44">
        <v>0</v>
      </c>
      <c r="C44">
        <f>10*600*SQRT(3)</f>
        <v>10392.304845413264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F24"/>
  <sheetViews>
    <sheetView workbookViewId="0">
      <selection activeCell="G12" sqref="G12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2</v>
      </c>
      <c r="B1" t="s">
        <v>9</v>
      </c>
      <c r="C1" t="s">
        <v>10</v>
      </c>
      <c r="D1" t="s">
        <v>220</v>
      </c>
      <c r="E1" t="s">
        <v>22</v>
      </c>
    </row>
    <row r="2" spans="1:6" x14ac:dyDescent="0.25">
      <c r="A2">
        <v>7710</v>
      </c>
      <c r="B2">
        <f t="shared" ref="B2:B15" si="0">D2*E2</f>
        <v>250</v>
      </c>
      <c r="C2">
        <f t="shared" ref="C2" si="1">D2*SIN(ACOS(E2))</f>
        <v>0</v>
      </c>
      <c r="D2">
        <v>250</v>
      </c>
      <c r="E2">
        <v>1</v>
      </c>
    </row>
    <row r="3" spans="1:6" x14ac:dyDescent="0.25">
      <c r="A3" s="5">
        <v>8286</v>
      </c>
      <c r="B3" s="5">
        <f t="shared" si="0"/>
        <v>4.5</v>
      </c>
      <c r="C3" s="5">
        <f>D2*SIN(ACOS(E2))</f>
        <v>0</v>
      </c>
      <c r="D3" s="5">
        <f>0.0045*1000</f>
        <v>4.5</v>
      </c>
      <c r="E3" s="5">
        <v>1</v>
      </c>
      <c r="F3" s="5"/>
    </row>
    <row r="4" spans="1:6" x14ac:dyDescent="0.25">
      <c r="A4" s="5">
        <v>2035</v>
      </c>
      <c r="B4" s="5">
        <f t="shared" si="0"/>
        <v>50</v>
      </c>
      <c r="C4" s="5">
        <f>D2*SIN(ACOS(E2))</f>
        <v>0</v>
      </c>
      <c r="D4" s="5">
        <f>0.05*1000</f>
        <v>50</v>
      </c>
      <c r="E4" s="5">
        <v>1</v>
      </c>
      <c r="F4" s="5"/>
    </row>
    <row r="5" spans="1:6" x14ac:dyDescent="0.25">
      <c r="A5" s="5">
        <v>3917</v>
      </c>
      <c r="B5" s="5">
        <f t="shared" si="0"/>
        <v>1216</v>
      </c>
      <c r="C5" s="5">
        <f t="shared" ref="C5:C15" si="2">D4*SIN(ACOS(E4))</f>
        <v>0</v>
      </c>
      <c r="D5" s="5">
        <f>1216</f>
        <v>1216</v>
      </c>
      <c r="E5" s="5">
        <v>1</v>
      </c>
      <c r="F5" s="5"/>
    </row>
    <row r="6" spans="1:6" x14ac:dyDescent="0.25">
      <c r="A6" s="5">
        <v>4494</v>
      </c>
      <c r="B6" s="5">
        <f t="shared" si="0"/>
        <v>744</v>
      </c>
      <c r="C6" s="5">
        <f t="shared" si="2"/>
        <v>0</v>
      </c>
      <c r="D6" s="5">
        <v>744</v>
      </c>
      <c r="E6" s="5">
        <v>1</v>
      </c>
      <c r="F6" s="5"/>
    </row>
    <row r="7" spans="1:6" x14ac:dyDescent="0.25">
      <c r="A7" s="5">
        <v>4402</v>
      </c>
      <c r="B7" s="5">
        <f t="shared" si="0"/>
        <v>1473</v>
      </c>
      <c r="C7" s="5">
        <f t="shared" si="2"/>
        <v>0</v>
      </c>
      <c r="D7" s="5">
        <v>1473</v>
      </c>
      <c r="E7" s="5">
        <v>1</v>
      </c>
      <c r="F7" s="5"/>
    </row>
    <row r="8" spans="1:6" x14ac:dyDescent="0.25">
      <c r="A8" s="5">
        <v>8561</v>
      </c>
      <c r="B8" s="5">
        <f t="shared" si="0"/>
        <v>45</v>
      </c>
      <c r="C8" s="5">
        <f t="shared" si="2"/>
        <v>0</v>
      </c>
      <c r="D8" s="5">
        <f>0.045*1000</f>
        <v>45</v>
      </c>
      <c r="E8" s="5">
        <v>1</v>
      </c>
      <c r="F8" s="5"/>
    </row>
    <row r="9" spans="1:6" x14ac:dyDescent="0.25">
      <c r="A9" s="5">
        <v>3784</v>
      </c>
      <c r="B9" s="5">
        <f t="shared" si="0"/>
        <v>6</v>
      </c>
      <c r="C9" s="5">
        <f t="shared" si="2"/>
        <v>0</v>
      </c>
      <c r="D9" s="5">
        <f>0.006*1000</f>
        <v>6</v>
      </c>
      <c r="E9" s="5">
        <v>1</v>
      </c>
      <c r="F9" s="5"/>
    </row>
    <row r="10" spans="1:6" x14ac:dyDescent="0.25">
      <c r="A10" s="5">
        <v>4452</v>
      </c>
      <c r="B10" s="5">
        <f t="shared" si="0"/>
        <v>7</v>
      </c>
      <c r="C10" s="5">
        <f t="shared" si="2"/>
        <v>0</v>
      </c>
      <c r="D10" s="5">
        <f>0.007*1000</f>
        <v>7</v>
      </c>
      <c r="E10" s="5">
        <v>1</v>
      </c>
      <c r="F10" s="5"/>
    </row>
    <row r="11" spans="1:6" x14ac:dyDescent="0.25">
      <c r="A11" s="5">
        <v>3073</v>
      </c>
      <c r="B11" s="5">
        <f t="shared" si="0"/>
        <v>200</v>
      </c>
      <c r="C11" s="5">
        <f t="shared" si="2"/>
        <v>0</v>
      </c>
      <c r="D11" s="5">
        <v>200</v>
      </c>
      <c r="E11" s="5">
        <v>1</v>
      </c>
      <c r="F11" s="5"/>
    </row>
    <row r="12" spans="1:6" x14ac:dyDescent="0.25">
      <c r="A12" s="5">
        <v>8419</v>
      </c>
      <c r="B12" s="5">
        <f t="shared" si="0"/>
        <v>688</v>
      </c>
      <c r="C12" s="5">
        <f t="shared" si="2"/>
        <v>0</v>
      </c>
      <c r="D12" s="5">
        <v>688</v>
      </c>
      <c r="E12" s="5">
        <v>1</v>
      </c>
      <c r="F12" s="5"/>
    </row>
    <row r="13" spans="1:6" x14ac:dyDescent="0.25">
      <c r="A13" s="5">
        <v>4281</v>
      </c>
      <c r="B13" s="5">
        <f t="shared" si="0"/>
        <v>1479</v>
      </c>
      <c r="C13" s="5">
        <f t="shared" si="2"/>
        <v>0</v>
      </c>
      <c r="D13" s="5">
        <v>1479</v>
      </c>
      <c r="E13" s="5">
        <v>1</v>
      </c>
    </row>
    <row r="14" spans="1:6" x14ac:dyDescent="0.25">
      <c r="A14" s="5">
        <v>3982</v>
      </c>
      <c r="B14" s="5">
        <f t="shared" si="0"/>
        <v>1450</v>
      </c>
      <c r="C14" s="5">
        <f t="shared" si="2"/>
        <v>0</v>
      </c>
      <c r="D14" s="5">
        <v>1450</v>
      </c>
      <c r="E14" s="5">
        <v>1</v>
      </c>
    </row>
    <row r="15" spans="1:6" x14ac:dyDescent="0.25">
      <c r="A15" s="5">
        <v>8288</v>
      </c>
      <c r="B15" s="5">
        <f t="shared" si="0"/>
        <v>45</v>
      </c>
      <c r="C15" s="5">
        <f t="shared" si="2"/>
        <v>0</v>
      </c>
      <c r="D15" s="5">
        <f>0.045*1000</f>
        <v>45</v>
      </c>
      <c r="E15" s="5">
        <v>1</v>
      </c>
    </row>
    <row r="16" spans="1:6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25"/>
  <sheetViews>
    <sheetView tabSelected="1" topLeftCell="A7" workbookViewId="0">
      <selection activeCell="J31" sqref="J31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170</v>
      </c>
      <c r="D1" t="s">
        <v>171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5.1499999999999997E-2</v>
      </c>
      <c r="D6">
        <v>1.38E-2</v>
      </c>
    </row>
    <row r="7" spans="1:4" x14ac:dyDescent="0.25">
      <c r="A7">
        <v>6</v>
      </c>
      <c r="B7">
        <v>0</v>
      </c>
      <c r="C7">
        <v>0.1278</v>
      </c>
      <c r="D7">
        <v>4.0599999999999997E-2</v>
      </c>
    </row>
    <row r="8" spans="1:4" x14ac:dyDescent="0.25">
      <c r="A8">
        <v>7</v>
      </c>
      <c r="B8">
        <v>0</v>
      </c>
      <c r="C8">
        <v>0.25380000000000003</v>
      </c>
      <c r="D8">
        <v>7.1400000000000005E-2</v>
      </c>
    </row>
    <row r="9" spans="1:4" x14ac:dyDescent="0.25">
      <c r="A9">
        <v>8</v>
      </c>
      <c r="B9">
        <v>0</v>
      </c>
      <c r="C9">
        <v>0.38240000000000002</v>
      </c>
      <c r="D9">
        <v>0.11890000000000001</v>
      </c>
    </row>
    <row r="10" spans="1:4" x14ac:dyDescent="0.25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25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25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25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25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25">
      <c r="A15">
        <v>14</v>
      </c>
      <c r="B15">
        <v>0</v>
      </c>
      <c r="C15">
        <v>0.4672</v>
      </c>
      <c r="D15">
        <v>7.8799999999999995E-2</v>
      </c>
    </row>
    <row r="16" spans="1:4" x14ac:dyDescent="0.25">
      <c r="A16">
        <v>15</v>
      </c>
      <c r="B16">
        <v>0</v>
      </c>
      <c r="C16">
        <v>0.3548</v>
      </c>
      <c r="D16">
        <v>5.5E-2</v>
      </c>
    </row>
    <row r="17" spans="1:4" x14ac:dyDescent="0.25">
      <c r="A17">
        <v>16</v>
      </c>
      <c r="B17">
        <v>0</v>
      </c>
      <c r="C17">
        <v>0.2228</v>
      </c>
      <c r="D17">
        <v>4.1000000000000002E-2</v>
      </c>
    </row>
    <row r="18" spans="1:4" x14ac:dyDescent="0.25">
      <c r="A18">
        <v>17</v>
      </c>
      <c r="B18">
        <v>0</v>
      </c>
      <c r="C18">
        <v>0.10299999999999999</v>
      </c>
      <c r="D18">
        <v>2.76E-2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2</v>
      </c>
      <c r="B1" t="s">
        <v>11</v>
      </c>
      <c r="C1" t="s">
        <v>12</v>
      </c>
    </row>
    <row r="2" spans="1:3" x14ac:dyDescent="0.25">
      <c r="A2">
        <v>7076</v>
      </c>
      <c r="B2">
        <v>9843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169"/>
  <sheetViews>
    <sheetView topLeftCell="A7" workbookViewId="0">
      <selection activeCell="A26" sqref="A26:XFD170"/>
    </sheetView>
  </sheetViews>
  <sheetFormatPr defaultRowHeight="15" x14ac:dyDescent="0.25"/>
  <sheetData>
    <row r="1" spans="1:4" x14ac:dyDescent="0.25">
      <c r="A1" t="s">
        <v>0</v>
      </c>
      <c r="B1" t="s">
        <v>12</v>
      </c>
      <c r="C1" t="s">
        <v>170</v>
      </c>
      <c r="D1" t="s">
        <v>171</v>
      </c>
    </row>
    <row r="2" spans="1:4" x14ac:dyDescent="0.25">
      <c r="A2">
        <v>1</v>
      </c>
      <c r="B2">
        <v>0</v>
      </c>
      <c r="C2" s="1">
        <v>9.9</v>
      </c>
      <c r="D2" s="1">
        <v>0.79369999999999996</v>
      </c>
    </row>
    <row r="3" spans="1:4" x14ac:dyDescent="0.25">
      <c r="A3">
        <v>2</v>
      </c>
      <c r="B3">
        <v>0</v>
      </c>
      <c r="C3" s="1">
        <v>9.3666999999999998</v>
      </c>
      <c r="D3" s="1">
        <v>0.80210000000000004</v>
      </c>
    </row>
    <row r="4" spans="1:4" x14ac:dyDescent="0.25">
      <c r="A4">
        <v>3</v>
      </c>
      <c r="B4">
        <v>0</v>
      </c>
      <c r="C4" s="1">
        <v>9.1667000000000005</v>
      </c>
      <c r="D4" s="1">
        <v>0.85050000000000003</v>
      </c>
    </row>
    <row r="5" spans="1:4" x14ac:dyDescent="0.25">
      <c r="A5">
        <v>4</v>
      </c>
      <c r="B5">
        <v>0</v>
      </c>
      <c r="C5" s="1">
        <v>9</v>
      </c>
      <c r="D5" s="1">
        <v>0.81850000000000001</v>
      </c>
    </row>
    <row r="6" spans="1:4" x14ac:dyDescent="0.25">
      <c r="A6">
        <v>5</v>
      </c>
      <c r="B6">
        <v>0</v>
      </c>
      <c r="C6" s="1">
        <v>8.6999999999999993</v>
      </c>
      <c r="D6" s="1">
        <v>0.755</v>
      </c>
    </row>
    <row r="7" spans="1:4" x14ac:dyDescent="0.25">
      <c r="A7">
        <v>6</v>
      </c>
      <c r="B7">
        <v>0</v>
      </c>
      <c r="C7" s="1">
        <v>8.6</v>
      </c>
      <c r="D7" s="1">
        <v>1.0583</v>
      </c>
    </row>
    <row r="8" spans="1:4" x14ac:dyDescent="0.25">
      <c r="A8">
        <v>7</v>
      </c>
      <c r="B8">
        <v>0</v>
      </c>
      <c r="C8" s="1">
        <v>9</v>
      </c>
      <c r="D8" s="1">
        <v>1.1533</v>
      </c>
    </row>
    <row r="9" spans="1:4" x14ac:dyDescent="0.25">
      <c r="A9">
        <v>8</v>
      </c>
      <c r="B9">
        <v>0</v>
      </c>
      <c r="C9" s="1">
        <v>9.0333000000000006</v>
      </c>
      <c r="D9" s="1">
        <v>1.1504000000000001</v>
      </c>
    </row>
    <row r="10" spans="1:4" x14ac:dyDescent="0.25">
      <c r="A10">
        <v>9</v>
      </c>
      <c r="B10">
        <v>0</v>
      </c>
      <c r="C10" s="1">
        <v>9.3332999999999995</v>
      </c>
      <c r="D10" s="1">
        <v>0.95040000000000002</v>
      </c>
    </row>
    <row r="11" spans="1:4" x14ac:dyDescent="0.25">
      <c r="A11">
        <v>10</v>
      </c>
      <c r="B11">
        <v>0</v>
      </c>
      <c r="C11" s="1">
        <v>9.6</v>
      </c>
      <c r="D11" s="1">
        <v>1.1533</v>
      </c>
    </row>
    <row r="12" spans="1:4" x14ac:dyDescent="0.25">
      <c r="A12">
        <v>11</v>
      </c>
      <c r="B12">
        <v>0</v>
      </c>
      <c r="C12" s="1">
        <v>10.1333</v>
      </c>
      <c r="D12" s="1">
        <v>1.0065999999999999</v>
      </c>
    </row>
    <row r="13" spans="1:4" x14ac:dyDescent="0.25">
      <c r="A13">
        <v>12</v>
      </c>
      <c r="B13">
        <v>0</v>
      </c>
      <c r="C13" s="1">
        <v>10.2667</v>
      </c>
      <c r="D13" s="1">
        <v>0.86219999999999997</v>
      </c>
    </row>
    <row r="14" spans="1:4" x14ac:dyDescent="0.25">
      <c r="A14">
        <v>13</v>
      </c>
      <c r="B14">
        <v>0</v>
      </c>
      <c r="C14" s="1">
        <v>7.9667000000000003</v>
      </c>
      <c r="D14" s="1">
        <v>0.37859999999999999</v>
      </c>
    </row>
    <row r="15" spans="1:4" x14ac:dyDescent="0.25">
      <c r="A15">
        <v>14</v>
      </c>
      <c r="B15">
        <v>0</v>
      </c>
      <c r="C15" s="1">
        <v>8</v>
      </c>
      <c r="D15" s="1">
        <v>0.45829999999999999</v>
      </c>
    </row>
    <row r="16" spans="1:4" x14ac:dyDescent="0.25">
      <c r="A16">
        <v>15</v>
      </c>
      <c r="B16">
        <v>0</v>
      </c>
      <c r="C16" s="1">
        <v>8</v>
      </c>
      <c r="D16" s="1">
        <v>0.5</v>
      </c>
    </row>
    <row r="17" spans="1:4" x14ac:dyDescent="0.25">
      <c r="A17">
        <v>16</v>
      </c>
      <c r="B17">
        <v>0</v>
      </c>
      <c r="C17" s="1">
        <v>7.7332999999999998</v>
      </c>
      <c r="D17" s="1">
        <v>0.45090000000000002</v>
      </c>
    </row>
    <row r="18" spans="1:4" x14ac:dyDescent="0.25">
      <c r="A18">
        <v>17</v>
      </c>
      <c r="B18">
        <v>0</v>
      </c>
      <c r="C18" s="1">
        <v>6.9667000000000003</v>
      </c>
      <c r="D18" s="1">
        <v>0.23089999999999999</v>
      </c>
    </row>
    <row r="19" spans="1:4" x14ac:dyDescent="0.25">
      <c r="A19">
        <v>18</v>
      </c>
      <c r="B19">
        <v>0</v>
      </c>
      <c r="C19" s="1">
        <v>5.9667000000000003</v>
      </c>
      <c r="D19" s="1">
        <v>0.37859999999999999</v>
      </c>
    </row>
    <row r="20" spans="1:4" x14ac:dyDescent="0.25">
      <c r="A20">
        <v>19</v>
      </c>
      <c r="B20">
        <v>0</v>
      </c>
      <c r="C20" s="1">
        <v>4.8333000000000004</v>
      </c>
      <c r="D20" s="1">
        <v>0.32150000000000001</v>
      </c>
    </row>
    <row r="21" spans="1:4" x14ac:dyDescent="0.25">
      <c r="A21">
        <v>20</v>
      </c>
      <c r="B21">
        <v>0</v>
      </c>
      <c r="C21" s="1">
        <v>4.4333</v>
      </c>
      <c r="D21" s="1">
        <v>0.32150000000000001</v>
      </c>
    </row>
    <row r="22" spans="1:4" x14ac:dyDescent="0.25">
      <c r="A22">
        <v>21</v>
      </c>
      <c r="B22">
        <v>0</v>
      </c>
      <c r="C22" s="1">
        <v>4.3333000000000004</v>
      </c>
      <c r="D22" s="1">
        <v>0.4163</v>
      </c>
    </row>
    <row r="23" spans="1:4" x14ac:dyDescent="0.25">
      <c r="A23">
        <v>22</v>
      </c>
      <c r="B23">
        <v>0</v>
      </c>
      <c r="C23" s="1">
        <v>4.0999999999999996</v>
      </c>
      <c r="D23" s="1">
        <v>0.2646</v>
      </c>
    </row>
    <row r="24" spans="1:4" x14ac:dyDescent="0.25">
      <c r="A24">
        <v>23</v>
      </c>
      <c r="B24">
        <v>0</v>
      </c>
      <c r="C24" s="1">
        <v>4.0667</v>
      </c>
      <c r="D24" s="1">
        <v>0.2082</v>
      </c>
    </row>
    <row r="25" spans="1:4" x14ac:dyDescent="0.25">
      <c r="A25">
        <v>24</v>
      </c>
      <c r="B25">
        <v>0</v>
      </c>
      <c r="C25" s="1">
        <v>4</v>
      </c>
      <c r="D25" s="1">
        <v>0.17319999999999999</v>
      </c>
    </row>
    <row r="26" spans="1:4" x14ac:dyDescent="0.25">
      <c r="C26" s="1"/>
      <c r="D26" s="1"/>
    </row>
    <row r="27" spans="1:4" x14ac:dyDescent="0.25">
      <c r="C27" s="1"/>
      <c r="D27" s="1"/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1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1"/>
  <sheetViews>
    <sheetView workbookViewId="0">
      <selection activeCell="K31" sqref="K31"/>
    </sheetView>
  </sheetViews>
  <sheetFormatPr defaultRowHeight="15" x14ac:dyDescent="0.25"/>
  <sheetData>
    <row r="1" spans="1:8" x14ac:dyDescent="0.25">
      <c r="A1" t="s">
        <v>2</v>
      </c>
      <c r="B1" t="s">
        <v>20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DemandBlocks</vt:lpstr>
      <vt:lpstr>UtilTimeMul</vt:lpstr>
      <vt:lpstr>SystemDemand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2021-05-19T08:59:11Z</dcterms:modified>
</cp:coreProperties>
</file>