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B296DBDA-9AF0-4960-A31E-58353F51C85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4" i="2" l="1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B2" i="3"/>
  <c r="A2" i="3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54" i="2" l="1"/>
  <c r="R60" i="2"/>
  <c r="R62" i="2"/>
  <c r="C2" i="3"/>
  <c r="R35" i="2"/>
  <c r="D2" i="3" s="1"/>
  <c r="R36" i="2"/>
  <c r="R40" i="2"/>
  <c r="E2" i="3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<sst xmlns="http://schemas.openxmlformats.org/spreadsheetml/2006/main" count="375" uniqueCount="68">
  <si>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</si>
  <si>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</si>
  <si>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</si>
  <si>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</si>
  <si>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</si>
  <si>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</si>
  <si>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</si>
  <si>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</si>
  <si>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</si>
  <si>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</si>
  <si>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</si>
  <si>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</si>
  <si>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</si>
  <si>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</si>
  <si>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</si>
  <si>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</si>
  <si>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</si>
  <si>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</si>
  <si>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</si>
  <si>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</si>
  <si>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</si>
  <si>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</si>
  <si>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</si>
  <si>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</si>
  <si>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</si>
  <si>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</si>
  <si>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</si>
  <si>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</si>
  <si>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</si>
  <si>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</si>
  <si>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</si>
  <si>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</si>
  <si>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</si>
  <si>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</si>
  <si>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</si>
  <si>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</si>
  <si>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</si>
  <si>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</si>
  <si>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</si>
  <si>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</si>
  <si>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</si>
  <si>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</si>
  <si>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</si>
  <si>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</si>
  <si>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</si>
  <si>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</si>
  <si>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</si>
  <si>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</si>
  <si>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</si>
  <si>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</si>
  <si>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</si>
  <si>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</si>
  <si>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</si>
  <si>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Over Win</t>
  </si>
  <si>
    <t>Over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</si>
  <si>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</si>
  <si>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</si>
  <si>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</si>
  <si>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</si>
  <si>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</si>
  <si>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</si>
  <si>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</si>
  <si>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</si>
  <si>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</si>
  <si>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</si>
  <si>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Philadelphia -3</t>
  </si>
  <si>
    <t>Utah -9.5</t>
  </si>
  <si>
    <t>Los Angeles Clippers 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</si>
</sst>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C11" sqref="C11"/>
    </sheetView>
  </sheetViews>
  <sheetFormatPr defaultRowHeight="14.5" x14ac:dyDescent="0.35"/>
  <cols>
    <col min="1" max="1" width="21.81640625" customWidth="1"/>
    <col min="2" max="2" width="20.36328125" customWidth="1"/>
    <col min="3" max="3" width="19.26953125" customWidth="1"/>
    <col min="4" max="4" width="16.08984375" customWidth="1"/>
    <col min="5" max="5" width="22.453125" customWidth="1"/>
    <col min="6" max="6" width="17.36328125" customWidth="1"/>
    <col min="7" max="7" width="16.26953125" customWidth="1"/>
    <col min="8" max="8" width="15.36328125" customWidth="1"/>
    <col min="9" max="9" width="14.90625" customWidth="1"/>
  </cols>
  <sheetData>
    <row r="1" spans="1:9" x14ac:dyDescent="0.35">
      <c r="A1" t="s">
        <v>63</v>
      </c>
      <c r="B1" t="s">
        <v>61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62</v>
      </c>
    </row>
    <row r="2" spans="1:9" x14ac:dyDescent="0.35">
      <c r="A2">
        <v>-3</v>
      </c>
      <c r="B2" t="s">
        <v>65</v>
      </c>
      <c r="C2" t="s">
        <v>42</v>
      </c>
      <c r="D2">
        <v>103</v>
      </c>
      <c r="E2" t="s">
        <v>18</v>
      </c>
      <c r="F2">
        <v>110</v>
      </c>
      <c r="G2">
        <v>213</v>
      </c>
      <c r="H2">
        <v>210</v>
      </c>
      <c r="I2" t="s">
        <v>31</v>
      </c>
    </row>
    <row r="3" spans="1:9" x14ac:dyDescent="0.35">
      <c r="A3">
        <v>-9.5</v>
      </c>
      <c r="B3" t="s">
        <v>66</v>
      </c>
      <c r="C3" t="s">
        <v>47</v>
      </c>
      <c r="D3">
        <v>106</v>
      </c>
      <c r="E3" t="s">
        <v>23</v>
      </c>
      <c r="F3">
        <v>109</v>
      </c>
      <c r="G3">
        <v>215</v>
      </c>
      <c r="H3">
        <v>216</v>
      </c>
      <c r="I3" t="s">
        <v>22</v>
      </c>
    </row>
    <row r="4" spans="1:9" x14ac:dyDescent="0.35">
      <c r="A4">
        <v>-4</v>
      </c>
      <c r="B4" t="s">
        <v>67</v>
      </c>
      <c r="C4" t="s">
        <v>26</v>
      </c>
      <c r="D4">
        <v>103</v>
      </c>
      <c r="E4" t="s">
        <v>43</v>
      </c>
      <c r="F4">
        <v>110</v>
      </c>
      <c r="G4">
        <v>213</v>
      </c>
      <c r="H4">
        <v>211.5</v>
      </c>
      <c r="I4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4"/>
  <sheetViews>
    <sheetView topLeftCell="A46" workbookViewId="0">
      <selection activeCell="A52" sqref="A52:R64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55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55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56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56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57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57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58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58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64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64" si="7">SUM(J18+L18)</f>
        <v>201</v>
      </c>
      <c r="N18" s="2">
        <v>210.5</v>
      </c>
      <c r="O18" s="2">
        <f t="shared" ref="O18:O64" si="8">SUM(C18+E18)</f>
        <v>186</v>
      </c>
      <c r="P18" s="3" t="str">
        <f t="shared" ref="P18:P64" si="9">IF(M18&lt;N18,"UNDER","OVER")</f>
        <v>UNDER</v>
      </c>
      <c r="Q18" s="2" t="str">
        <f t="shared" ref="Q18:Q64" si="10">IF(O18&lt;N18,"UNDER","OVER")</f>
        <v>UNDER</v>
      </c>
      <c r="R18" s="2" t="str">
        <f t="shared" ref="R18:R64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57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57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56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56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58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58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56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56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58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58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57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57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58</v>
      </c>
      <c r="C57" s="12">
        <v>107</v>
      </c>
      <c r="D57" s="12" t="s">
        <v>56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58</v>
      </c>
      <c r="J57" s="12">
        <v>100</v>
      </c>
      <c r="K57" s="12" t="s">
        <v>56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57</v>
      </c>
      <c r="E61" s="12">
        <v>101</v>
      </c>
      <c r="F61" s="12">
        <f t="shared" si="6"/>
        <v>11</v>
      </c>
      <c r="G61" s="12">
        <v>3</v>
      </c>
      <c r="H61" s="12" t="s">
        <v>64</v>
      </c>
      <c r="I61" s="12" t="s">
        <v>47</v>
      </c>
      <c r="J61" s="12">
        <v>107</v>
      </c>
      <c r="K61" s="12" t="s">
        <v>57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2"/>
  <sheetViews>
    <sheetView workbookViewId="0">
      <selection activeCell="F2" sqref="F2"/>
    </sheetView>
  </sheetViews>
  <sheetFormatPr defaultRowHeight="14.5" x14ac:dyDescent="0.35"/>
  <cols>
    <col min="1" max="1" width="13" customWidth="1"/>
    <col min="2" max="3" width="14.90625" customWidth="1"/>
  </cols>
  <sheetData>
    <row r="1" spans="1:6" x14ac:dyDescent="0.35">
      <c r="A1" t="s">
        <v>51</v>
      </c>
      <c r="B1" t="s">
        <v>52</v>
      </c>
      <c r="C1" t="s">
        <v>59</v>
      </c>
      <c r="D1" t="s">
        <v>53</v>
      </c>
      <c r="E1" t="s">
        <v>54</v>
      </c>
      <c r="F1" t="s">
        <v>60</v>
      </c>
    </row>
    <row r="2" spans="1:6" x14ac:dyDescent="0.35">
      <c r="A2">
        <f>COUNTIF(Archive!$H2:H111,"WIN")</f>
        <v>26</v>
      </c>
      <c r="B2">
        <f>COUNTIF(Archive!$H2:H111,"LOSS")</f>
        <v>34</v>
      </c>
      <c r="C2">
        <f>ROUND(SUM(A2/(A2+B2)),3)</f>
        <v>0.433</v>
      </c>
      <c r="D2">
        <f>COUNTIF(Archive!$R2:R111,"WIN")</f>
        <v>30</v>
      </c>
      <c r="E2">
        <f>COUNTIF(Archive!$R2:R111,"LOSS")</f>
        <v>33</v>
      </c>
      <c r="F2">
        <f>ROUND(SUM(D2/(D2+E2)),3)</f>
        <v>0.47599999999999998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2021-11-11T22:47:34Z</dcterms:modified>
</cp:coreProperties>
</file>