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A0F4D41F-179E-4EDB-9BC8-B1DFD3BE2C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5" i="3"/>
  <c r="C8" i="3"/>
  <c r="C5" i="3"/>
  <c r="B2" i="3"/>
  <c r="A2" i="3"/>
  <c r="D2" i="3"/>
  <c r="E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19" i="2" l="1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<sst xmlns="http://schemas.openxmlformats.org/spreadsheetml/2006/main" count="729" uniqueCount="90">
  <si>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</si>
  <si>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</si>
  <si>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</si>
  <si>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</si>
  <si>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</si>
  <si>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</si>
  <si>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</si>
  <si>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</si>
  <si>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</si>
  <si>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</si>
  <si>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</si>
  <si>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</si>
  <si>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</si>
  <si>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</si>
  <si>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</si>
  <si>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</si>
  <si>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</si>
  <si>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</si>
  <si>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</si>
  <si>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</si>
  <si>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</si>
  <si>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</si>
  <si>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</si>
  <si>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</si>
  <si>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</si>
  <si>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</si>
  <si>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</si>
  <si>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</si>
  <si>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</si>
  <si>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</si>
  <si>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</si>
  <si>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</si>
  <si>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</si>
  <si>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</si>
  <si>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</si>
  <si>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</si>
  <si>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</si>
  <si>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</si>
  <si>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</si>
  <si>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</si>
  <si>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</si>
  <si>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</si>
  <si>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</si>
  <si>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</si>
  <si>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</si>
  <si>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</si>
  <si>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</si>
  <si>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</si>
  <si>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</si>
  <si>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</si>
  <si>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</si>
  <si>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</si>
  <si>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</si>
  <si>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</si>
  <si>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</si>
  <si>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</si>
  <si>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</si>
  <si>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</si>
  <si>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</si>
  <si>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</si>
  <si>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</si>
  <si>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</si>
  <si>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</si>
  <si>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</si>
  <si>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</si>
  <si>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</si>
  <si>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</si>
  <si>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</si>
  <si>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</si>
  <si>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</si>
  <si>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</si>
  <si>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</si>
  <si>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</si>
  <si>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</si>
  <si>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</si>
  <si>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</si>
  <si>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</si>
  <si>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</si>
  <si>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</si>
  <si>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</si>
  <si>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</si>
  <si>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Charlotte -2</t>
  </si>
  <si>
    <t>Sacramento -3.5</t>
  </si>
  <si>
    <t>Los Angeles Lakers +2</t>
  </si>
  <si>
    <t>Oklahoma City +12.5</t>
  </si>
  <si>
    <t>Los Angeles Clippers -3.5</t>
  </si>
  <si>
    <t>Chicago +3</t>
  </si>
  <si>
    <t>Phoenix - 8.5</t>
  </si>
  <si>
    <t>Orlando +10</t>
  </si>
  <si>
    <t>Golden State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</si>
</sst>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I5" sqref="I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-2</v>
      </c>
      <c r="B2" t="s">
        <v>81</v>
      </c>
      <c r="C2" t="s">
        <v>65</v>
      </c>
      <c r="D2" t="s">
        <v>47</v>
      </c>
      <c r="E2">
        <v>106</v>
      </c>
      <c r="F2" t="s">
        <v>49</v>
      </c>
      <c r="G2">
        <v>112</v>
      </c>
      <c r="H2">
        <v>218</v>
      </c>
      <c r="I2">
        <v>214.5</v>
      </c>
      <c r="J2" t="s">
        <v>31</v>
      </c>
      <c r="K2" t="s">
        <v>64</v>
      </c>
    </row>
    <row r="3" spans="1:11" x14ac:dyDescent="0.35">
      <c r="A3">
        <v>2</v>
      </c>
      <c r="B3" t="s">
        <v>89</v>
      </c>
      <c r="C3" t="s">
        <v>65</v>
      </c>
      <c r="D3" t="s">
        <v>46</v>
      </c>
      <c r="E3">
        <v>100</v>
      </c>
      <c r="F3" t="s">
        <v>19</v>
      </c>
      <c r="G3">
        <v>91</v>
      </c>
      <c r="H3">
        <v>191</v>
      </c>
      <c r="I3">
        <v>200</v>
      </c>
      <c r="J3" t="s">
        <v>22</v>
      </c>
      <c r="K3" t="s">
        <v>65</v>
      </c>
    </row>
    <row r="4" spans="1:11" x14ac:dyDescent="0.35">
      <c r="A4">
        <v>-2</v>
      </c>
      <c r="B4" t="s">
        <v>83</v>
      </c>
      <c r="C4" t="s">
        <v>64</v>
      </c>
      <c r="D4" t="s">
        <v>33</v>
      </c>
      <c r="E4">
        <v>104</v>
      </c>
      <c r="F4" t="s">
        <v>25</v>
      </c>
      <c r="G4">
        <v>104</v>
      </c>
      <c r="H4">
        <v>208</v>
      </c>
      <c r="I4">
        <v>214.5</v>
      </c>
      <c r="J4" t="s">
        <v>22</v>
      </c>
      <c r="K4" t="s">
        <v>65</v>
      </c>
    </row>
    <row r="5" spans="1:11" x14ac:dyDescent="0.35">
      <c r="A5">
        <v>-10</v>
      </c>
      <c r="B5" t="s">
        <v>88</v>
      </c>
      <c r="C5" t="s">
        <v>64</v>
      </c>
      <c r="D5" t="s">
        <v>36</v>
      </c>
      <c r="E5">
        <v>96</v>
      </c>
      <c r="F5" t="s">
        <v>34</v>
      </c>
      <c r="G5">
        <v>105</v>
      </c>
      <c r="H5">
        <v>201</v>
      </c>
      <c r="I5">
        <v>214.5</v>
      </c>
      <c r="J5" t="s">
        <v>22</v>
      </c>
      <c r="K5" t="s">
        <v>65</v>
      </c>
    </row>
    <row r="6" spans="1:11" x14ac:dyDescent="0.35">
      <c r="A6">
        <v>-12.5</v>
      </c>
      <c r="B6" t="s">
        <v>84</v>
      </c>
      <c r="C6" t="s">
        <v>64</v>
      </c>
      <c r="D6" t="s">
        <v>32</v>
      </c>
      <c r="E6">
        <v>99</v>
      </c>
      <c r="F6" t="s">
        <v>40</v>
      </c>
      <c r="G6">
        <v>108</v>
      </c>
      <c r="H6">
        <v>207</v>
      </c>
      <c r="I6">
        <v>215</v>
      </c>
      <c r="J6" t="s">
        <v>22</v>
      </c>
      <c r="K6" t="s">
        <v>65</v>
      </c>
    </row>
    <row r="7" spans="1:11" x14ac:dyDescent="0.35">
      <c r="A7">
        <v>3.5</v>
      </c>
      <c r="B7" t="s">
        <v>85</v>
      </c>
      <c r="C7" t="s">
        <v>65</v>
      </c>
      <c r="D7" t="s">
        <v>43</v>
      </c>
      <c r="E7">
        <v>113</v>
      </c>
      <c r="F7" t="s">
        <v>45</v>
      </c>
      <c r="G7">
        <v>98</v>
      </c>
      <c r="H7">
        <v>211</v>
      </c>
      <c r="I7">
        <v>215.5</v>
      </c>
      <c r="J7" t="s">
        <v>22</v>
      </c>
      <c r="K7" t="s">
        <v>64</v>
      </c>
    </row>
    <row r="8" spans="1:11" x14ac:dyDescent="0.35">
      <c r="A8">
        <v>-3</v>
      </c>
      <c r="B8" t="s">
        <v>86</v>
      </c>
      <c r="C8" t="s">
        <v>64</v>
      </c>
      <c r="D8" t="s">
        <v>54</v>
      </c>
      <c r="E8">
        <v>103</v>
      </c>
      <c r="F8" t="s">
        <v>55</v>
      </c>
      <c r="G8">
        <v>102</v>
      </c>
      <c r="H8">
        <v>205</v>
      </c>
      <c r="I8">
        <v>209.5</v>
      </c>
      <c r="J8" t="s">
        <v>22</v>
      </c>
      <c r="K8" t="s">
        <v>64</v>
      </c>
    </row>
    <row r="9" spans="1:11" x14ac:dyDescent="0.35">
      <c r="A9">
        <v>-8.5</v>
      </c>
      <c r="B9" t="s">
        <v>87</v>
      </c>
      <c r="C9" t="s">
        <v>65</v>
      </c>
      <c r="D9" t="s">
        <v>56</v>
      </c>
      <c r="E9">
        <v>99</v>
      </c>
      <c r="F9" t="s">
        <v>29</v>
      </c>
      <c r="G9">
        <v>113</v>
      </c>
      <c r="H9">
        <v>212</v>
      </c>
      <c r="I9">
        <v>211.5</v>
      </c>
      <c r="J9" t="s">
        <v>31</v>
      </c>
      <c r="K9" t="s">
        <v>64</v>
      </c>
    </row>
    <row r="10" spans="1:11" x14ac:dyDescent="0.35">
      <c r="A10">
        <v>-3.5</v>
      </c>
      <c r="B10" t="s">
        <v>82</v>
      </c>
      <c r="C10" t="s">
        <v>65</v>
      </c>
      <c r="D10" t="s">
        <v>42</v>
      </c>
      <c r="E10">
        <v>107</v>
      </c>
      <c r="F10" t="s">
        <v>50</v>
      </c>
      <c r="G10">
        <v>115</v>
      </c>
      <c r="H10">
        <v>222</v>
      </c>
      <c r="I10">
        <v>221</v>
      </c>
      <c r="J10" t="s">
        <v>31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topLeftCell="A106" workbookViewId="0">
      <selection activeCell="P118" sqref="P118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23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23" si="13">SUM(J82+L82)</f>
        <v>204</v>
      </c>
      <c r="N82" s="2">
        <v>203.5</v>
      </c>
      <c r="O82" s="2">
        <f t="shared" ref="O82:O123" si="14">SUM(C82+E82)</f>
        <v>196</v>
      </c>
      <c r="P82" s="3" t="str">
        <f t="shared" ref="P82:P123" si="15">IF(M82&lt;N82,"UNDER","OVER")</f>
        <v>OVER</v>
      </c>
      <c r="Q82" s="2" t="str">
        <f t="shared" ref="Q82:Q123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23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F9" sqref="F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50</v>
      </c>
      <c r="B2">
        <f>COUNTIF(Archive!$H2:H200,"LOSS")</f>
        <v>69</v>
      </c>
      <c r="C2">
        <f>ROUND(SUM(A2/(A2+B2)),3)</f>
        <v>0.42</v>
      </c>
      <c r="D2">
        <f>COUNTIF(Archive!$R2:R200,"WIN")</f>
        <v>59</v>
      </c>
      <c r="E2">
        <f>COUNTIF(Archive!$R2:R200,"LOSS")</f>
        <v>63</v>
      </c>
      <c r="F2">
        <f>ROUND(SUM(D2/(D2+E2)),3)</f>
        <v>0.48399999999999999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6</v>
      </c>
      <c r="B5">
        <v>7</v>
      </c>
      <c r="C5">
        <f>ROUND(SUM(A5/(A5+B5)),3)</f>
        <v>0.46200000000000002</v>
      </c>
      <c r="D5">
        <v>9</v>
      </c>
      <c r="E5">
        <v>4</v>
      </c>
      <c r="F5">
        <f>ROUND(SUM(D5/(D5+E5)),3)</f>
        <v>0.69199999999999995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7</v>
      </c>
      <c r="B8">
        <v>11</v>
      </c>
      <c r="C8">
        <f>ROUND(SUM(A8/(A8+B8)),3)</f>
        <v>0.38900000000000001</v>
      </c>
      <c r="D8">
        <v>7</v>
      </c>
      <c r="E8">
        <v>11</v>
      </c>
      <c r="F8">
        <f>ROUND(SUM(D8/(D8+E8)),3)</f>
        <v>0.38900000000000001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2021-11-19T20:50:12Z</dcterms:modified>
</cp:coreProperties>
</file>