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2A0A4EB3-BE5E-4FEB-834F-93539CE3A53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2" i="2" l="1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B2" i="3"/>
  <c r="A2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24" i="2" l="1"/>
  <c r="R128" i="2"/>
  <c r="R132" i="2"/>
  <c r="D2" i="3"/>
  <c r="E2" i="3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<sst xmlns="http://schemas.openxmlformats.org/spreadsheetml/2006/main" count="774" uniqueCount="90">
  <si>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</si>
  <si>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</si>
  <si>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</si>
  <si>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</si>
  <si>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</si>
  <si>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</si>
  <si>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</si>
  <si>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</si>
  <si>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</si>
  <si>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</si>
  <si>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</si>
  <si>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</si>
  <si>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</si>
  <si>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</si>
  <si>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</si>
  <si>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</si>
  <si>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</si>
  <si>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</si>
  <si>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</si>
  <si>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</si>
  <si>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</si>
  <si>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</si>
  <si>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</si>
  <si>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</si>
  <si>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</si>
  <si>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</si>
  <si>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</si>
  <si>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</si>
  <si>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</si>
  <si>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</si>
  <si>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</si>
  <si>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</si>
  <si>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</si>
  <si>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</si>
  <si>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</si>
  <si>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</si>
  <si>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</si>
  <si>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</si>
  <si>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</si>
  <si>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</si>
  <si>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</si>
  <si>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</si>
  <si>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</si>
  <si>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</si>
  <si>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</si>
  <si>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</si>
  <si>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</si>
  <si>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</si>
  <si>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</si>
  <si>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</si>
  <si>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</si>
  <si>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</si>
  <si>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</si>
  <si>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</si>
  <si>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</si>
  <si>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</si>
  <si>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</si>
  <si>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</si>
  <si>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</si>
  <si>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</si>
  <si>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</si>
  <si>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</si>
  <si>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</si>
  <si>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</si>
  <si>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LOW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</si>
  <si>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</si>
  <si>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</si>
  <si>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</si>
  <si>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</si>
  <si>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</si>
  <si>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</si>
  <si>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</si>
  <si>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</si>
  <si>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</si>
  <si>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</si>
  <si>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</si>
  <si>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</si>
  <si>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</si>
  <si>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</si>
  <si>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</si>
  <si>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</si>
  <si>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Houston +11</t>
  </si>
  <si>
    <t>Charlotte +6</t>
  </si>
  <si>
    <t>Oklahoma City +10.5</t>
  </si>
  <si>
    <t>Philadelphia +6</t>
  </si>
  <si>
    <t>Indiana -7.5</t>
  </si>
  <si>
    <t>Miami -1.5</t>
  </si>
  <si>
    <t>Milwaukee -11.5</t>
  </si>
  <si>
    <t>Minnesota -1.5</t>
  </si>
  <si>
    <t>Sacramento +7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</si>
</sst>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topLeftCell="C1" workbookViewId="0">
      <selection activeCell="J9" sqref="J9"/>
    </sheetView>
  </sheetViews>
  <sheetFormatPr defaultRowHeight="14.5" x14ac:dyDescent="0.35"/>
  <cols>
    <col min="1" max="1" width="21.81640625" customWidth="1"/>
    <col min="2" max="2" width="21.54296875" customWidth="1"/>
    <col min="3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66</v>
      </c>
    </row>
    <row r="2" spans="1:11" x14ac:dyDescent="0.35">
      <c r="A2">
        <v>-11</v>
      </c>
      <c r="B2" t="s">
        <v>81</v>
      </c>
      <c r="C2" t="s">
        <v>64</v>
      </c>
      <c r="D2" t="s">
        <v>28</v>
      </c>
      <c r="E2">
        <v>101</v>
      </c>
      <c r="F2" t="s">
        <v>39</v>
      </c>
      <c r="G2">
        <v>109</v>
      </c>
      <c r="H2">
        <v>210</v>
      </c>
      <c r="I2">
        <v>211.5</v>
      </c>
      <c r="J2" t="s">
        <v>22</v>
      </c>
      <c r="K2" t="s">
        <v>64</v>
      </c>
    </row>
    <row r="3" spans="1:11" x14ac:dyDescent="0.35">
      <c r="A3">
        <v>-7.5</v>
      </c>
      <c r="B3" t="s">
        <v>85</v>
      </c>
      <c r="C3" t="s">
        <v>65</v>
      </c>
      <c r="D3" t="s">
        <v>45</v>
      </c>
      <c r="E3">
        <v>101</v>
      </c>
      <c r="F3" t="s">
        <v>47</v>
      </c>
      <c r="G3">
        <v>113</v>
      </c>
      <c r="H3">
        <v>214</v>
      </c>
      <c r="I3">
        <v>214</v>
      </c>
      <c r="J3" t="s">
        <v>31</v>
      </c>
      <c r="K3" t="s">
        <v>64</v>
      </c>
    </row>
    <row r="4" spans="1:11" x14ac:dyDescent="0.35">
      <c r="A4">
        <v>1.5</v>
      </c>
      <c r="B4" t="s">
        <v>86</v>
      </c>
      <c r="C4" t="s">
        <v>64</v>
      </c>
      <c r="D4" t="s">
        <v>26</v>
      </c>
      <c r="E4">
        <v>105</v>
      </c>
      <c r="F4" t="s">
        <v>38</v>
      </c>
      <c r="G4">
        <v>102</v>
      </c>
      <c r="H4">
        <v>207</v>
      </c>
      <c r="I4">
        <v>210</v>
      </c>
      <c r="J4" t="s">
        <v>22</v>
      </c>
      <c r="K4" t="s">
        <v>64</v>
      </c>
    </row>
    <row r="5" spans="1:11" x14ac:dyDescent="0.35">
      <c r="A5">
        <v>-6</v>
      </c>
      <c r="B5" t="s">
        <v>82</v>
      </c>
      <c r="C5" t="s">
        <v>65</v>
      </c>
      <c r="D5" t="s">
        <v>49</v>
      </c>
      <c r="E5">
        <v>114</v>
      </c>
      <c r="F5" t="s">
        <v>24</v>
      </c>
      <c r="G5">
        <v>113</v>
      </c>
      <c r="H5">
        <v>227</v>
      </c>
      <c r="I5">
        <v>226</v>
      </c>
      <c r="J5" t="s">
        <v>31</v>
      </c>
      <c r="K5" t="s">
        <v>64</v>
      </c>
    </row>
    <row r="6" spans="1:11" x14ac:dyDescent="0.35">
      <c r="A6">
        <v>-10.5</v>
      </c>
      <c r="B6" t="s">
        <v>83</v>
      </c>
      <c r="C6" t="s">
        <v>64</v>
      </c>
      <c r="D6" t="s">
        <v>32</v>
      </c>
      <c r="E6">
        <v>95</v>
      </c>
      <c r="F6" t="s">
        <v>25</v>
      </c>
      <c r="G6">
        <v>104</v>
      </c>
      <c r="H6">
        <v>199</v>
      </c>
      <c r="I6">
        <v>205.5</v>
      </c>
      <c r="J6" t="s">
        <v>22</v>
      </c>
      <c r="K6" t="s">
        <v>65</v>
      </c>
    </row>
    <row r="7" spans="1:11" x14ac:dyDescent="0.35">
      <c r="A7">
        <v>-11.5</v>
      </c>
      <c r="B7" t="s">
        <v>87</v>
      </c>
      <c r="C7" t="s">
        <v>64</v>
      </c>
      <c r="D7" t="s">
        <v>36</v>
      </c>
      <c r="E7">
        <v>100</v>
      </c>
      <c r="F7" t="s">
        <v>40</v>
      </c>
      <c r="G7">
        <v>112</v>
      </c>
      <c r="H7">
        <v>212</v>
      </c>
      <c r="I7">
        <v>212.5</v>
      </c>
      <c r="J7" t="s">
        <v>22</v>
      </c>
      <c r="K7" t="s">
        <v>64</v>
      </c>
    </row>
    <row r="8" spans="1:11" x14ac:dyDescent="0.35">
      <c r="A8">
        <v>-1.5</v>
      </c>
      <c r="B8" t="s">
        <v>88</v>
      </c>
      <c r="C8" t="s">
        <v>64</v>
      </c>
      <c r="D8" t="s">
        <v>37</v>
      </c>
      <c r="E8">
        <v>106</v>
      </c>
      <c r="F8" t="s">
        <v>44</v>
      </c>
      <c r="G8">
        <v>110</v>
      </c>
      <c r="H8">
        <v>216</v>
      </c>
      <c r="I8">
        <v>219</v>
      </c>
      <c r="J8" t="s">
        <v>22</v>
      </c>
      <c r="K8" t="s">
        <v>64</v>
      </c>
    </row>
    <row r="9" spans="1:11" x14ac:dyDescent="0.35">
      <c r="A9">
        <v>-6</v>
      </c>
      <c r="B9" t="s">
        <v>84</v>
      </c>
      <c r="C9" t="s">
        <v>64</v>
      </c>
      <c r="D9" t="s">
        <v>18</v>
      </c>
      <c r="E9">
        <v>110</v>
      </c>
      <c r="F9" t="s">
        <v>48</v>
      </c>
      <c r="G9">
        <v>114</v>
      </c>
      <c r="H9">
        <v>224</v>
      </c>
      <c r="I9">
        <v>217.5</v>
      </c>
      <c r="J9" t="s">
        <v>31</v>
      </c>
      <c r="K9" t="s">
        <v>65</v>
      </c>
    </row>
    <row r="10" spans="1:11" x14ac:dyDescent="0.35">
      <c r="A10">
        <v>7</v>
      </c>
      <c r="B10" t="s">
        <v>89</v>
      </c>
      <c r="C10" t="s">
        <v>64</v>
      </c>
      <c r="D10" t="s">
        <v>23</v>
      </c>
      <c r="E10">
        <v>112</v>
      </c>
      <c r="F10" t="s">
        <v>50</v>
      </c>
      <c r="G10">
        <v>107</v>
      </c>
      <c r="H10">
        <v>219</v>
      </c>
      <c r="I10">
        <v>223</v>
      </c>
      <c r="J10" t="s">
        <v>22</v>
      </c>
      <c r="K10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2"/>
  <sheetViews>
    <sheetView topLeftCell="A115" workbookViewId="0">
      <selection activeCell="F130" sqref="F130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32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32" si="13">SUM(J82+L82)</f>
        <v>204</v>
      </c>
      <c r="N82" s="2">
        <v>203.5</v>
      </c>
      <c r="O82" s="2">
        <f t="shared" ref="O82:O132" si="14">SUM(C82+E82)</f>
        <v>196</v>
      </c>
      <c r="P82" s="3" t="str">
        <f t="shared" ref="P82:P132" si="15">IF(M82&lt;N82,"UNDER","OVER")</f>
        <v>OVER</v>
      </c>
      <c r="Q82" s="2" t="str">
        <f t="shared" ref="Q82:Q132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3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3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3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3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32" si="18">IF(P107=Q107,"WIN","LOSS")</f>
        <v>WIN</v>
      </c>
    </row>
    <row r="108" spans="1:18" x14ac:dyDescent="0.3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3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3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3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3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3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3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3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3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3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3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3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3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3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3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3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3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3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3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3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3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3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3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3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3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8"/>
  <sheetViews>
    <sheetView workbookViewId="0">
      <selection activeCell="E9" sqref="E9"/>
    </sheetView>
  </sheetViews>
  <sheetFormatPr defaultRowHeight="14.5" x14ac:dyDescent="0.35"/>
  <cols>
    <col min="1" max="1" width="17.453125" customWidth="1"/>
    <col min="2" max="2" width="17.26953125" customWidth="1"/>
    <col min="3" max="3" width="18.1796875" customWidth="1"/>
    <col min="4" max="4" width="17.90625" customWidth="1"/>
    <col min="5" max="5" width="14.6328125" customWidth="1"/>
    <col min="6" max="6" width="16.54296875" customWidth="1"/>
  </cols>
  <sheetData>
    <row r="1" spans="1:6" x14ac:dyDescent="0.35">
      <c r="A1" t="s">
        <v>51</v>
      </c>
      <c r="B1" t="s">
        <v>52</v>
      </c>
      <c r="C1" t="s">
        <v>57</v>
      </c>
      <c r="D1" t="s">
        <v>71</v>
      </c>
      <c r="E1" t="s">
        <v>72</v>
      </c>
      <c r="F1" t="s">
        <v>58</v>
      </c>
    </row>
    <row r="2" spans="1:6" x14ac:dyDescent="0.35">
      <c r="A2">
        <f>COUNTIF(Archive!$H2:H200,"WIN")</f>
        <v>55</v>
      </c>
      <c r="B2">
        <f>COUNTIF(Archive!$H2:H200,"LOSS")</f>
        <v>73</v>
      </c>
      <c r="C2">
        <f>ROUND(SUM(A2/(A2+B2)),3)</f>
        <v>0.43</v>
      </c>
      <c r="D2">
        <f>COUNTIF(Archive!$R2:R200,"WIN")</f>
        <v>63</v>
      </c>
      <c r="E2">
        <f>COUNTIF(Archive!$R2:R200,"LOSS")</f>
        <v>68</v>
      </c>
      <c r="F2">
        <f>ROUND(SUM(D2/(D2+E2)),3)</f>
        <v>0.48099999999999998</v>
      </c>
    </row>
    <row r="4" spans="1:6" x14ac:dyDescent="0.35">
      <c r="A4" t="s">
        <v>67</v>
      </c>
      <c r="B4" t="s">
        <v>68</v>
      </c>
      <c r="C4" t="s">
        <v>69</v>
      </c>
      <c r="D4" t="s">
        <v>70</v>
      </c>
      <c r="E4" t="s">
        <v>73</v>
      </c>
      <c r="F4" t="s">
        <v>74</v>
      </c>
    </row>
    <row r="5" spans="1:6" x14ac:dyDescent="0.35">
      <c r="A5">
        <v>8</v>
      </c>
      <c r="B5">
        <v>10</v>
      </c>
      <c r="C5">
        <f>ROUND(SUM(A5/(A5+B5)),3)</f>
        <v>0.44400000000000001</v>
      </c>
      <c r="D5">
        <v>10</v>
      </c>
      <c r="E5">
        <v>7</v>
      </c>
      <c r="F5">
        <f>ROUND(SUM(D5/(D5+E5)),3)</f>
        <v>0.58799999999999997</v>
      </c>
    </row>
    <row r="7" spans="1:6" x14ac:dyDescent="0.35">
      <c r="A7" t="s">
        <v>75</v>
      </c>
      <c r="B7" t="s">
        <v>76</v>
      </c>
      <c r="C7" t="s">
        <v>77</v>
      </c>
      <c r="D7" t="s">
        <v>78</v>
      </c>
      <c r="E7" t="s">
        <v>79</v>
      </c>
      <c r="F7" t="s">
        <v>80</v>
      </c>
    </row>
    <row r="8" spans="1:6" x14ac:dyDescent="0.35">
      <c r="A8">
        <v>10</v>
      </c>
      <c r="B8">
        <v>12</v>
      </c>
      <c r="C8">
        <f>ROUND(SUM(A8/(A8+B8)),3)</f>
        <v>0.45500000000000002</v>
      </c>
      <c r="D8">
        <v>10</v>
      </c>
      <c r="E8">
        <v>12</v>
      </c>
      <c r="F8">
        <f>ROUND(SUM(D8/(D8+E8)),3)</f>
        <v>0.45500000000000002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2021-11-20T16:18:30Z</dcterms:modified>
</cp:coreProperties>
</file>