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NBA-Model\"/>
    </mc:Choice>
  </mc:AlternateContent>
  <xr:revisionPtr revIDLastSave="0" documentId="13_ncr:1_{9A21DFCF-57C0-49BC-8A38-1884B623D3BE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UpdatedResults" sheetId="1" r:id="rId1"/>
    <sheet name="Archive" sheetId="2" r:id="rId2"/>
    <sheet name="WL 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4" i="2" l="1"/>
  <c r="Q64" i="2" s="1"/>
  <c r="M64" i="2"/>
  <c r="P64" i="2" s="1"/>
  <c r="R64" i="2" s="1"/>
  <c r="F64" i="2"/>
  <c r="Q63" i="2"/>
  <c r="R63" i="2" s="1"/>
  <c r="P63" i="2"/>
  <c r="O63" i="2"/>
  <c r="M63" i="2"/>
  <c r="F63" i="2"/>
  <c r="P62" i="2"/>
  <c r="O62" i="2"/>
  <c r="Q62" i="2" s="1"/>
  <c r="M62" i="2"/>
  <c r="F62" i="2"/>
  <c r="O61" i="2"/>
  <c r="Q61" i="2" s="1"/>
  <c r="M61" i="2"/>
  <c r="P61" i="2" s="1"/>
  <c r="R61" i="2" s="1"/>
  <c r="F61" i="2"/>
  <c r="O60" i="2"/>
  <c r="Q60" i="2" s="1"/>
  <c r="M60" i="2"/>
  <c r="P60" i="2" s="1"/>
  <c r="F60" i="2"/>
  <c r="Q59" i="2"/>
  <c r="R59" i="2" s="1"/>
  <c r="P59" i="2"/>
  <c r="O59" i="2"/>
  <c r="M59" i="2"/>
  <c r="F59" i="2"/>
  <c r="P58" i="2"/>
  <c r="R58" i="2" s="1"/>
  <c r="O58" i="2"/>
  <c r="Q58" i="2" s="1"/>
  <c r="M58" i="2"/>
  <c r="F58" i="2"/>
  <c r="O57" i="2"/>
  <c r="Q57" i="2" s="1"/>
  <c r="M57" i="2"/>
  <c r="P57" i="2" s="1"/>
  <c r="R57" i="2" s="1"/>
  <c r="F57" i="2"/>
  <c r="O56" i="2"/>
  <c r="Q56" i="2" s="1"/>
  <c r="M56" i="2"/>
  <c r="P56" i="2" s="1"/>
  <c r="R56" i="2" s="1"/>
  <c r="F56" i="2"/>
  <c r="Q55" i="2"/>
  <c r="R55" i="2" s="1"/>
  <c r="P55" i="2"/>
  <c r="O55" i="2"/>
  <c r="M55" i="2"/>
  <c r="F55" i="2"/>
  <c r="P54" i="2"/>
  <c r="O54" i="2"/>
  <c r="Q54" i="2" s="1"/>
  <c r="M54" i="2"/>
  <c r="F54" i="2"/>
  <c r="O53" i="2"/>
  <c r="Q53" i="2" s="1"/>
  <c r="M53" i="2"/>
  <c r="P53" i="2" s="1"/>
  <c r="R53" i="2" s="1"/>
  <c r="F53" i="2"/>
  <c r="O52" i="2"/>
  <c r="Q52" i="2" s="1"/>
  <c r="M52" i="2"/>
  <c r="P52" i="2" s="1"/>
  <c r="R52" i="2" s="1"/>
  <c r="F52" i="2"/>
  <c r="Q51" i="2"/>
  <c r="P51" i="2"/>
  <c r="R51" i="2" s="1"/>
  <c r="O51" i="2"/>
  <c r="M51" i="2"/>
  <c r="F51" i="2"/>
  <c r="O50" i="2"/>
  <c r="Q50" i="2" s="1"/>
  <c r="M50" i="2"/>
  <c r="P50" i="2" s="1"/>
  <c r="R50" i="2" s="1"/>
  <c r="F50" i="2"/>
  <c r="Q49" i="2"/>
  <c r="P49" i="2"/>
  <c r="R49" i="2" s="1"/>
  <c r="O49" i="2"/>
  <c r="M49" i="2"/>
  <c r="F49" i="2"/>
  <c r="Q48" i="2"/>
  <c r="P48" i="2"/>
  <c r="R48" i="2" s="1"/>
  <c r="O48" i="2"/>
  <c r="M48" i="2"/>
  <c r="F48" i="2"/>
  <c r="O47" i="2"/>
  <c r="Q47" i="2" s="1"/>
  <c r="M47" i="2"/>
  <c r="P47" i="2" s="1"/>
  <c r="R47" i="2" s="1"/>
  <c r="F47" i="2"/>
  <c r="Q46" i="2"/>
  <c r="O46" i="2"/>
  <c r="M46" i="2"/>
  <c r="P46" i="2" s="1"/>
  <c r="R46" i="2" s="1"/>
  <c r="F46" i="2"/>
  <c r="P45" i="2"/>
  <c r="O45" i="2"/>
  <c r="Q45" i="2" s="1"/>
  <c r="R45" i="2" s="1"/>
  <c r="M45" i="2"/>
  <c r="F45" i="2"/>
  <c r="Q44" i="2"/>
  <c r="P44" i="2"/>
  <c r="R44" i="2" s="1"/>
  <c r="O44" i="2"/>
  <c r="M44" i="2"/>
  <c r="F44" i="2"/>
  <c r="O43" i="2"/>
  <c r="Q43" i="2" s="1"/>
  <c r="M43" i="2"/>
  <c r="P43" i="2" s="1"/>
  <c r="R43" i="2" s="1"/>
  <c r="F43" i="2"/>
  <c r="Q42" i="2"/>
  <c r="O42" i="2"/>
  <c r="M42" i="2"/>
  <c r="P42" i="2" s="1"/>
  <c r="R42" i="2" s="1"/>
  <c r="F42" i="2"/>
  <c r="P41" i="2"/>
  <c r="O41" i="2"/>
  <c r="Q41" i="2" s="1"/>
  <c r="R41" i="2" s="1"/>
  <c r="M41" i="2"/>
  <c r="F41" i="2"/>
  <c r="P40" i="2"/>
  <c r="O40" i="2"/>
  <c r="Q40" i="2" s="1"/>
  <c r="M40" i="2"/>
  <c r="F40" i="2"/>
  <c r="O39" i="2"/>
  <c r="Q39" i="2" s="1"/>
  <c r="M39" i="2"/>
  <c r="P39" i="2" s="1"/>
  <c r="R39" i="2" s="1"/>
  <c r="F39" i="2"/>
  <c r="Q38" i="2"/>
  <c r="O38" i="2"/>
  <c r="M38" i="2"/>
  <c r="P38" i="2" s="1"/>
  <c r="R38" i="2" s="1"/>
  <c r="F38" i="2"/>
  <c r="Q37" i="2"/>
  <c r="R37" i="2" s="1"/>
  <c r="P37" i="2"/>
  <c r="O37" i="2"/>
  <c r="M37" i="2"/>
  <c r="F37" i="2"/>
  <c r="P36" i="2"/>
  <c r="O36" i="2"/>
  <c r="Q36" i="2" s="1"/>
  <c r="M36" i="2"/>
  <c r="F36" i="2"/>
  <c r="O35" i="2"/>
  <c r="Q35" i="2" s="1"/>
  <c r="M35" i="2"/>
  <c r="P35" i="2" s="1"/>
  <c r="F35" i="2"/>
  <c r="Q34" i="2"/>
  <c r="O34" i="2"/>
  <c r="M34" i="2"/>
  <c r="P34" i="2" s="1"/>
  <c r="R34" i="2" s="1"/>
  <c r="F34" i="2"/>
  <c r="Q33" i="2"/>
  <c r="R33" i="2" s="1"/>
  <c r="P33" i="2"/>
  <c r="O33" i="2"/>
  <c r="M33" i="2"/>
  <c r="F33" i="2"/>
  <c r="Q32" i="2"/>
  <c r="P32" i="2"/>
  <c r="R32" i="2" s="1"/>
  <c r="O32" i="2"/>
  <c r="M32" i="2"/>
  <c r="F32" i="2"/>
  <c r="O31" i="2"/>
  <c r="Q31" i="2" s="1"/>
  <c r="M31" i="2"/>
  <c r="P31" i="2" s="1"/>
  <c r="R31" i="2" s="1"/>
  <c r="F31" i="2"/>
  <c r="Q30" i="2"/>
  <c r="O30" i="2"/>
  <c r="M30" i="2"/>
  <c r="P30" i="2" s="1"/>
  <c r="R30" i="2" s="1"/>
  <c r="F30" i="2"/>
  <c r="O29" i="2"/>
  <c r="Q29" i="2" s="1"/>
  <c r="M29" i="2"/>
  <c r="P29" i="2" s="1"/>
  <c r="R29" i="2" s="1"/>
  <c r="F29" i="2"/>
  <c r="Q28" i="2"/>
  <c r="P28" i="2"/>
  <c r="R28" i="2" s="1"/>
  <c r="O28" i="2"/>
  <c r="M28" i="2"/>
  <c r="F28" i="2"/>
  <c r="O27" i="2"/>
  <c r="Q27" i="2" s="1"/>
  <c r="M27" i="2"/>
  <c r="P27" i="2" s="1"/>
  <c r="R27" i="2" s="1"/>
  <c r="F27" i="2"/>
  <c r="B2" i="3"/>
  <c r="A2" i="3"/>
  <c r="O12" i="2"/>
  <c r="Q12" i="2" s="1"/>
  <c r="M12" i="2"/>
  <c r="P12" i="2" s="1"/>
  <c r="F12" i="2"/>
  <c r="Q11" i="2"/>
  <c r="P11" i="2"/>
  <c r="R11" i="2" s="1"/>
  <c r="O11" i="2"/>
  <c r="M11" i="2"/>
  <c r="F11" i="2"/>
  <c r="O10" i="2"/>
  <c r="Q10" i="2" s="1"/>
  <c r="M10" i="2"/>
  <c r="P10" i="2" s="1"/>
  <c r="F10" i="2"/>
  <c r="O9" i="2"/>
  <c r="Q9" i="2" s="1"/>
  <c r="M9" i="2"/>
  <c r="P9" i="2" s="1"/>
  <c r="F9" i="2"/>
  <c r="O8" i="2"/>
  <c r="Q8" i="2" s="1"/>
  <c r="M8" i="2"/>
  <c r="P8" i="2" s="1"/>
  <c r="R8" i="2" s="1"/>
  <c r="F8" i="2"/>
  <c r="Q7" i="2"/>
  <c r="P7" i="2"/>
  <c r="R7" i="2" s="1"/>
  <c r="O7" i="2"/>
  <c r="M7" i="2"/>
  <c r="F7" i="2"/>
  <c r="O6" i="2"/>
  <c r="Q6" i="2" s="1"/>
  <c r="M6" i="2"/>
  <c r="P6" i="2" s="1"/>
  <c r="R6" i="2" s="1"/>
  <c r="F6" i="2"/>
  <c r="O5" i="2"/>
  <c r="Q5" i="2" s="1"/>
  <c r="M5" i="2"/>
  <c r="P5" i="2" s="1"/>
  <c r="R5" i="2" s="1"/>
  <c r="F5" i="2"/>
  <c r="O4" i="2"/>
  <c r="Q4" i="2" s="1"/>
  <c r="M4" i="2"/>
  <c r="P4" i="2" s="1"/>
  <c r="F4" i="2"/>
  <c r="Q3" i="2"/>
  <c r="P3" i="2"/>
  <c r="R3" i="2" s="1"/>
  <c r="O3" i="2"/>
  <c r="M3" i="2"/>
  <c r="F3" i="2"/>
  <c r="O2" i="2"/>
  <c r="Q2" i="2" s="1"/>
  <c r="M2" i="2"/>
  <c r="P2" i="2" s="1"/>
  <c r="F2" i="2"/>
  <c r="O26" i="2"/>
  <c r="Q26" i="2" s="1"/>
  <c r="M26" i="2"/>
  <c r="P26" i="2" s="1"/>
  <c r="F26" i="2"/>
  <c r="O25" i="2"/>
  <c r="Q25" i="2" s="1"/>
  <c r="M25" i="2"/>
  <c r="P25" i="2" s="1"/>
  <c r="R25" i="2" s="1"/>
  <c r="F25" i="2"/>
  <c r="P24" i="2"/>
  <c r="O24" i="2"/>
  <c r="Q24" i="2" s="1"/>
  <c r="M24" i="2"/>
  <c r="F24" i="2"/>
  <c r="O23" i="2"/>
  <c r="Q23" i="2" s="1"/>
  <c r="M23" i="2"/>
  <c r="P23" i="2" s="1"/>
  <c r="F23" i="2"/>
  <c r="P22" i="2"/>
  <c r="O22" i="2"/>
  <c r="Q22" i="2" s="1"/>
  <c r="M22" i="2"/>
  <c r="F22" i="2"/>
  <c r="O21" i="2"/>
  <c r="Q21" i="2" s="1"/>
  <c r="M21" i="2"/>
  <c r="P21" i="2" s="1"/>
  <c r="F21" i="2"/>
  <c r="O20" i="2"/>
  <c r="Q20" i="2" s="1"/>
  <c r="M20" i="2"/>
  <c r="P20" i="2" s="1"/>
  <c r="F20" i="2"/>
  <c r="O19" i="2"/>
  <c r="Q19" i="2" s="1"/>
  <c r="M19" i="2"/>
  <c r="P19" i="2" s="1"/>
  <c r="F19" i="2"/>
  <c r="P18" i="2"/>
  <c r="O18" i="2"/>
  <c r="Q18" i="2" s="1"/>
  <c r="M18" i="2"/>
  <c r="F18" i="2"/>
  <c r="R54" i="2" l="1"/>
  <c r="R60" i="2"/>
  <c r="R62" i="2"/>
  <c r="C2" i="3"/>
  <c r="R35" i="2"/>
  <c r="D2" i="3" s="1"/>
  <c r="R36" i="2"/>
  <c r="R40" i="2"/>
  <c r="E2" i="3"/>
  <c r="R2" i="2"/>
  <c r="R4" i="2"/>
  <c r="R9" i="2"/>
  <c r="R10" i="2"/>
  <c r="R12" i="2"/>
  <c r="R26" i="2"/>
  <c r="R22" i="2"/>
  <c r="R24" i="2"/>
  <c r="R18" i="2"/>
  <c r="R19" i="2"/>
  <c r="R20" i="2"/>
  <c r="R21" i="2"/>
  <c r="R23" i="2"/>
  <c r="F2" i="3" l="1"/>
</calcChain>
</file>

<file path=xl/sharedStrings.xml><?xml version="1.0" encoding="utf-8"?>
<sst xmlns="http://schemas.openxmlformats.org/spreadsheetml/2006/main" count="375" uniqueCount="68">
  <si>
    <t>Date</t>
  </si>
  <si>
    <t>Visitor/Neutral</t>
  </si>
  <si>
    <t>PTS</t>
  </si>
  <si>
    <t>Home/Neutral</t>
  </si>
  <si>
    <t>PTS2</t>
  </si>
  <si>
    <t>My Line(Home)</t>
  </si>
  <si>
    <t>Vegas Line</t>
  </si>
  <si>
    <t>Results</t>
  </si>
  <si>
    <t>Prediction Vistor</t>
  </si>
  <si>
    <t>Away Points</t>
  </si>
  <si>
    <t>Prediction Home</t>
  </si>
  <si>
    <t>Home Points</t>
  </si>
  <si>
    <t>Predicted Total</t>
  </si>
  <si>
    <t>Vegas Total</t>
  </si>
  <si>
    <t>Actual Total</t>
  </si>
  <si>
    <t>Total Prediction</t>
  </si>
  <si>
    <t>Actual O/U Outcome</t>
  </si>
  <si>
    <t>Total Win/Loss</t>
  </si>
  <si>
    <t>Philadelphia 76ers</t>
  </si>
  <si>
    <t>Detroit Pistons</t>
  </si>
  <si>
    <t>WIN</t>
  </si>
  <si>
    <t xml:space="preserve">Philaelphia 76ers </t>
  </si>
  <si>
    <t>UNDER</t>
  </si>
  <si>
    <t>Utah Jazz</t>
  </si>
  <si>
    <t>Atlanta Hawks</t>
  </si>
  <si>
    <t>Boston Celtics</t>
  </si>
  <si>
    <t>Miami Heat</t>
  </si>
  <si>
    <t>LOSS</t>
  </si>
  <si>
    <t>Houston Rockets</t>
  </si>
  <si>
    <t>Phoenix Suns</t>
  </si>
  <si>
    <t xml:space="preserve">Houston Rockets </t>
  </si>
  <si>
    <t>OVER</t>
  </si>
  <si>
    <t>Oklahoma City Thunder</t>
  </si>
  <si>
    <t>Los Angeles Lakers</t>
  </si>
  <si>
    <t>Brooklyn Nets</t>
  </si>
  <si>
    <t>San Antonio Spurs</t>
  </si>
  <si>
    <t>Orlando Magic</t>
  </si>
  <si>
    <t>Memphis Grizzlies</t>
  </si>
  <si>
    <t>Washington Wizards</t>
  </si>
  <si>
    <t>New York Knicks</t>
  </si>
  <si>
    <t>Milwaukee Bucks</t>
  </si>
  <si>
    <t>Cleveland Cavaliers</t>
  </si>
  <si>
    <t>Toronto Raptors</t>
  </si>
  <si>
    <t>Los Angeles Clippers</t>
  </si>
  <si>
    <t>Minnesota Timberwolves</t>
  </si>
  <si>
    <t>New Orleans Pelicans</t>
  </si>
  <si>
    <t>Golden State Warriors</t>
  </si>
  <si>
    <t>Indiana Pacers</t>
  </si>
  <si>
    <t>Portland Trail Blazers</t>
  </si>
  <si>
    <t>Charlotte Hornets</t>
  </si>
  <si>
    <t>Sacramento Kings</t>
  </si>
  <si>
    <t>Spread Win</t>
  </si>
  <si>
    <t>Spread Loss</t>
  </si>
  <si>
    <t>Over Win</t>
  </si>
  <si>
    <t>Over Loss</t>
  </si>
  <si>
    <t>NO PLAY</t>
  </si>
  <si>
    <t>Chicago Bulls</t>
  </si>
  <si>
    <t>Denver Nuggets</t>
  </si>
  <si>
    <t>Dallas Mavericks</t>
  </si>
  <si>
    <t>Spread Win %</t>
  </si>
  <si>
    <t>O/U %</t>
  </si>
  <si>
    <t>My Bets</t>
  </si>
  <si>
    <t>My O/U Bets</t>
  </si>
  <si>
    <t>Vegas Line(Home)</t>
  </si>
  <si>
    <t>PUSH</t>
  </si>
  <si>
    <t>Philadelphia -3</t>
  </si>
  <si>
    <t>Indiana +9.5</t>
  </si>
  <si>
    <t>Miami 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</si>
</sst>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33" borderId="0" xfId="0" applyNumberFormat="1" applyFill="1"/>
    <xf numFmtId="0" fontId="0" fillId="33" borderId="0" xfId="0" applyFill="1"/>
    <xf numFmtId="0" fontId="16" fillId="33" borderId="0" xfId="0" applyFont="1" applyFill="1"/>
    <xf numFmtId="14" fontId="0" fillId="0" borderId="0" xfId="0" applyNumberFormat="1"/>
    <xf numFmtId="14" fontId="0" fillId="34" borderId="10" xfId="0" applyNumberFormat="1" applyFill="1" applyBorder="1"/>
    <xf numFmtId="0" fontId="0" fillId="34" borderId="11" xfId="0" applyFill="1" applyBorder="1"/>
    <xf numFmtId="0" fontId="16" fillId="34" borderId="11" xfId="0" applyFont="1" applyFill="1" applyBorder="1"/>
    <xf numFmtId="0" fontId="0" fillId="34" borderId="11" xfId="0" applyFill="1" applyBorder="1" applyAlignment="1">
      <alignment horizontal="right"/>
    </xf>
    <xf numFmtId="0" fontId="0" fillId="34" borderId="12" xfId="0" applyFill="1" applyBorder="1"/>
    <xf numFmtId="0" fontId="16" fillId="34" borderId="12" xfId="0" applyFont="1" applyFill="1" applyBorder="1"/>
    <xf numFmtId="14" fontId="0" fillId="33" borderId="10" xfId="0" applyNumberFormat="1" applyFill="1" applyBorder="1"/>
    <xf numFmtId="0" fontId="0" fillId="33" borderId="11" xfId="0" applyFill="1" applyBorder="1"/>
    <xf numFmtId="0" fontId="16" fillId="33" borderId="11" xfId="0" applyFont="1" applyFill="1" applyBorder="1"/>
    <xf numFmtId="0" fontId="0" fillId="33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G5" sqref="G5"/>
    </sheetView>
  </sheetViews>
  <sheetFormatPr defaultRowHeight="14.5" x14ac:dyDescent="0.35"/>
  <cols>
    <col min="1" max="1" width="21.81640625" customWidth="1"/>
    <col min="2" max="2" width="19.453125" customWidth="1"/>
    <col min="3" max="3" width="19.26953125" customWidth="1"/>
    <col min="4" max="4" width="16.08984375" customWidth="1"/>
    <col min="5" max="5" width="22.453125" customWidth="1"/>
    <col min="6" max="6" width="17.36328125" customWidth="1"/>
    <col min="7" max="7" width="16.26953125" customWidth="1"/>
    <col min="8" max="8" width="15.36328125" customWidth="1"/>
    <col min="9" max="9" width="14.90625" customWidth="1"/>
  </cols>
  <sheetData>
    <row r="1" spans="1:9" x14ac:dyDescent="0.35">
      <c r="A1" t="s">
        <v>63</v>
      </c>
      <c r="B1" t="s">
        <v>61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62</v>
      </c>
    </row>
    <row r="2" spans="1:9" x14ac:dyDescent="0.35">
      <c r="A2">
        <v>-3</v>
      </c>
      <c r="B2" t="s">
        <v>65</v>
      </c>
      <c r="C2" t="s">
        <v>42</v>
      </c>
      <c r="D2">
        <v>100</v>
      </c>
      <c r="E2" t="s">
        <v>18</v>
      </c>
      <c r="F2">
        <v>113</v>
      </c>
      <c r="G2">
        <v>213</v>
      </c>
      <c r="H2">
        <v>210</v>
      </c>
      <c r="I2" t="s">
        <v>31</v>
      </c>
    </row>
    <row r="3" spans="1:9" x14ac:dyDescent="0.35">
      <c r="A3">
        <v>-9.5</v>
      </c>
      <c r="B3" t="s">
        <v>66</v>
      </c>
      <c r="C3" t="s">
        <v>47</v>
      </c>
      <c r="D3">
        <v>106</v>
      </c>
      <c r="E3" t="s">
        <v>23</v>
      </c>
      <c r="F3">
        <v>109</v>
      </c>
      <c r="G3">
        <v>215</v>
      </c>
      <c r="H3">
        <v>216</v>
      </c>
      <c r="I3" t="s">
        <v>22</v>
      </c>
    </row>
    <row r="4" spans="1:9" x14ac:dyDescent="0.35">
      <c r="A4">
        <v>-4</v>
      </c>
      <c r="B4" t="s">
        <v>67</v>
      </c>
      <c r="C4" t="s">
        <v>26</v>
      </c>
      <c r="D4">
        <v>104</v>
      </c>
      <c r="E4" t="s">
        <v>43</v>
      </c>
      <c r="F4">
        <v>103</v>
      </c>
      <c r="G4">
        <v>207</v>
      </c>
      <c r="H4">
        <v>211.5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4"/>
  <sheetViews>
    <sheetView topLeftCell="A46" workbookViewId="0">
      <selection activeCell="A52" sqref="A52:R64"/>
    </sheetView>
  </sheetViews>
  <sheetFormatPr defaultRowHeight="14.5" x14ac:dyDescent="0.35"/>
  <cols>
    <col min="1" max="1" width="20.1796875" customWidth="1"/>
    <col min="2" max="2" width="18.90625" customWidth="1"/>
    <col min="4" max="4" width="21.363281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5">
        <v>44503</v>
      </c>
      <c r="B2" s="6" t="s">
        <v>48</v>
      </c>
      <c r="C2" s="6">
        <v>104</v>
      </c>
      <c r="D2" s="6" t="s">
        <v>41</v>
      </c>
      <c r="E2" s="6">
        <v>107</v>
      </c>
      <c r="F2" s="6">
        <f t="shared" ref="F2:F12" si="0">SUM(J2 - L2)</f>
        <v>8</v>
      </c>
      <c r="G2" s="6">
        <v>5.5</v>
      </c>
      <c r="H2" s="6" t="s">
        <v>55</v>
      </c>
      <c r="I2" s="6" t="s">
        <v>48</v>
      </c>
      <c r="J2" s="6">
        <v>112</v>
      </c>
      <c r="K2" s="6" t="s">
        <v>41</v>
      </c>
      <c r="L2" s="6">
        <v>104</v>
      </c>
      <c r="M2" s="6">
        <f t="shared" ref="M2:M12" si="1">SUM(J2+L2)</f>
        <v>216</v>
      </c>
      <c r="N2" s="6">
        <v>216.5</v>
      </c>
      <c r="O2" s="6">
        <f t="shared" ref="O2:O12" si="2">SUM(C2+E2)</f>
        <v>211</v>
      </c>
      <c r="P2" s="7" t="str">
        <f t="shared" ref="P2:P12" si="3">IF(M2&lt;N2,"UNDER","OVER")</f>
        <v>UNDER</v>
      </c>
      <c r="Q2" s="6" t="str">
        <f t="shared" ref="Q2:Q12" si="4">IF(O2&lt;N2,"UNDER","OVER")</f>
        <v>UNDER</v>
      </c>
      <c r="R2" s="9" t="str">
        <f t="shared" ref="R2:R12" si="5">IF(P2=Q2,"WIN","LOSS")</f>
        <v>WIN</v>
      </c>
    </row>
    <row r="3" spans="1:18" x14ac:dyDescent="0.35">
      <c r="A3" s="5">
        <v>44503</v>
      </c>
      <c r="B3" s="6" t="s">
        <v>39</v>
      </c>
      <c r="C3" s="6">
        <v>98</v>
      </c>
      <c r="D3" s="6" t="s">
        <v>47</v>
      </c>
      <c r="E3" s="6">
        <v>111</v>
      </c>
      <c r="F3" s="8">
        <f t="shared" si="0"/>
        <v>0</v>
      </c>
      <c r="G3" s="6">
        <v>1</v>
      </c>
      <c r="H3" s="6" t="s">
        <v>55</v>
      </c>
      <c r="I3" s="6" t="s">
        <v>39</v>
      </c>
      <c r="J3" s="6">
        <v>112</v>
      </c>
      <c r="K3" s="6" t="s">
        <v>47</v>
      </c>
      <c r="L3" s="6">
        <v>112</v>
      </c>
      <c r="M3" s="6">
        <f t="shared" si="1"/>
        <v>224</v>
      </c>
      <c r="N3" s="6">
        <v>216</v>
      </c>
      <c r="O3" s="6">
        <f t="shared" si="2"/>
        <v>209</v>
      </c>
      <c r="P3" s="7" t="str">
        <f t="shared" si="3"/>
        <v>OVER</v>
      </c>
      <c r="Q3" s="6" t="str">
        <f t="shared" si="4"/>
        <v>UNDER</v>
      </c>
      <c r="R3" s="9" t="str">
        <f t="shared" si="5"/>
        <v>LOSS</v>
      </c>
    </row>
    <row r="4" spans="1:18" x14ac:dyDescent="0.35">
      <c r="A4" s="5">
        <v>44503</v>
      </c>
      <c r="B4" s="6" t="s">
        <v>25</v>
      </c>
      <c r="C4" s="6">
        <v>92</v>
      </c>
      <c r="D4" s="6" t="s">
        <v>36</v>
      </c>
      <c r="E4" s="6">
        <v>79</v>
      </c>
      <c r="F4" s="6">
        <f t="shared" si="0"/>
        <v>-3</v>
      </c>
      <c r="G4" s="6">
        <v>7</v>
      </c>
      <c r="H4" s="6" t="s">
        <v>27</v>
      </c>
      <c r="I4" s="6" t="s">
        <v>25</v>
      </c>
      <c r="J4" s="6">
        <v>108</v>
      </c>
      <c r="K4" s="6" t="s">
        <v>36</v>
      </c>
      <c r="L4" s="6">
        <v>111</v>
      </c>
      <c r="M4" s="6">
        <f t="shared" si="1"/>
        <v>219</v>
      </c>
      <c r="N4" s="6">
        <v>213</v>
      </c>
      <c r="O4" s="6">
        <f t="shared" si="2"/>
        <v>171</v>
      </c>
      <c r="P4" s="7" t="str">
        <f t="shared" si="3"/>
        <v>OVER</v>
      </c>
      <c r="Q4" s="6" t="str">
        <f t="shared" si="4"/>
        <v>UNDER</v>
      </c>
      <c r="R4" s="10" t="str">
        <f t="shared" si="5"/>
        <v>LOSS</v>
      </c>
    </row>
    <row r="5" spans="1:18" x14ac:dyDescent="0.35">
      <c r="A5" s="5">
        <v>44503</v>
      </c>
      <c r="B5" s="6" t="s">
        <v>56</v>
      </c>
      <c r="C5" s="6">
        <v>98</v>
      </c>
      <c r="D5" s="6" t="s">
        <v>18</v>
      </c>
      <c r="E5" s="6">
        <v>103</v>
      </c>
      <c r="F5" s="6">
        <f t="shared" si="0"/>
        <v>-12</v>
      </c>
      <c r="G5" s="6">
        <v>-2.5</v>
      </c>
      <c r="H5" s="7" t="s">
        <v>20</v>
      </c>
      <c r="I5" s="6" t="s">
        <v>56</v>
      </c>
      <c r="J5" s="6">
        <v>102</v>
      </c>
      <c r="K5" s="6" t="s">
        <v>18</v>
      </c>
      <c r="L5" s="6">
        <v>114</v>
      </c>
      <c r="M5" s="6">
        <f t="shared" si="1"/>
        <v>216</v>
      </c>
      <c r="N5" s="6">
        <v>215.5</v>
      </c>
      <c r="O5" s="6">
        <f t="shared" si="2"/>
        <v>201</v>
      </c>
      <c r="P5" s="7" t="str">
        <f t="shared" si="3"/>
        <v>OVER</v>
      </c>
      <c r="Q5" s="6" t="str">
        <f t="shared" si="4"/>
        <v>UNDER</v>
      </c>
      <c r="R5" s="9" t="str">
        <f t="shared" si="5"/>
        <v>LOSS</v>
      </c>
    </row>
    <row r="6" spans="1:18" x14ac:dyDescent="0.35">
      <c r="A6" s="5">
        <v>44503</v>
      </c>
      <c r="B6" s="6" t="s">
        <v>42</v>
      </c>
      <c r="C6" s="6">
        <v>109</v>
      </c>
      <c r="D6" s="6" t="s">
        <v>38</v>
      </c>
      <c r="E6" s="6">
        <v>100</v>
      </c>
      <c r="F6" s="6">
        <f t="shared" si="0"/>
        <v>-10</v>
      </c>
      <c r="G6" s="6">
        <v>-3.5</v>
      </c>
      <c r="H6" s="6" t="s">
        <v>27</v>
      </c>
      <c r="I6" s="6" t="s">
        <v>42</v>
      </c>
      <c r="J6" s="6">
        <v>98</v>
      </c>
      <c r="K6" s="6" t="s">
        <v>38</v>
      </c>
      <c r="L6" s="6">
        <v>108</v>
      </c>
      <c r="M6" s="6">
        <f t="shared" si="1"/>
        <v>206</v>
      </c>
      <c r="N6" s="6">
        <v>212</v>
      </c>
      <c r="O6" s="6">
        <f t="shared" si="2"/>
        <v>209</v>
      </c>
      <c r="P6" s="7" t="str">
        <f t="shared" si="3"/>
        <v>UNDER</v>
      </c>
      <c r="Q6" s="6" t="str">
        <f t="shared" si="4"/>
        <v>UNDER</v>
      </c>
      <c r="R6" s="10" t="str">
        <f t="shared" si="5"/>
        <v>WIN</v>
      </c>
    </row>
    <row r="7" spans="1:18" s="2" customFormat="1" x14ac:dyDescent="0.35">
      <c r="A7" s="5">
        <v>44503</v>
      </c>
      <c r="B7" s="6" t="s">
        <v>24</v>
      </c>
      <c r="C7" s="6">
        <v>108</v>
      </c>
      <c r="D7" s="6" t="s">
        <v>34</v>
      </c>
      <c r="E7" s="6">
        <v>117</v>
      </c>
      <c r="F7" s="6">
        <f t="shared" si="0"/>
        <v>6</v>
      </c>
      <c r="G7" s="6">
        <v>-4.5</v>
      </c>
      <c r="H7" s="6" t="s">
        <v>27</v>
      </c>
      <c r="I7" s="6" t="s">
        <v>24</v>
      </c>
      <c r="J7" s="6">
        <v>108</v>
      </c>
      <c r="K7" s="6" t="s">
        <v>34</v>
      </c>
      <c r="L7" s="6">
        <v>102</v>
      </c>
      <c r="M7" s="6">
        <f t="shared" si="1"/>
        <v>210</v>
      </c>
      <c r="N7" s="6">
        <v>222</v>
      </c>
      <c r="O7" s="6">
        <f t="shared" si="2"/>
        <v>225</v>
      </c>
      <c r="P7" s="7" t="str">
        <f t="shared" si="3"/>
        <v>UNDER</v>
      </c>
      <c r="Q7" s="6" t="str">
        <f t="shared" si="4"/>
        <v>OVER</v>
      </c>
      <c r="R7" s="10" t="str">
        <f t="shared" si="5"/>
        <v>LOSS</v>
      </c>
    </row>
    <row r="8" spans="1:18" s="2" customFormat="1" x14ac:dyDescent="0.35">
      <c r="A8" s="5">
        <v>44503</v>
      </c>
      <c r="B8" s="6" t="s">
        <v>57</v>
      </c>
      <c r="C8" s="6">
        <v>106</v>
      </c>
      <c r="D8" s="6" t="s">
        <v>37</v>
      </c>
      <c r="E8" s="6">
        <v>108</v>
      </c>
      <c r="F8" s="6">
        <f t="shared" si="0"/>
        <v>-27</v>
      </c>
      <c r="G8" s="6">
        <v>1.5</v>
      </c>
      <c r="H8" s="6" t="s">
        <v>20</v>
      </c>
      <c r="I8" s="6" t="s">
        <v>57</v>
      </c>
      <c r="J8" s="6">
        <v>90</v>
      </c>
      <c r="K8" s="6" t="s">
        <v>37</v>
      </c>
      <c r="L8" s="6">
        <v>117</v>
      </c>
      <c r="M8" s="6">
        <f t="shared" si="1"/>
        <v>207</v>
      </c>
      <c r="N8" s="6">
        <v>215</v>
      </c>
      <c r="O8" s="6">
        <f t="shared" si="2"/>
        <v>214</v>
      </c>
      <c r="P8" s="7" t="str">
        <f t="shared" si="3"/>
        <v>UNDER</v>
      </c>
      <c r="Q8" s="6" t="str">
        <f t="shared" si="4"/>
        <v>UNDER</v>
      </c>
      <c r="R8" s="10" t="str">
        <f t="shared" si="5"/>
        <v>WIN</v>
      </c>
    </row>
    <row r="9" spans="1:18" s="2" customFormat="1" x14ac:dyDescent="0.35">
      <c r="A9" s="5">
        <v>44503</v>
      </c>
      <c r="B9" s="6" t="s">
        <v>43</v>
      </c>
      <c r="C9" s="6">
        <v>126</v>
      </c>
      <c r="D9" s="6" t="s">
        <v>44</v>
      </c>
      <c r="E9" s="6">
        <v>115</v>
      </c>
      <c r="F9" s="6">
        <f t="shared" si="0"/>
        <v>-5</v>
      </c>
      <c r="G9" s="6">
        <v>2.5</v>
      </c>
      <c r="H9" s="6" t="s">
        <v>27</v>
      </c>
      <c r="I9" s="6" t="s">
        <v>43</v>
      </c>
      <c r="J9" s="6">
        <v>95</v>
      </c>
      <c r="K9" s="6" t="s">
        <v>44</v>
      </c>
      <c r="L9" s="6">
        <v>100</v>
      </c>
      <c r="M9" s="6">
        <f t="shared" si="1"/>
        <v>195</v>
      </c>
      <c r="N9" s="6">
        <v>212.5</v>
      </c>
      <c r="O9" s="6">
        <f t="shared" si="2"/>
        <v>241</v>
      </c>
      <c r="P9" s="7" t="str">
        <f t="shared" si="3"/>
        <v>UNDER</v>
      </c>
      <c r="Q9" s="6" t="str">
        <f t="shared" si="4"/>
        <v>OVER</v>
      </c>
      <c r="R9" s="10" t="str">
        <f t="shared" si="5"/>
        <v>LOSS</v>
      </c>
    </row>
    <row r="10" spans="1:18" s="2" customFormat="1" x14ac:dyDescent="0.35">
      <c r="A10" s="5">
        <v>44503</v>
      </c>
      <c r="B10" s="6" t="s">
        <v>58</v>
      </c>
      <c r="C10" s="6">
        <v>109</v>
      </c>
      <c r="D10" s="6" t="s">
        <v>35</v>
      </c>
      <c r="E10" s="6">
        <v>108</v>
      </c>
      <c r="F10" s="6">
        <f t="shared" si="0"/>
        <v>-10</v>
      </c>
      <c r="G10" s="6">
        <v>2</v>
      </c>
      <c r="H10" s="7" t="s">
        <v>20</v>
      </c>
      <c r="I10" s="6" t="s">
        <v>58</v>
      </c>
      <c r="J10" s="6">
        <v>99</v>
      </c>
      <c r="K10" s="6" t="s">
        <v>35</v>
      </c>
      <c r="L10" s="6">
        <v>109</v>
      </c>
      <c r="M10" s="6">
        <f t="shared" si="1"/>
        <v>208</v>
      </c>
      <c r="N10" s="6">
        <v>217.5</v>
      </c>
      <c r="O10" s="6">
        <f t="shared" si="2"/>
        <v>217</v>
      </c>
      <c r="P10" s="7" t="str">
        <f t="shared" si="3"/>
        <v>UNDER</v>
      </c>
      <c r="Q10" s="6" t="str">
        <f t="shared" si="4"/>
        <v>UNDER</v>
      </c>
      <c r="R10" s="10" t="str">
        <f t="shared" si="5"/>
        <v>WIN</v>
      </c>
    </row>
    <row r="11" spans="1:18" s="2" customFormat="1" x14ac:dyDescent="0.35">
      <c r="A11" s="5">
        <v>44503</v>
      </c>
      <c r="B11" s="6" t="s">
        <v>49</v>
      </c>
      <c r="C11" s="6">
        <v>92</v>
      </c>
      <c r="D11" s="6" t="s">
        <v>46</v>
      </c>
      <c r="E11" s="6">
        <v>114</v>
      </c>
      <c r="F11" s="6">
        <f t="shared" si="0"/>
        <v>17</v>
      </c>
      <c r="G11" s="6">
        <v>-6</v>
      </c>
      <c r="H11" s="7" t="s">
        <v>27</v>
      </c>
      <c r="I11" s="6" t="s">
        <v>49</v>
      </c>
      <c r="J11" s="6">
        <v>119</v>
      </c>
      <c r="K11" s="6" t="s">
        <v>46</v>
      </c>
      <c r="L11" s="6">
        <v>102</v>
      </c>
      <c r="M11" s="6">
        <f t="shared" si="1"/>
        <v>221</v>
      </c>
      <c r="N11" s="6">
        <v>226.5</v>
      </c>
      <c r="O11" s="6">
        <f t="shared" si="2"/>
        <v>206</v>
      </c>
      <c r="P11" s="7" t="str">
        <f t="shared" si="3"/>
        <v>UNDER</v>
      </c>
      <c r="Q11" s="6" t="str">
        <f t="shared" si="4"/>
        <v>UNDER</v>
      </c>
      <c r="R11" s="10" t="str">
        <f t="shared" si="5"/>
        <v>WIN</v>
      </c>
    </row>
    <row r="12" spans="1:18" s="2" customFormat="1" x14ac:dyDescent="0.35">
      <c r="A12" s="5">
        <v>44503</v>
      </c>
      <c r="B12" s="6" t="s">
        <v>45</v>
      </c>
      <c r="C12" s="6">
        <v>99</v>
      </c>
      <c r="D12" s="6" t="s">
        <v>50</v>
      </c>
      <c r="E12" s="6">
        <v>112</v>
      </c>
      <c r="F12" s="6">
        <f t="shared" si="0"/>
        <v>-8</v>
      </c>
      <c r="G12" s="6">
        <v>-6</v>
      </c>
      <c r="H12" s="6" t="s">
        <v>20</v>
      </c>
      <c r="I12" s="6" t="s">
        <v>45</v>
      </c>
      <c r="J12" s="6">
        <v>106</v>
      </c>
      <c r="K12" s="6" t="s">
        <v>50</v>
      </c>
      <c r="L12" s="6">
        <v>114</v>
      </c>
      <c r="M12" s="6">
        <f t="shared" si="1"/>
        <v>220</v>
      </c>
      <c r="N12" s="6">
        <v>219</v>
      </c>
      <c r="O12" s="6">
        <f t="shared" si="2"/>
        <v>211</v>
      </c>
      <c r="P12" s="7" t="str">
        <f t="shared" si="3"/>
        <v>OVER</v>
      </c>
      <c r="Q12" s="6" t="str">
        <f t="shared" si="4"/>
        <v>UNDER</v>
      </c>
      <c r="R12" s="9" t="str">
        <f t="shared" si="5"/>
        <v>LOSS</v>
      </c>
    </row>
    <row r="13" spans="1:18" s="2" customFormat="1" x14ac:dyDescent="0.35">
      <c r="A13" s="4">
        <v>44504</v>
      </c>
      <c r="B13" t="s">
        <v>18</v>
      </c>
      <c r="C13">
        <v>109</v>
      </c>
      <c r="D13" t="s">
        <v>19</v>
      </c>
      <c r="E13">
        <v>98</v>
      </c>
      <c r="F13">
        <v>11</v>
      </c>
      <c r="G13">
        <v>-5</v>
      </c>
      <c r="H13" t="s">
        <v>20</v>
      </c>
      <c r="I13" t="s">
        <v>21</v>
      </c>
      <c r="J13">
        <v>109</v>
      </c>
      <c r="K13" t="s">
        <v>19</v>
      </c>
      <c r="L13">
        <v>98</v>
      </c>
      <c r="M13">
        <v>207</v>
      </c>
      <c r="N13">
        <v>208</v>
      </c>
      <c r="O13">
        <v>207</v>
      </c>
      <c r="P13" t="s">
        <v>22</v>
      </c>
      <c r="Q13" t="s">
        <v>22</v>
      </c>
      <c r="R13" t="s">
        <v>20</v>
      </c>
    </row>
    <row r="14" spans="1:18" s="2" customFormat="1" x14ac:dyDescent="0.35">
      <c r="A14" s="4">
        <v>44504</v>
      </c>
      <c r="B14" t="s">
        <v>23</v>
      </c>
      <c r="C14">
        <v>116</v>
      </c>
      <c r="D14" t="s">
        <v>24</v>
      </c>
      <c r="E14">
        <v>98</v>
      </c>
      <c r="F14">
        <v>-2</v>
      </c>
      <c r="G14">
        <v>-6.5</v>
      </c>
      <c r="H14" t="s">
        <v>20</v>
      </c>
      <c r="I14" t="s">
        <v>25</v>
      </c>
      <c r="J14">
        <v>104</v>
      </c>
      <c r="K14" t="s">
        <v>26</v>
      </c>
      <c r="L14">
        <v>106</v>
      </c>
      <c r="M14">
        <v>210</v>
      </c>
      <c r="N14">
        <v>214.5</v>
      </c>
      <c r="O14">
        <v>214</v>
      </c>
      <c r="P14" t="s">
        <v>22</v>
      </c>
      <c r="Q14" t="s">
        <v>22</v>
      </c>
      <c r="R14" t="s">
        <v>20</v>
      </c>
    </row>
    <row r="15" spans="1:18" s="2" customFormat="1" x14ac:dyDescent="0.35">
      <c r="A15" s="4">
        <v>44504</v>
      </c>
      <c r="B15" t="s">
        <v>25</v>
      </c>
      <c r="C15">
        <v>95</v>
      </c>
      <c r="D15" t="s">
        <v>26</v>
      </c>
      <c r="E15">
        <v>78</v>
      </c>
      <c r="F15">
        <v>-9</v>
      </c>
      <c r="G15">
        <v>2</v>
      </c>
      <c r="H15" t="s">
        <v>27</v>
      </c>
      <c r="I15" t="s">
        <v>23</v>
      </c>
      <c r="J15">
        <v>103</v>
      </c>
      <c r="K15" t="s">
        <v>24</v>
      </c>
      <c r="L15">
        <v>112</v>
      </c>
      <c r="M15">
        <v>215</v>
      </c>
      <c r="N15">
        <v>219.5</v>
      </c>
      <c r="O15">
        <v>173</v>
      </c>
      <c r="P15" t="s">
        <v>22</v>
      </c>
      <c r="Q15" t="s">
        <v>22</v>
      </c>
      <c r="R15" t="s">
        <v>20</v>
      </c>
    </row>
    <row r="16" spans="1:18" x14ac:dyDescent="0.35">
      <c r="A16" s="4">
        <v>44504</v>
      </c>
      <c r="B16" t="s">
        <v>28</v>
      </c>
      <c r="C16">
        <v>111</v>
      </c>
      <c r="D16" t="s">
        <v>29</v>
      </c>
      <c r="E16">
        <v>123</v>
      </c>
      <c r="F16">
        <v>-7</v>
      </c>
      <c r="G16">
        <v>-10.5</v>
      </c>
      <c r="H16" t="s">
        <v>27</v>
      </c>
      <c r="I16" t="s">
        <v>30</v>
      </c>
      <c r="J16">
        <v>101</v>
      </c>
      <c r="K16" t="s">
        <v>29</v>
      </c>
      <c r="L16">
        <v>108</v>
      </c>
      <c r="M16">
        <v>209</v>
      </c>
      <c r="N16">
        <v>218</v>
      </c>
      <c r="O16">
        <v>234</v>
      </c>
      <c r="P16" t="s">
        <v>22</v>
      </c>
      <c r="Q16" t="s">
        <v>31</v>
      </c>
      <c r="R16" t="s">
        <v>27</v>
      </c>
    </row>
    <row r="17" spans="1:18" x14ac:dyDescent="0.35">
      <c r="A17" s="4">
        <v>44504</v>
      </c>
      <c r="B17" t="s">
        <v>32</v>
      </c>
      <c r="C17">
        <v>107</v>
      </c>
      <c r="D17" t="s">
        <v>33</v>
      </c>
      <c r="E17">
        <v>104</v>
      </c>
      <c r="F17">
        <v>-15</v>
      </c>
      <c r="G17">
        <v>-10</v>
      </c>
      <c r="H17" t="s">
        <v>27</v>
      </c>
      <c r="I17" t="s">
        <v>32</v>
      </c>
      <c r="J17">
        <v>98</v>
      </c>
      <c r="K17" t="s">
        <v>33</v>
      </c>
      <c r="L17">
        <v>113</v>
      </c>
      <c r="M17">
        <v>211</v>
      </c>
      <c r="N17">
        <v>214</v>
      </c>
      <c r="O17">
        <v>211</v>
      </c>
      <c r="P17" t="s">
        <v>22</v>
      </c>
      <c r="Q17" t="s">
        <v>22</v>
      </c>
      <c r="R17" t="s">
        <v>20</v>
      </c>
    </row>
    <row r="18" spans="1:18" x14ac:dyDescent="0.35">
      <c r="A18" s="1">
        <v>44505</v>
      </c>
      <c r="B18" s="2" t="s">
        <v>34</v>
      </c>
      <c r="C18" s="2">
        <v>96</v>
      </c>
      <c r="D18" s="2" t="s">
        <v>19</v>
      </c>
      <c r="E18" s="2">
        <v>90</v>
      </c>
      <c r="F18" s="2">
        <f t="shared" ref="F18:F64" si="6">SUM(J18 - L18)</f>
        <v>1</v>
      </c>
      <c r="G18" s="2">
        <v>10</v>
      </c>
      <c r="H18" s="2" t="s">
        <v>20</v>
      </c>
      <c r="I18" s="2" t="s">
        <v>34</v>
      </c>
      <c r="J18" s="2">
        <v>101</v>
      </c>
      <c r="K18" s="2" t="s">
        <v>19</v>
      </c>
      <c r="L18" s="2">
        <v>100</v>
      </c>
      <c r="M18" s="2">
        <f t="shared" ref="M18:M64" si="7">SUM(J18+L18)</f>
        <v>201</v>
      </c>
      <c r="N18" s="2">
        <v>210.5</v>
      </c>
      <c r="O18" s="2">
        <f t="shared" ref="O18:O64" si="8">SUM(C18+E18)</f>
        <v>186</v>
      </c>
      <c r="P18" s="3" t="str">
        <f t="shared" ref="P18:P64" si="9">IF(M18&lt;N18,"UNDER","OVER")</f>
        <v>UNDER</v>
      </c>
      <c r="Q18" s="2" t="str">
        <f t="shared" ref="Q18:Q64" si="10">IF(O18&lt;N18,"UNDER","OVER")</f>
        <v>UNDER</v>
      </c>
      <c r="R18" s="2" t="str">
        <f t="shared" ref="R18:R64" si="11">IF(P18=Q18,"WIN","LOSS")</f>
        <v>WIN</v>
      </c>
    </row>
    <row r="19" spans="1:18" x14ac:dyDescent="0.35">
      <c r="A19" s="1">
        <v>44505</v>
      </c>
      <c r="B19" s="2" t="s">
        <v>35</v>
      </c>
      <c r="C19" s="2">
        <v>102</v>
      </c>
      <c r="D19" s="2" t="s">
        <v>36</v>
      </c>
      <c r="E19" s="2">
        <v>89</v>
      </c>
      <c r="F19" s="2">
        <f t="shared" si="6"/>
        <v>-2</v>
      </c>
      <c r="G19" s="2">
        <v>3.5</v>
      </c>
      <c r="H19" s="2" t="s">
        <v>27</v>
      </c>
      <c r="I19" s="2" t="s">
        <v>35</v>
      </c>
      <c r="J19" s="2">
        <v>105</v>
      </c>
      <c r="K19" s="2" t="s">
        <v>36</v>
      </c>
      <c r="L19" s="2">
        <v>107</v>
      </c>
      <c r="M19" s="2">
        <f t="shared" si="7"/>
        <v>212</v>
      </c>
      <c r="N19" s="2">
        <v>213.5</v>
      </c>
      <c r="O19" s="2">
        <f t="shared" si="8"/>
        <v>191</v>
      </c>
      <c r="P19" s="3" t="str">
        <f t="shared" si="9"/>
        <v>UNDER</v>
      </c>
      <c r="Q19" s="2" t="str">
        <f t="shared" si="10"/>
        <v>UNDER</v>
      </c>
      <c r="R19" s="2" t="str">
        <f t="shared" si="11"/>
        <v>WIN</v>
      </c>
    </row>
    <row r="20" spans="1:18" x14ac:dyDescent="0.35">
      <c r="A20" s="1">
        <v>44505</v>
      </c>
      <c r="B20" s="2" t="s">
        <v>37</v>
      </c>
      <c r="C20" s="2">
        <v>87</v>
      </c>
      <c r="D20" s="2" t="s">
        <v>38</v>
      </c>
      <c r="E20" s="2">
        <v>115</v>
      </c>
      <c r="F20" s="2">
        <f t="shared" si="6"/>
        <v>5</v>
      </c>
      <c r="G20" s="2">
        <v>-2</v>
      </c>
      <c r="H20" s="2" t="s">
        <v>27</v>
      </c>
      <c r="I20" s="2" t="s">
        <v>37</v>
      </c>
      <c r="J20" s="2">
        <v>113</v>
      </c>
      <c r="K20" s="2" t="s">
        <v>38</v>
      </c>
      <c r="L20" s="2">
        <v>108</v>
      </c>
      <c r="M20" s="2">
        <f t="shared" si="7"/>
        <v>221</v>
      </c>
      <c r="N20" s="2">
        <v>220.5</v>
      </c>
      <c r="O20" s="2">
        <f t="shared" si="8"/>
        <v>202</v>
      </c>
      <c r="P20" s="3" t="str">
        <f t="shared" si="9"/>
        <v>OVER</v>
      </c>
      <c r="Q20" s="2" t="str">
        <f t="shared" si="10"/>
        <v>UNDER</v>
      </c>
      <c r="R20" s="2" t="str">
        <f t="shared" si="11"/>
        <v>LOSS</v>
      </c>
    </row>
    <row r="21" spans="1:18" x14ac:dyDescent="0.35">
      <c r="A21" s="1">
        <v>44505</v>
      </c>
      <c r="B21" s="2" t="s">
        <v>39</v>
      </c>
      <c r="C21" s="2">
        <v>113</v>
      </c>
      <c r="D21" s="2" t="s">
        <v>40</v>
      </c>
      <c r="E21" s="2">
        <v>98</v>
      </c>
      <c r="F21" s="2">
        <f t="shared" si="6"/>
        <v>1</v>
      </c>
      <c r="G21" s="2">
        <v>-4</v>
      </c>
      <c r="H21" s="2" t="s">
        <v>20</v>
      </c>
      <c r="I21" s="2" t="s">
        <v>39</v>
      </c>
      <c r="J21" s="2">
        <v>111</v>
      </c>
      <c r="K21" s="2" t="s">
        <v>40</v>
      </c>
      <c r="L21" s="2">
        <v>110</v>
      </c>
      <c r="M21" s="2">
        <f t="shared" si="7"/>
        <v>221</v>
      </c>
      <c r="N21" s="2">
        <v>217</v>
      </c>
      <c r="O21" s="2">
        <f t="shared" si="8"/>
        <v>211</v>
      </c>
      <c r="P21" s="3" t="str">
        <f t="shared" si="9"/>
        <v>OVER</v>
      </c>
      <c r="Q21" s="2" t="str">
        <f t="shared" si="10"/>
        <v>UNDER</v>
      </c>
      <c r="R21" s="2" t="str">
        <f t="shared" si="11"/>
        <v>LOSS</v>
      </c>
    </row>
    <row r="22" spans="1:18" x14ac:dyDescent="0.35">
      <c r="A22" s="1">
        <v>44505</v>
      </c>
      <c r="B22" s="2" t="s">
        <v>41</v>
      </c>
      <c r="C22" s="2">
        <v>102</v>
      </c>
      <c r="D22" s="2" t="s">
        <v>42</v>
      </c>
      <c r="E22" s="2">
        <v>101</v>
      </c>
      <c r="F22" s="2">
        <f t="shared" si="6"/>
        <v>-1</v>
      </c>
      <c r="G22" s="2">
        <v>-5.5</v>
      </c>
      <c r="H22" s="2" t="s">
        <v>20</v>
      </c>
      <c r="I22" s="2" t="s">
        <v>41</v>
      </c>
      <c r="J22" s="2">
        <v>101</v>
      </c>
      <c r="K22" s="2" t="s">
        <v>42</v>
      </c>
      <c r="L22" s="2">
        <v>102</v>
      </c>
      <c r="M22" s="2">
        <f t="shared" si="7"/>
        <v>203</v>
      </c>
      <c r="N22" s="2">
        <v>204.5</v>
      </c>
      <c r="O22" s="2">
        <f t="shared" si="8"/>
        <v>203</v>
      </c>
      <c r="P22" s="3" t="str">
        <f t="shared" si="9"/>
        <v>UNDER</v>
      </c>
      <c r="Q22" s="2" t="str">
        <f t="shared" si="10"/>
        <v>UNDER</v>
      </c>
      <c r="R22" s="2" t="str">
        <f t="shared" si="11"/>
        <v>WIN</v>
      </c>
    </row>
    <row r="23" spans="1:18" x14ac:dyDescent="0.35">
      <c r="A23" s="1">
        <v>44505</v>
      </c>
      <c r="B23" s="2" t="s">
        <v>43</v>
      </c>
      <c r="C23" s="2">
        <v>104</v>
      </c>
      <c r="D23" s="2" t="s">
        <v>44</v>
      </c>
      <c r="E23" s="2">
        <v>84</v>
      </c>
      <c r="F23" s="2">
        <f t="shared" si="6"/>
        <v>-5</v>
      </c>
      <c r="G23" s="2">
        <v>2.5</v>
      </c>
      <c r="H23" s="2" t="s">
        <v>27</v>
      </c>
      <c r="I23" s="2" t="s">
        <v>43</v>
      </c>
      <c r="J23" s="2">
        <v>100</v>
      </c>
      <c r="K23" s="2" t="s">
        <v>44</v>
      </c>
      <c r="L23" s="2">
        <v>105</v>
      </c>
      <c r="M23" s="2">
        <f t="shared" si="7"/>
        <v>205</v>
      </c>
      <c r="N23" s="2">
        <v>216.5</v>
      </c>
      <c r="O23" s="2">
        <f t="shared" si="8"/>
        <v>188</v>
      </c>
      <c r="P23" s="3" t="str">
        <f t="shared" si="9"/>
        <v>UNDER</v>
      </c>
      <c r="Q23" s="2" t="str">
        <f t="shared" si="10"/>
        <v>UNDER</v>
      </c>
      <c r="R23" s="2" t="str">
        <f t="shared" si="11"/>
        <v>WIN</v>
      </c>
    </row>
    <row r="24" spans="1:18" x14ac:dyDescent="0.35">
      <c r="A24" s="1">
        <v>44505</v>
      </c>
      <c r="B24" s="2" t="s">
        <v>45</v>
      </c>
      <c r="C24" s="2">
        <v>85</v>
      </c>
      <c r="D24" s="2" t="s">
        <v>46</v>
      </c>
      <c r="E24" s="2">
        <v>126</v>
      </c>
      <c r="F24" s="2">
        <f t="shared" si="6"/>
        <v>5</v>
      </c>
      <c r="G24" s="2">
        <v>-9.5</v>
      </c>
      <c r="H24" s="2" t="s">
        <v>27</v>
      </c>
      <c r="I24" s="2" t="s">
        <v>45</v>
      </c>
      <c r="J24" s="2">
        <v>106</v>
      </c>
      <c r="K24" s="2" t="s">
        <v>46</v>
      </c>
      <c r="L24" s="2">
        <v>101</v>
      </c>
      <c r="M24" s="2">
        <f t="shared" si="7"/>
        <v>207</v>
      </c>
      <c r="N24" s="2">
        <v>214.5</v>
      </c>
      <c r="O24" s="2">
        <f t="shared" si="8"/>
        <v>211</v>
      </c>
      <c r="P24" s="3" t="str">
        <f t="shared" si="9"/>
        <v>UNDER</v>
      </c>
      <c r="Q24" s="2" t="str">
        <f t="shared" si="10"/>
        <v>UNDER</v>
      </c>
      <c r="R24" s="2" t="str">
        <f t="shared" si="11"/>
        <v>WIN</v>
      </c>
    </row>
    <row r="25" spans="1:18" x14ac:dyDescent="0.35">
      <c r="A25" s="1">
        <v>44505</v>
      </c>
      <c r="B25" s="2" t="s">
        <v>47</v>
      </c>
      <c r="C25" s="2">
        <v>106</v>
      </c>
      <c r="D25" s="2" t="s">
        <v>48</v>
      </c>
      <c r="E25" s="2">
        <v>110</v>
      </c>
      <c r="F25" s="2">
        <f t="shared" si="6"/>
        <v>-6</v>
      </c>
      <c r="G25" s="2">
        <v>-5</v>
      </c>
      <c r="H25" s="2" t="s">
        <v>27</v>
      </c>
      <c r="I25" s="2" t="s">
        <v>47</v>
      </c>
      <c r="J25" s="2">
        <v>109</v>
      </c>
      <c r="K25" s="2" t="s">
        <v>48</v>
      </c>
      <c r="L25" s="2">
        <v>115</v>
      </c>
      <c r="M25" s="2">
        <f t="shared" si="7"/>
        <v>224</v>
      </c>
      <c r="N25" s="2">
        <v>234.5</v>
      </c>
      <c r="O25" s="2">
        <f t="shared" si="8"/>
        <v>216</v>
      </c>
      <c r="P25" s="3" t="str">
        <f t="shared" si="9"/>
        <v>UNDER</v>
      </c>
      <c r="Q25" s="2" t="str">
        <f t="shared" si="10"/>
        <v>UNDER</v>
      </c>
      <c r="R25" s="2" t="str">
        <f t="shared" si="11"/>
        <v>WIN</v>
      </c>
    </row>
    <row r="26" spans="1:18" x14ac:dyDescent="0.35">
      <c r="A26" s="1">
        <v>44505</v>
      </c>
      <c r="B26" s="2" t="s">
        <v>49</v>
      </c>
      <c r="C26" s="2">
        <v>110</v>
      </c>
      <c r="D26" s="2" t="s">
        <v>50</v>
      </c>
      <c r="E26" s="2">
        <v>140</v>
      </c>
      <c r="F26" s="2">
        <f t="shared" si="6"/>
        <v>3</v>
      </c>
      <c r="G26" s="2">
        <v>-2</v>
      </c>
      <c r="H26" s="2" t="s">
        <v>27</v>
      </c>
      <c r="I26" s="2" t="s">
        <v>49</v>
      </c>
      <c r="J26" s="2">
        <v>116</v>
      </c>
      <c r="K26" s="2" t="s">
        <v>50</v>
      </c>
      <c r="L26" s="2">
        <v>113</v>
      </c>
      <c r="M26" s="2">
        <f t="shared" si="7"/>
        <v>229</v>
      </c>
      <c r="N26" s="2">
        <v>223</v>
      </c>
      <c r="O26" s="2">
        <f t="shared" si="8"/>
        <v>250</v>
      </c>
      <c r="P26" s="3" t="str">
        <f t="shared" si="9"/>
        <v>OVER</v>
      </c>
      <c r="Q26" s="2" t="str">
        <f t="shared" si="10"/>
        <v>OVER</v>
      </c>
      <c r="R26" s="2" t="str">
        <f t="shared" si="11"/>
        <v>WIN</v>
      </c>
    </row>
    <row r="27" spans="1:18" x14ac:dyDescent="0.35">
      <c r="A27" s="11">
        <v>44506</v>
      </c>
      <c r="B27" s="12" t="s">
        <v>28</v>
      </c>
      <c r="C27" s="12">
        <v>94</v>
      </c>
      <c r="D27" s="12" t="s">
        <v>57</v>
      </c>
      <c r="E27" s="12">
        <v>95</v>
      </c>
      <c r="F27" s="12">
        <f t="shared" si="6"/>
        <v>8</v>
      </c>
      <c r="G27" s="12">
        <v>-10.5</v>
      </c>
      <c r="H27" s="12" t="s">
        <v>20</v>
      </c>
      <c r="I27" s="12" t="s">
        <v>28</v>
      </c>
      <c r="J27" s="12">
        <v>104</v>
      </c>
      <c r="K27" s="12" t="s">
        <v>57</v>
      </c>
      <c r="L27" s="12">
        <v>96</v>
      </c>
      <c r="M27" s="12">
        <f t="shared" si="7"/>
        <v>200</v>
      </c>
      <c r="N27" s="12">
        <v>219</v>
      </c>
      <c r="O27" s="12">
        <f t="shared" si="8"/>
        <v>189</v>
      </c>
      <c r="P27" s="13" t="str">
        <f t="shared" si="9"/>
        <v>UNDER</v>
      </c>
      <c r="Q27" s="12" t="str">
        <f t="shared" si="10"/>
        <v>UNDER</v>
      </c>
      <c r="R27" s="14" t="str">
        <f t="shared" si="11"/>
        <v>WIN</v>
      </c>
    </row>
    <row r="28" spans="1:18" x14ac:dyDescent="0.35">
      <c r="A28" s="11">
        <v>44506</v>
      </c>
      <c r="B28" s="12" t="s">
        <v>23</v>
      </c>
      <c r="C28" s="12">
        <v>115</v>
      </c>
      <c r="D28" s="12" t="s">
        <v>26</v>
      </c>
      <c r="E28" s="12">
        <v>118</v>
      </c>
      <c r="F28" s="12">
        <f t="shared" si="6"/>
        <v>1</v>
      </c>
      <c r="G28" s="12">
        <v>-3.5</v>
      </c>
      <c r="H28" s="12" t="s">
        <v>20</v>
      </c>
      <c r="I28" s="12" t="s">
        <v>23</v>
      </c>
      <c r="J28" s="12">
        <v>104</v>
      </c>
      <c r="K28" s="12" t="s">
        <v>26</v>
      </c>
      <c r="L28" s="12">
        <v>103</v>
      </c>
      <c r="M28" s="12">
        <f t="shared" si="7"/>
        <v>207</v>
      </c>
      <c r="N28" s="12">
        <v>213.5</v>
      </c>
      <c r="O28" s="12">
        <f t="shared" si="8"/>
        <v>233</v>
      </c>
      <c r="P28" s="13" t="str">
        <f t="shared" si="9"/>
        <v>UNDER</v>
      </c>
      <c r="Q28" s="12" t="str">
        <f t="shared" si="10"/>
        <v>OVER</v>
      </c>
      <c r="R28" s="14" t="str">
        <f t="shared" si="11"/>
        <v>LOSS</v>
      </c>
    </row>
    <row r="29" spans="1:18" x14ac:dyDescent="0.35">
      <c r="A29" s="11">
        <v>44506</v>
      </c>
      <c r="B29" s="12" t="s">
        <v>18</v>
      </c>
      <c r="C29" s="12">
        <v>114</v>
      </c>
      <c r="D29" s="12" t="s">
        <v>56</v>
      </c>
      <c r="E29" s="12">
        <v>105</v>
      </c>
      <c r="F29" s="12">
        <f t="shared" si="6"/>
        <v>5</v>
      </c>
      <c r="G29" s="12">
        <v>-3.5</v>
      </c>
      <c r="H29" s="12" t="s">
        <v>20</v>
      </c>
      <c r="I29" s="12" t="s">
        <v>18</v>
      </c>
      <c r="J29" s="12">
        <v>110</v>
      </c>
      <c r="K29" s="12" t="s">
        <v>56</v>
      </c>
      <c r="L29" s="12">
        <v>105</v>
      </c>
      <c r="M29" s="12">
        <f t="shared" si="7"/>
        <v>215</v>
      </c>
      <c r="N29" s="12">
        <v>211</v>
      </c>
      <c r="O29" s="12">
        <f t="shared" si="8"/>
        <v>219</v>
      </c>
      <c r="P29" s="13" t="str">
        <f t="shared" si="9"/>
        <v>OVER</v>
      </c>
      <c r="Q29" s="12" t="str">
        <f t="shared" si="10"/>
        <v>OVER</v>
      </c>
      <c r="R29" s="14" t="str">
        <f t="shared" si="11"/>
        <v>WIN</v>
      </c>
    </row>
    <row r="30" spans="1:18" x14ac:dyDescent="0.35">
      <c r="A30" s="11">
        <v>44506</v>
      </c>
      <c r="B30" s="12" t="s">
        <v>25</v>
      </c>
      <c r="C30" s="12">
        <v>104</v>
      </c>
      <c r="D30" s="12" t="s">
        <v>58</v>
      </c>
      <c r="E30" s="12">
        <v>107</v>
      </c>
      <c r="F30" s="12">
        <f t="shared" si="6"/>
        <v>-2</v>
      </c>
      <c r="G30" s="12">
        <v>-4.5</v>
      </c>
      <c r="H30" s="12" t="s">
        <v>20</v>
      </c>
      <c r="I30" s="12" t="s">
        <v>25</v>
      </c>
      <c r="J30" s="12">
        <v>101</v>
      </c>
      <c r="K30" s="12" t="s">
        <v>58</v>
      </c>
      <c r="L30" s="12">
        <v>103</v>
      </c>
      <c r="M30" s="12">
        <f t="shared" si="7"/>
        <v>204</v>
      </c>
      <c r="N30" s="12">
        <v>215.5</v>
      </c>
      <c r="O30" s="12">
        <f t="shared" si="8"/>
        <v>211</v>
      </c>
      <c r="P30" s="13" t="str">
        <f t="shared" si="9"/>
        <v>UNDER</v>
      </c>
      <c r="Q30" s="12" t="str">
        <f t="shared" si="10"/>
        <v>UNDER</v>
      </c>
      <c r="R30" s="14" t="str">
        <f t="shared" si="11"/>
        <v>WIN</v>
      </c>
    </row>
    <row r="31" spans="1:18" x14ac:dyDescent="0.35">
      <c r="A31" s="11">
        <v>44506</v>
      </c>
      <c r="B31" s="12" t="s">
        <v>24</v>
      </c>
      <c r="C31" s="12">
        <v>117</v>
      </c>
      <c r="D31" s="12" t="s">
        <v>29</v>
      </c>
      <c r="E31" s="12">
        <v>121</v>
      </c>
      <c r="F31" s="12">
        <f t="shared" si="6"/>
        <v>-1</v>
      </c>
      <c r="G31" s="12">
        <v>-4.5</v>
      </c>
      <c r="H31" s="12" t="s">
        <v>20</v>
      </c>
      <c r="I31" s="12" t="s">
        <v>24</v>
      </c>
      <c r="J31" s="12">
        <v>109</v>
      </c>
      <c r="K31" s="12" t="s">
        <v>29</v>
      </c>
      <c r="L31" s="12">
        <v>110</v>
      </c>
      <c r="M31" s="12">
        <f t="shared" si="7"/>
        <v>219</v>
      </c>
      <c r="N31" s="12">
        <v>224.5</v>
      </c>
      <c r="O31" s="12">
        <f t="shared" si="8"/>
        <v>238</v>
      </c>
      <c r="P31" s="13" t="str">
        <f t="shared" si="9"/>
        <v>UNDER</v>
      </c>
      <c r="Q31" s="12" t="str">
        <f t="shared" si="10"/>
        <v>OVER</v>
      </c>
      <c r="R31" s="14" t="str">
        <f t="shared" si="11"/>
        <v>LOSS</v>
      </c>
    </row>
    <row r="32" spans="1:18" x14ac:dyDescent="0.35">
      <c r="A32" s="11">
        <v>44506</v>
      </c>
      <c r="B32" s="12" t="s">
        <v>33</v>
      </c>
      <c r="C32" s="12">
        <v>90</v>
      </c>
      <c r="D32" s="12" t="s">
        <v>48</v>
      </c>
      <c r="E32" s="12">
        <v>105</v>
      </c>
      <c r="F32" s="12">
        <f t="shared" si="6"/>
        <v>-6</v>
      </c>
      <c r="G32" s="12">
        <v>-4.5</v>
      </c>
      <c r="H32" s="12" t="s">
        <v>20</v>
      </c>
      <c r="I32" s="12" t="s">
        <v>33</v>
      </c>
      <c r="J32" s="12">
        <v>109</v>
      </c>
      <c r="K32" s="12" t="s">
        <v>48</v>
      </c>
      <c r="L32" s="12">
        <v>115</v>
      </c>
      <c r="M32" s="12">
        <f t="shared" si="7"/>
        <v>224</v>
      </c>
      <c r="N32" s="12">
        <v>219.5</v>
      </c>
      <c r="O32" s="12">
        <f t="shared" si="8"/>
        <v>195</v>
      </c>
      <c r="P32" s="13" t="str">
        <f t="shared" si="9"/>
        <v>OVER</v>
      </c>
      <c r="Q32" s="12" t="str">
        <f t="shared" si="10"/>
        <v>UNDER</v>
      </c>
      <c r="R32" s="14" t="str">
        <f t="shared" si="11"/>
        <v>LOSS</v>
      </c>
    </row>
    <row r="33" spans="1:18" x14ac:dyDescent="0.35">
      <c r="A33" s="11">
        <v>44507</v>
      </c>
      <c r="B33" s="12" t="s">
        <v>34</v>
      </c>
      <c r="C33" s="12">
        <v>116</v>
      </c>
      <c r="D33" s="12" t="s">
        <v>42</v>
      </c>
      <c r="E33" s="12">
        <v>103</v>
      </c>
      <c r="F33" s="12">
        <f t="shared" si="6"/>
        <v>-4</v>
      </c>
      <c r="G33" s="12">
        <v>4</v>
      </c>
      <c r="H33" s="12" t="s">
        <v>27</v>
      </c>
      <c r="I33" s="12" t="s">
        <v>34</v>
      </c>
      <c r="J33" s="12">
        <v>99</v>
      </c>
      <c r="K33" s="12" t="s">
        <v>42</v>
      </c>
      <c r="L33" s="12">
        <v>103</v>
      </c>
      <c r="M33" s="12">
        <f t="shared" si="7"/>
        <v>202</v>
      </c>
      <c r="N33" s="12">
        <v>209.5</v>
      </c>
      <c r="O33" s="12">
        <f t="shared" si="8"/>
        <v>219</v>
      </c>
      <c r="P33" s="13" t="str">
        <f t="shared" si="9"/>
        <v>UNDER</v>
      </c>
      <c r="Q33" s="12" t="str">
        <f t="shared" si="10"/>
        <v>OVER</v>
      </c>
      <c r="R33" s="14" t="str">
        <f t="shared" si="11"/>
        <v>LOSS</v>
      </c>
    </row>
    <row r="34" spans="1:18" x14ac:dyDescent="0.35">
      <c r="A34" s="11">
        <v>44507</v>
      </c>
      <c r="B34" s="12" t="s">
        <v>41</v>
      </c>
      <c r="C34" s="12">
        <v>126</v>
      </c>
      <c r="D34" s="12" t="s">
        <v>39</v>
      </c>
      <c r="E34" s="12">
        <v>109</v>
      </c>
      <c r="F34" s="12">
        <f t="shared" si="6"/>
        <v>-12</v>
      </c>
      <c r="G34" s="12">
        <v>-7.5</v>
      </c>
      <c r="H34" s="12" t="s">
        <v>27</v>
      </c>
      <c r="I34" s="12" t="s">
        <v>41</v>
      </c>
      <c r="J34" s="12">
        <v>102</v>
      </c>
      <c r="K34" s="12" t="s">
        <v>39</v>
      </c>
      <c r="L34" s="12">
        <v>114</v>
      </c>
      <c r="M34" s="12">
        <f t="shared" si="7"/>
        <v>216</v>
      </c>
      <c r="N34" s="12">
        <v>209.5</v>
      </c>
      <c r="O34" s="12">
        <f t="shared" si="8"/>
        <v>235</v>
      </c>
      <c r="P34" s="13" t="str">
        <f t="shared" si="9"/>
        <v>OVER</v>
      </c>
      <c r="Q34" s="12" t="str">
        <f t="shared" si="10"/>
        <v>OVER</v>
      </c>
      <c r="R34" s="14" t="str">
        <f t="shared" si="11"/>
        <v>WIN</v>
      </c>
    </row>
    <row r="35" spans="1:18" x14ac:dyDescent="0.35">
      <c r="A35" s="11">
        <v>44507</v>
      </c>
      <c r="B35" s="12" t="s">
        <v>23</v>
      </c>
      <c r="C35" s="12">
        <v>100</v>
      </c>
      <c r="D35" s="12" t="s">
        <v>36</v>
      </c>
      <c r="E35" s="12">
        <v>107</v>
      </c>
      <c r="F35" s="12">
        <f t="shared" si="6"/>
        <v>2</v>
      </c>
      <c r="G35" s="12">
        <v>13</v>
      </c>
      <c r="H35" s="12" t="s">
        <v>20</v>
      </c>
      <c r="I35" s="12" t="s">
        <v>23</v>
      </c>
      <c r="J35" s="12">
        <v>107</v>
      </c>
      <c r="K35" s="12" t="s">
        <v>36</v>
      </c>
      <c r="L35" s="12">
        <v>105</v>
      </c>
      <c r="M35" s="12">
        <f t="shared" si="7"/>
        <v>212</v>
      </c>
      <c r="N35" s="12">
        <v>212</v>
      </c>
      <c r="O35" s="12">
        <f t="shared" si="8"/>
        <v>207</v>
      </c>
      <c r="P35" s="13" t="str">
        <f t="shared" si="9"/>
        <v>OVER</v>
      </c>
      <c r="Q35" s="12" t="str">
        <f t="shared" si="10"/>
        <v>UNDER</v>
      </c>
      <c r="R35" s="14" t="str">
        <f t="shared" si="11"/>
        <v>LOSS</v>
      </c>
    </row>
    <row r="36" spans="1:18" x14ac:dyDescent="0.35">
      <c r="A36" s="11">
        <v>44507</v>
      </c>
      <c r="B36" s="12" t="s">
        <v>47</v>
      </c>
      <c r="C36" s="12">
        <v>94</v>
      </c>
      <c r="D36" s="12" t="s">
        <v>50</v>
      </c>
      <c r="E36" s="12">
        <v>91</v>
      </c>
      <c r="F36" s="12">
        <f t="shared" si="6"/>
        <v>-8</v>
      </c>
      <c r="G36" s="12">
        <v>-1.5</v>
      </c>
      <c r="H36" s="12" t="s">
        <v>27</v>
      </c>
      <c r="I36" s="12" t="s">
        <v>47</v>
      </c>
      <c r="J36" s="12">
        <v>109</v>
      </c>
      <c r="K36" s="12" t="s">
        <v>50</v>
      </c>
      <c r="L36" s="12">
        <v>117</v>
      </c>
      <c r="M36" s="12">
        <f t="shared" si="7"/>
        <v>226</v>
      </c>
      <c r="N36" s="12">
        <v>223</v>
      </c>
      <c r="O36" s="12">
        <f t="shared" si="8"/>
        <v>185</v>
      </c>
      <c r="P36" s="13" t="str">
        <f t="shared" si="9"/>
        <v>OVER</v>
      </c>
      <c r="Q36" s="12" t="str">
        <f t="shared" si="10"/>
        <v>UNDER</v>
      </c>
      <c r="R36" s="14" t="str">
        <f t="shared" si="11"/>
        <v>LOSS</v>
      </c>
    </row>
    <row r="37" spans="1:18" x14ac:dyDescent="0.35">
      <c r="A37" s="11">
        <v>44507</v>
      </c>
      <c r="B37" s="12" t="s">
        <v>40</v>
      </c>
      <c r="C37" s="12">
        <v>94</v>
      </c>
      <c r="D37" s="12" t="s">
        <v>38</v>
      </c>
      <c r="E37" s="12">
        <v>101</v>
      </c>
      <c r="F37" s="12">
        <f t="shared" si="6"/>
        <v>0</v>
      </c>
      <c r="G37" s="12">
        <v>3</v>
      </c>
      <c r="H37" s="12" t="s">
        <v>20</v>
      </c>
      <c r="I37" s="12" t="s">
        <v>40</v>
      </c>
      <c r="J37" s="12">
        <v>107</v>
      </c>
      <c r="K37" s="12" t="s">
        <v>38</v>
      </c>
      <c r="L37" s="12">
        <v>107</v>
      </c>
      <c r="M37" s="12">
        <f t="shared" si="7"/>
        <v>214</v>
      </c>
      <c r="N37" s="12">
        <v>221.5</v>
      </c>
      <c r="O37" s="12">
        <f t="shared" si="8"/>
        <v>195</v>
      </c>
      <c r="P37" s="13" t="str">
        <f t="shared" si="9"/>
        <v>UNDER</v>
      </c>
      <c r="Q37" s="12" t="str">
        <f t="shared" si="10"/>
        <v>UNDER</v>
      </c>
      <c r="R37" s="14" t="str">
        <f t="shared" si="11"/>
        <v>WIN</v>
      </c>
    </row>
    <row r="38" spans="1:18" x14ac:dyDescent="0.35">
      <c r="A38" s="11">
        <v>44507</v>
      </c>
      <c r="B38" s="12" t="s">
        <v>35</v>
      </c>
      <c r="C38" s="12">
        <v>94</v>
      </c>
      <c r="D38" s="12" t="s">
        <v>32</v>
      </c>
      <c r="E38" s="12">
        <v>99</v>
      </c>
      <c r="F38" s="12">
        <f t="shared" si="6"/>
        <v>1</v>
      </c>
      <c r="G38" s="12">
        <v>4</v>
      </c>
      <c r="H38" s="12" t="s">
        <v>20</v>
      </c>
      <c r="I38" s="12" t="s">
        <v>35</v>
      </c>
      <c r="J38" s="12">
        <v>103</v>
      </c>
      <c r="K38" s="12" t="s">
        <v>32</v>
      </c>
      <c r="L38" s="12">
        <v>102</v>
      </c>
      <c r="M38" s="12">
        <f t="shared" si="7"/>
        <v>205</v>
      </c>
      <c r="N38" s="12">
        <v>211.5</v>
      </c>
      <c r="O38" s="12">
        <f t="shared" si="8"/>
        <v>193</v>
      </c>
      <c r="P38" s="13" t="str">
        <f t="shared" si="9"/>
        <v>UNDER</v>
      </c>
      <c r="Q38" s="12" t="str">
        <f t="shared" si="10"/>
        <v>UNDER</v>
      </c>
      <c r="R38" s="14" t="str">
        <f t="shared" si="11"/>
        <v>WIN</v>
      </c>
    </row>
    <row r="39" spans="1:18" x14ac:dyDescent="0.35">
      <c r="A39" s="11">
        <v>44507</v>
      </c>
      <c r="B39" s="12" t="s">
        <v>28</v>
      </c>
      <c r="C39" s="12">
        <v>107</v>
      </c>
      <c r="D39" s="12" t="s">
        <v>46</v>
      </c>
      <c r="E39" s="12">
        <v>120</v>
      </c>
      <c r="F39" s="12">
        <f t="shared" si="6"/>
        <v>0</v>
      </c>
      <c r="G39" s="12">
        <v>13</v>
      </c>
      <c r="H39" s="12" t="s">
        <v>27</v>
      </c>
      <c r="I39" s="12" t="s">
        <v>28</v>
      </c>
      <c r="J39" s="12">
        <v>102</v>
      </c>
      <c r="K39" s="12" t="s">
        <v>46</v>
      </c>
      <c r="L39" s="12">
        <v>102</v>
      </c>
      <c r="M39" s="12">
        <f t="shared" si="7"/>
        <v>204</v>
      </c>
      <c r="N39" s="12">
        <v>220</v>
      </c>
      <c r="O39" s="12">
        <f t="shared" si="8"/>
        <v>227</v>
      </c>
      <c r="P39" s="13" t="str">
        <f t="shared" si="9"/>
        <v>UNDER</v>
      </c>
      <c r="Q39" s="12" t="str">
        <f t="shared" si="10"/>
        <v>OVER</v>
      </c>
      <c r="R39" s="14" t="str">
        <f t="shared" si="11"/>
        <v>LOSS</v>
      </c>
    </row>
    <row r="40" spans="1:18" x14ac:dyDescent="0.35">
      <c r="A40" s="11">
        <v>44507</v>
      </c>
      <c r="B40" s="12" t="s">
        <v>49</v>
      </c>
      <c r="C40" s="12">
        <v>106</v>
      </c>
      <c r="D40" s="12" t="s">
        <v>43</v>
      </c>
      <c r="E40" s="12">
        <v>120</v>
      </c>
      <c r="F40" s="12">
        <f t="shared" si="6"/>
        <v>19</v>
      </c>
      <c r="G40" s="12">
        <v>-5</v>
      </c>
      <c r="H40" s="12" t="s">
        <v>27</v>
      </c>
      <c r="I40" s="12" t="s">
        <v>49</v>
      </c>
      <c r="J40" s="12">
        <v>119</v>
      </c>
      <c r="K40" s="12" t="s">
        <v>43</v>
      </c>
      <c r="L40" s="12">
        <v>100</v>
      </c>
      <c r="M40" s="12">
        <f t="shared" si="7"/>
        <v>219</v>
      </c>
      <c r="N40" s="12">
        <v>222.5</v>
      </c>
      <c r="O40" s="12">
        <f t="shared" si="8"/>
        <v>226</v>
      </c>
      <c r="P40" s="13" t="str">
        <f t="shared" si="9"/>
        <v>UNDER</v>
      </c>
      <c r="Q40" s="12" t="str">
        <f t="shared" si="10"/>
        <v>OVER</v>
      </c>
      <c r="R40" s="14" t="str">
        <f t="shared" si="11"/>
        <v>LOSS</v>
      </c>
    </row>
    <row r="41" spans="1:18" x14ac:dyDescent="0.35">
      <c r="A41" s="11">
        <v>44508</v>
      </c>
      <c r="B41" s="12" t="s">
        <v>39</v>
      </c>
      <c r="C41" s="12">
        <v>103</v>
      </c>
      <c r="D41" s="12" t="s">
        <v>18</v>
      </c>
      <c r="E41" s="12">
        <v>96</v>
      </c>
      <c r="F41" s="12">
        <f t="shared" si="6"/>
        <v>-1</v>
      </c>
      <c r="G41" s="12">
        <v>-4.5</v>
      </c>
      <c r="H41" s="12" t="s">
        <v>20</v>
      </c>
      <c r="I41" s="12" t="s">
        <v>39</v>
      </c>
      <c r="J41" s="12">
        <v>113</v>
      </c>
      <c r="K41" s="12" t="s">
        <v>18</v>
      </c>
      <c r="L41" s="12">
        <v>114</v>
      </c>
      <c r="M41" s="12">
        <f t="shared" si="7"/>
        <v>227</v>
      </c>
      <c r="N41" s="12">
        <v>210.5</v>
      </c>
      <c r="O41" s="12">
        <f t="shared" si="8"/>
        <v>199</v>
      </c>
      <c r="P41" s="13" t="str">
        <f t="shared" si="9"/>
        <v>OVER</v>
      </c>
      <c r="Q41" s="12" t="str">
        <f t="shared" si="10"/>
        <v>UNDER</v>
      </c>
      <c r="R41" s="14" t="str">
        <f t="shared" si="11"/>
        <v>LOSS</v>
      </c>
    </row>
    <row r="42" spans="1:18" x14ac:dyDescent="0.35">
      <c r="A42" s="11">
        <v>44508</v>
      </c>
      <c r="B42" s="12" t="s">
        <v>34</v>
      </c>
      <c r="C42" s="12">
        <v>95</v>
      </c>
      <c r="D42" s="12" t="s">
        <v>56</v>
      </c>
      <c r="E42" s="12">
        <v>118</v>
      </c>
      <c r="F42" s="12">
        <f t="shared" si="6"/>
        <v>-6</v>
      </c>
      <c r="G42" s="12">
        <v>-2</v>
      </c>
      <c r="H42" s="12" t="s">
        <v>20</v>
      </c>
      <c r="I42" s="12" t="s">
        <v>34</v>
      </c>
      <c r="J42" s="12">
        <v>101</v>
      </c>
      <c r="K42" s="12" t="s">
        <v>56</v>
      </c>
      <c r="L42" s="12">
        <v>107</v>
      </c>
      <c r="M42" s="12">
        <f t="shared" si="7"/>
        <v>208</v>
      </c>
      <c r="N42" s="12">
        <v>216</v>
      </c>
      <c r="O42" s="12">
        <f t="shared" si="8"/>
        <v>213</v>
      </c>
      <c r="P42" s="13" t="str">
        <f t="shared" si="9"/>
        <v>UNDER</v>
      </c>
      <c r="Q42" s="12" t="str">
        <f t="shared" si="10"/>
        <v>UNDER</v>
      </c>
      <c r="R42" s="14" t="str">
        <f t="shared" si="11"/>
        <v>WIN</v>
      </c>
    </row>
    <row r="43" spans="1:18" x14ac:dyDescent="0.35">
      <c r="A43" s="11">
        <v>44508</v>
      </c>
      <c r="B43" s="12" t="s">
        <v>44</v>
      </c>
      <c r="C43" s="12">
        <v>118</v>
      </c>
      <c r="D43" s="12" t="s">
        <v>37</v>
      </c>
      <c r="E43" s="12">
        <v>125</v>
      </c>
      <c r="F43" s="12">
        <f t="shared" si="6"/>
        <v>-15</v>
      </c>
      <c r="G43" s="12">
        <v>-6</v>
      </c>
      <c r="H43" s="12" t="s">
        <v>20</v>
      </c>
      <c r="I43" s="12" t="s">
        <v>44</v>
      </c>
      <c r="J43" s="12">
        <v>99</v>
      </c>
      <c r="K43" s="12" t="s">
        <v>37</v>
      </c>
      <c r="L43" s="12">
        <v>114</v>
      </c>
      <c r="M43" s="12">
        <f t="shared" si="7"/>
        <v>213</v>
      </c>
      <c r="N43" s="12">
        <v>218.5</v>
      </c>
      <c r="O43" s="12">
        <f t="shared" si="8"/>
        <v>243</v>
      </c>
      <c r="P43" s="13" t="str">
        <f t="shared" si="9"/>
        <v>UNDER</v>
      </c>
      <c r="Q43" s="12" t="str">
        <f t="shared" si="10"/>
        <v>OVER</v>
      </c>
      <c r="R43" s="14" t="str">
        <f t="shared" si="11"/>
        <v>LOSS</v>
      </c>
    </row>
    <row r="44" spans="1:18" x14ac:dyDescent="0.35">
      <c r="A44" s="11">
        <v>44508</v>
      </c>
      <c r="B44" s="12" t="s">
        <v>45</v>
      </c>
      <c r="C44" s="12">
        <v>92</v>
      </c>
      <c r="D44" s="12" t="s">
        <v>58</v>
      </c>
      <c r="E44" s="12">
        <v>108</v>
      </c>
      <c r="F44" s="12">
        <f t="shared" si="6"/>
        <v>2</v>
      </c>
      <c r="G44" s="12">
        <v>-9</v>
      </c>
      <c r="H44" s="12" t="s">
        <v>27</v>
      </c>
      <c r="I44" s="12" t="s">
        <v>45</v>
      </c>
      <c r="J44" s="12">
        <v>106</v>
      </c>
      <c r="K44" s="12" t="s">
        <v>58</v>
      </c>
      <c r="L44" s="12">
        <v>104</v>
      </c>
      <c r="M44" s="12">
        <f t="shared" si="7"/>
        <v>210</v>
      </c>
      <c r="N44" s="12">
        <v>210.5</v>
      </c>
      <c r="O44" s="12">
        <f t="shared" si="8"/>
        <v>200</v>
      </c>
      <c r="P44" s="13" t="str">
        <f t="shared" si="9"/>
        <v>UNDER</v>
      </c>
      <c r="Q44" s="12" t="str">
        <f t="shared" si="10"/>
        <v>UNDER</v>
      </c>
      <c r="R44" s="14" t="str">
        <f t="shared" si="11"/>
        <v>WIN</v>
      </c>
    </row>
    <row r="45" spans="1:18" x14ac:dyDescent="0.35">
      <c r="A45" s="11">
        <v>44508</v>
      </c>
      <c r="B45" s="12" t="s">
        <v>26</v>
      </c>
      <c r="C45" s="12">
        <v>96</v>
      </c>
      <c r="D45" s="12" t="s">
        <v>57</v>
      </c>
      <c r="E45" s="12">
        <v>113</v>
      </c>
      <c r="F45" s="12">
        <f t="shared" si="6"/>
        <v>9</v>
      </c>
      <c r="G45" s="12">
        <v>2</v>
      </c>
      <c r="H45" s="12" t="s">
        <v>27</v>
      </c>
      <c r="I45" s="12" t="s">
        <v>26</v>
      </c>
      <c r="J45" s="12">
        <v>104</v>
      </c>
      <c r="K45" s="12" t="s">
        <v>57</v>
      </c>
      <c r="L45" s="12">
        <v>95</v>
      </c>
      <c r="M45" s="12">
        <f t="shared" si="7"/>
        <v>199</v>
      </c>
      <c r="N45" s="12">
        <v>205</v>
      </c>
      <c r="O45" s="12">
        <f t="shared" si="8"/>
        <v>209</v>
      </c>
      <c r="P45" s="13" t="str">
        <f t="shared" si="9"/>
        <v>UNDER</v>
      </c>
      <c r="Q45" s="12" t="str">
        <f t="shared" si="10"/>
        <v>OVER</v>
      </c>
      <c r="R45" s="14" t="str">
        <f t="shared" si="11"/>
        <v>LOSS</v>
      </c>
    </row>
    <row r="46" spans="1:18" x14ac:dyDescent="0.35">
      <c r="A46" s="11">
        <v>44508</v>
      </c>
      <c r="B46" s="12" t="s">
        <v>24</v>
      </c>
      <c r="C46" s="12">
        <v>113</v>
      </c>
      <c r="D46" s="12" t="s">
        <v>46</v>
      </c>
      <c r="E46" s="12">
        <v>127</v>
      </c>
      <c r="F46" s="12">
        <f t="shared" si="6"/>
        <v>7</v>
      </c>
      <c r="G46" s="12">
        <v>-3.5</v>
      </c>
      <c r="H46" s="12" t="s">
        <v>27</v>
      </c>
      <c r="I46" s="12" t="s">
        <v>24</v>
      </c>
      <c r="J46" s="12">
        <v>111</v>
      </c>
      <c r="K46" s="12" t="s">
        <v>46</v>
      </c>
      <c r="L46" s="12">
        <v>104</v>
      </c>
      <c r="M46" s="12">
        <f t="shared" si="7"/>
        <v>215</v>
      </c>
      <c r="N46" s="12">
        <v>221.5</v>
      </c>
      <c r="O46" s="12">
        <f t="shared" si="8"/>
        <v>240</v>
      </c>
      <c r="P46" s="13" t="str">
        <f t="shared" si="9"/>
        <v>UNDER</v>
      </c>
      <c r="Q46" s="12" t="str">
        <f t="shared" si="10"/>
        <v>OVER</v>
      </c>
      <c r="R46" s="14" t="str">
        <f t="shared" si="11"/>
        <v>LOSS</v>
      </c>
    </row>
    <row r="47" spans="1:18" x14ac:dyDescent="0.35">
      <c r="A47" s="11">
        <v>44508</v>
      </c>
      <c r="B47" s="12" t="s">
        <v>29</v>
      </c>
      <c r="C47" s="12">
        <v>109</v>
      </c>
      <c r="D47" s="12" t="s">
        <v>50</v>
      </c>
      <c r="E47" s="12">
        <v>104</v>
      </c>
      <c r="F47" s="12">
        <f t="shared" si="6"/>
        <v>-4</v>
      </c>
      <c r="G47" s="12">
        <v>2.5</v>
      </c>
      <c r="H47" s="12" t="s">
        <v>27</v>
      </c>
      <c r="I47" s="12" t="s">
        <v>29</v>
      </c>
      <c r="J47" s="12">
        <v>110</v>
      </c>
      <c r="K47" s="12" t="s">
        <v>50</v>
      </c>
      <c r="L47" s="12">
        <v>114</v>
      </c>
      <c r="M47" s="12">
        <f t="shared" si="7"/>
        <v>224</v>
      </c>
      <c r="N47" s="12">
        <v>222.5</v>
      </c>
      <c r="O47" s="12">
        <f t="shared" si="8"/>
        <v>213</v>
      </c>
      <c r="P47" s="13" t="str">
        <f t="shared" si="9"/>
        <v>OVER</v>
      </c>
      <c r="Q47" s="12" t="str">
        <f t="shared" si="10"/>
        <v>UNDER</v>
      </c>
      <c r="R47" s="14" t="str">
        <f t="shared" si="11"/>
        <v>LOSS</v>
      </c>
    </row>
    <row r="48" spans="1:18" x14ac:dyDescent="0.35">
      <c r="A48" s="11">
        <v>44508</v>
      </c>
      <c r="B48" s="12" t="s">
        <v>49</v>
      </c>
      <c r="C48" s="12">
        <v>123</v>
      </c>
      <c r="D48" s="12" t="s">
        <v>33</v>
      </c>
      <c r="E48" s="12">
        <v>126</v>
      </c>
      <c r="F48" s="12">
        <f t="shared" si="6"/>
        <v>8</v>
      </c>
      <c r="G48" s="12">
        <v>-2.5</v>
      </c>
      <c r="H48" s="12" t="s">
        <v>27</v>
      </c>
      <c r="I48" s="12" t="s">
        <v>49</v>
      </c>
      <c r="J48" s="12">
        <v>118</v>
      </c>
      <c r="K48" s="12" t="s">
        <v>33</v>
      </c>
      <c r="L48" s="12">
        <v>110</v>
      </c>
      <c r="M48" s="12">
        <f t="shared" si="7"/>
        <v>228</v>
      </c>
      <c r="N48" s="12">
        <v>224.5</v>
      </c>
      <c r="O48" s="12">
        <f t="shared" si="8"/>
        <v>249</v>
      </c>
      <c r="P48" s="13" t="str">
        <f t="shared" si="9"/>
        <v>OVER</v>
      </c>
      <c r="Q48" s="12" t="str">
        <f t="shared" si="10"/>
        <v>OVER</v>
      </c>
      <c r="R48" s="14" t="str">
        <f t="shared" si="11"/>
        <v>WIN</v>
      </c>
    </row>
    <row r="49" spans="1:18" x14ac:dyDescent="0.35">
      <c r="A49" s="1">
        <v>44509</v>
      </c>
      <c r="B49" s="2" t="s">
        <v>40</v>
      </c>
      <c r="C49" s="2">
        <v>118</v>
      </c>
      <c r="D49" s="2" t="s">
        <v>18</v>
      </c>
      <c r="E49" s="2">
        <v>109</v>
      </c>
      <c r="F49" s="2">
        <f t="shared" si="6"/>
        <v>-7</v>
      </c>
      <c r="G49" s="2">
        <v>6.5</v>
      </c>
      <c r="H49" s="2" t="s">
        <v>27</v>
      </c>
      <c r="I49" s="2" t="s">
        <v>40</v>
      </c>
      <c r="J49" s="2">
        <v>105</v>
      </c>
      <c r="K49" s="2" t="s">
        <v>18</v>
      </c>
      <c r="L49" s="2">
        <v>112</v>
      </c>
      <c r="M49" s="2">
        <f t="shared" si="7"/>
        <v>217</v>
      </c>
      <c r="N49" s="2">
        <v>220.5</v>
      </c>
      <c r="O49" s="2">
        <f t="shared" si="8"/>
        <v>227</v>
      </c>
      <c r="P49" s="3" t="str">
        <f t="shared" si="9"/>
        <v>UNDER</v>
      </c>
      <c r="Q49" s="2" t="str">
        <f t="shared" si="10"/>
        <v>OVER</v>
      </c>
      <c r="R49" t="str">
        <f t="shared" si="11"/>
        <v>LOSS</v>
      </c>
    </row>
    <row r="50" spans="1:18" x14ac:dyDescent="0.35">
      <c r="A50" s="1">
        <v>44509</v>
      </c>
      <c r="B50" s="2" t="s">
        <v>24</v>
      </c>
      <c r="C50" s="2">
        <v>98</v>
      </c>
      <c r="D50" s="2" t="s">
        <v>23</v>
      </c>
      <c r="E50" s="2">
        <v>110</v>
      </c>
      <c r="F50" s="2">
        <f t="shared" si="6"/>
        <v>2</v>
      </c>
      <c r="G50" s="2">
        <v>-8</v>
      </c>
      <c r="H50" s="2" t="s">
        <v>27</v>
      </c>
      <c r="I50" s="2" t="s">
        <v>24</v>
      </c>
      <c r="J50" s="2">
        <v>112</v>
      </c>
      <c r="K50" s="2" t="s">
        <v>23</v>
      </c>
      <c r="L50" s="2">
        <v>110</v>
      </c>
      <c r="M50" s="2">
        <f t="shared" si="7"/>
        <v>222</v>
      </c>
      <c r="N50" s="2">
        <v>221.5</v>
      </c>
      <c r="O50" s="2">
        <f t="shared" si="8"/>
        <v>208</v>
      </c>
      <c r="P50" s="3" t="str">
        <f t="shared" si="9"/>
        <v>OVER</v>
      </c>
      <c r="Q50" s="2" t="str">
        <f t="shared" si="10"/>
        <v>UNDER</v>
      </c>
      <c r="R50" t="str">
        <f t="shared" si="11"/>
        <v>LOSS</v>
      </c>
    </row>
    <row r="51" spans="1:18" x14ac:dyDescent="0.35">
      <c r="A51" s="1">
        <v>44509</v>
      </c>
      <c r="B51" s="2" t="s">
        <v>48</v>
      </c>
      <c r="C51" s="2">
        <v>109</v>
      </c>
      <c r="D51" s="2" t="s">
        <v>43</v>
      </c>
      <c r="E51" s="2">
        <v>117</v>
      </c>
      <c r="F51" s="2">
        <f t="shared" si="6"/>
        <v>7</v>
      </c>
      <c r="G51" s="2">
        <v>-3</v>
      </c>
      <c r="H51" s="2" t="s">
        <v>27</v>
      </c>
      <c r="I51" s="2" t="s">
        <v>48</v>
      </c>
      <c r="J51" s="2">
        <v>109</v>
      </c>
      <c r="K51" s="2" t="s">
        <v>43</v>
      </c>
      <c r="L51" s="2">
        <v>102</v>
      </c>
      <c r="M51" s="2">
        <f t="shared" si="7"/>
        <v>211</v>
      </c>
      <c r="N51" s="2">
        <v>220</v>
      </c>
      <c r="O51" s="2">
        <f t="shared" si="8"/>
        <v>226</v>
      </c>
      <c r="P51" s="3" t="str">
        <f t="shared" si="9"/>
        <v>UNDER</v>
      </c>
      <c r="Q51" s="2" t="str">
        <f t="shared" si="10"/>
        <v>OVER</v>
      </c>
      <c r="R51" t="str">
        <f t="shared" si="11"/>
        <v>LOSS</v>
      </c>
    </row>
    <row r="52" spans="1:18" x14ac:dyDescent="0.35">
      <c r="A52" s="11">
        <v>44510</v>
      </c>
      <c r="B52" s="12" t="s">
        <v>38</v>
      </c>
      <c r="C52" s="12">
        <v>97</v>
      </c>
      <c r="D52" s="12" t="s">
        <v>41</v>
      </c>
      <c r="E52" s="12">
        <v>94</v>
      </c>
      <c r="F52" s="12">
        <f t="shared" si="6"/>
        <v>-5</v>
      </c>
      <c r="G52" s="12">
        <v>3</v>
      </c>
      <c r="H52" s="12" t="s">
        <v>20</v>
      </c>
      <c r="I52" s="12" t="s">
        <v>38</v>
      </c>
      <c r="J52" s="12">
        <v>102</v>
      </c>
      <c r="K52" s="12" t="s">
        <v>41</v>
      </c>
      <c r="L52" s="12">
        <v>107</v>
      </c>
      <c r="M52" s="12">
        <f t="shared" si="7"/>
        <v>209</v>
      </c>
      <c r="N52" s="12">
        <v>211.5</v>
      </c>
      <c r="O52" s="12">
        <f t="shared" si="8"/>
        <v>191</v>
      </c>
      <c r="P52" s="13" t="str">
        <f t="shared" si="9"/>
        <v>UNDER</v>
      </c>
      <c r="Q52" s="12" t="str">
        <f t="shared" si="10"/>
        <v>UNDER</v>
      </c>
      <c r="R52" s="14" t="str">
        <f t="shared" si="11"/>
        <v>WIN</v>
      </c>
    </row>
    <row r="53" spans="1:18" x14ac:dyDescent="0.35">
      <c r="A53" s="11">
        <v>44510</v>
      </c>
      <c r="B53" s="12" t="s">
        <v>34</v>
      </c>
      <c r="C53" s="12">
        <v>123</v>
      </c>
      <c r="D53" s="12" t="s">
        <v>36</v>
      </c>
      <c r="E53" s="12">
        <v>90</v>
      </c>
      <c r="F53" s="12">
        <f t="shared" si="6"/>
        <v>-3</v>
      </c>
      <c r="G53" s="12">
        <v>9</v>
      </c>
      <c r="H53" s="12" t="s">
        <v>27</v>
      </c>
      <c r="I53" s="12" t="s">
        <v>34</v>
      </c>
      <c r="J53" s="12">
        <v>101</v>
      </c>
      <c r="K53" s="12" t="s">
        <v>36</v>
      </c>
      <c r="L53" s="12">
        <v>104</v>
      </c>
      <c r="M53" s="12">
        <f t="shared" si="7"/>
        <v>205</v>
      </c>
      <c r="N53" s="12">
        <v>209.5</v>
      </c>
      <c r="O53" s="12">
        <f t="shared" si="8"/>
        <v>213</v>
      </c>
      <c r="P53" s="13" t="str">
        <f t="shared" si="9"/>
        <v>UNDER</v>
      </c>
      <c r="Q53" s="12" t="str">
        <f t="shared" si="10"/>
        <v>OVER</v>
      </c>
      <c r="R53" s="14" t="str">
        <f t="shared" si="11"/>
        <v>LOSS</v>
      </c>
    </row>
    <row r="54" spans="1:18" x14ac:dyDescent="0.35">
      <c r="A54" s="11">
        <v>44510</v>
      </c>
      <c r="B54" s="12" t="s">
        <v>42</v>
      </c>
      <c r="C54" s="12">
        <v>88</v>
      </c>
      <c r="D54" s="12" t="s">
        <v>25</v>
      </c>
      <c r="E54" s="12">
        <v>104</v>
      </c>
      <c r="F54" s="12">
        <f t="shared" si="6"/>
        <v>-3</v>
      </c>
      <c r="G54" s="12">
        <v>-2</v>
      </c>
      <c r="H54" s="12" t="s">
        <v>20</v>
      </c>
      <c r="I54" s="12" t="s">
        <v>42</v>
      </c>
      <c r="J54" s="12">
        <v>102</v>
      </c>
      <c r="K54" s="12" t="s">
        <v>25</v>
      </c>
      <c r="L54" s="12">
        <v>105</v>
      </c>
      <c r="M54" s="12">
        <f t="shared" si="7"/>
        <v>207</v>
      </c>
      <c r="N54" s="12">
        <v>209.5</v>
      </c>
      <c r="O54" s="12">
        <f t="shared" si="8"/>
        <v>192</v>
      </c>
      <c r="P54" s="13" t="str">
        <f t="shared" si="9"/>
        <v>UNDER</v>
      </c>
      <c r="Q54" s="12" t="str">
        <f t="shared" si="10"/>
        <v>UNDER</v>
      </c>
      <c r="R54" s="14" t="str">
        <f t="shared" si="11"/>
        <v>WIN</v>
      </c>
    </row>
    <row r="55" spans="1:18" x14ac:dyDescent="0.35">
      <c r="A55" s="11">
        <v>44510</v>
      </c>
      <c r="B55" s="12" t="s">
        <v>19</v>
      </c>
      <c r="C55" s="12">
        <v>112</v>
      </c>
      <c r="D55" s="12" t="s">
        <v>28</v>
      </c>
      <c r="E55" s="12">
        <v>104</v>
      </c>
      <c r="F55" s="12">
        <f t="shared" si="6"/>
        <v>-11</v>
      </c>
      <c r="G55" s="12">
        <v>-3.5</v>
      </c>
      <c r="H55" s="12" t="s">
        <v>27</v>
      </c>
      <c r="I55" s="12" t="s">
        <v>19</v>
      </c>
      <c r="J55" s="12">
        <v>95</v>
      </c>
      <c r="K55" s="12" t="s">
        <v>28</v>
      </c>
      <c r="L55" s="12">
        <v>106</v>
      </c>
      <c r="M55" s="12">
        <f t="shared" si="7"/>
        <v>201</v>
      </c>
      <c r="N55" s="12">
        <v>210.5</v>
      </c>
      <c r="O55" s="12">
        <f t="shared" si="8"/>
        <v>216</v>
      </c>
      <c r="P55" s="13" t="str">
        <f t="shared" si="9"/>
        <v>UNDER</v>
      </c>
      <c r="Q55" s="12" t="str">
        <f t="shared" si="10"/>
        <v>OVER</v>
      </c>
      <c r="R55" s="14" t="str">
        <f t="shared" si="11"/>
        <v>LOSS</v>
      </c>
    </row>
    <row r="56" spans="1:18" x14ac:dyDescent="0.35">
      <c r="A56" s="11">
        <v>44510</v>
      </c>
      <c r="B56" s="12" t="s">
        <v>40</v>
      </c>
      <c r="C56" s="12">
        <v>112</v>
      </c>
      <c r="D56" s="12" t="s">
        <v>39</v>
      </c>
      <c r="E56" s="12">
        <v>100</v>
      </c>
      <c r="F56" s="12">
        <f t="shared" si="6"/>
        <v>-8</v>
      </c>
      <c r="G56" s="12">
        <v>-3</v>
      </c>
      <c r="H56" s="12" t="s">
        <v>27</v>
      </c>
      <c r="I56" s="12" t="s">
        <v>40</v>
      </c>
      <c r="J56" s="12">
        <v>106</v>
      </c>
      <c r="K56" s="12" t="s">
        <v>39</v>
      </c>
      <c r="L56" s="12">
        <v>114</v>
      </c>
      <c r="M56" s="12">
        <f t="shared" si="7"/>
        <v>220</v>
      </c>
      <c r="N56" s="12">
        <v>215.5</v>
      </c>
      <c r="O56" s="12">
        <f t="shared" si="8"/>
        <v>212</v>
      </c>
      <c r="P56" s="13" t="str">
        <f t="shared" si="9"/>
        <v>OVER</v>
      </c>
      <c r="Q56" s="12" t="str">
        <f t="shared" si="10"/>
        <v>UNDER</v>
      </c>
      <c r="R56" s="14" t="str">
        <f t="shared" si="11"/>
        <v>LOSS</v>
      </c>
    </row>
    <row r="57" spans="1:18" x14ac:dyDescent="0.35">
      <c r="A57" s="11">
        <v>44510</v>
      </c>
      <c r="B57" s="12" t="s">
        <v>58</v>
      </c>
      <c r="C57" s="12">
        <v>107</v>
      </c>
      <c r="D57" s="12" t="s">
        <v>56</v>
      </c>
      <c r="E57" s="12">
        <v>117</v>
      </c>
      <c r="F57" s="12">
        <f t="shared" si="6"/>
        <v>-7</v>
      </c>
      <c r="G57" s="12">
        <v>-3.5</v>
      </c>
      <c r="H57" s="12" t="s">
        <v>20</v>
      </c>
      <c r="I57" s="12" t="s">
        <v>58</v>
      </c>
      <c r="J57" s="12">
        <v>100</v>
      </c>
      <c r="K57" s="12" t="s">
        <v>56</v>
      </c>
      <c r="L57" s="12">
        <v>107</v>
      </c>
      <c r="M57" s="12">
        <f t="shared" si="7"/>
        <v>207</v>
      </c>
      <c r="N57" s="12">
        <v>213</v>
      </c>
      <c r="O57" s="12">
        <f t="shared" si="8"/>
        <v>224</v>
      </c>
      <c r="P57" s="13" t="str">
        <f t="shared" si="9"/>
        <v>UNDER</v>
      </c>
      <c r="Q57" s="12" t="str">
        <f t="shared" si="10"/>
        <v>OVER</v>
      </c>
      <c r="R57" s="14" t="str">
        <f t="shared" si="11"/>
        <v>LOSS</v>
      </c>
    </row>
    <row r="58" spans="1:18" x14ac:dyDescent="0.35">
      <c r="A58" s="11">
        <v>44510</v>
      </c>
      <c r="B58" s="12" t="s">
        <v>49</v>
      </c>
      <c r="C58" s="12">
        <v>118</v>
      </c>
      <c r="D58" s="12" t="s">
        <v>37</v>
      </c>
      <c r="E58" s="12">
        <v>108</v>
      </c>
      <c r="F58" s="12">
        <f t="shared" si="6"/>
        <v>2</v>
      </c>
      <c r="G58" s="12">
        <v>-4.5</v>
      </c>
      <c r="H58" s="12" t="s">
        <v>20</v>
      </c>
      <c r="I58" s="12" t="s">
        <v>49</v>
      </c>
      <c r="J58" s="12">
        <v>117</v>
      </c>
      <c r="K58" s="12" t="s">
        <v>37</v>
      </c>
      <c r="L58" s="12">
        <v>115</v>
      </c>
      <c r="M58" s="12">
        <f t="shared" si="7"/>
        <v>232</v>
      </c>
      <c r="N58" s="12">
        <v>228.5</v>
      </c>
      <c r="O58" s="12">
        <f t="shared" si="8"/>
        <v>226</v>
      </c>
      <c r="P58" s="13" t="str">
        <f t="shared" si="9"/>
        <v>OVER</v>
      </c>
      <c r="Q58" s="12" t="str">
        <f t="shared" si="10"/>
        <v>UNDER</v>
      </c>
      <c r="R58" s="14" t="str">
        <f t="shared" si="11"/>
        <v>LOSS</v>
      </c>
    </row>
    <row r="59" spans="1:18" x14ac:dyDescent="0.35">
      <c r="A59" s="11">
        <v>44510</v>
      </c>
      <c r="B59" s="12" t="s">
        <v>32</v>
      </c>
      <c r="C59" s="12">
        <v>108</v>
      </c>
      <c r="D59" s="12" t="s">
        <v>45</v>
      </c>
      <c r="E59" s="12">
        <v>100</v>
      </c>
      <c r="F59" s="12">
        <f t="shared" si="6"/>
        <v>-11</v>
      </c>
      <c r="G59" s="12">
        <v>-4.5</v>
      </c>
      <c r="H59" s="12" t="s">
        <v>27</v>
      </c>
      <c r="I59" s="12" t="s">
        <v>32</v>
      </c>
      <c r="J59" s="12">
        <v>97</v>
      </c>
      <c r="K59" s="12" t="s">
        <v>45</v>
      </c>
      <c r="L59" s="12">
        <v>108</v>
      </c>
      <c r="M59" s="12">
        <f t="shared" si="7"/>
        <v>205</v>
      </c>
      <c r="N59" s="12">
        <v>211</v>
      </c>
      <c r="O59" s="12">
        <f t="shared" si="8"/>
        <v>208</v>
      </c>
      <c r="P59" s="13" t="str">
        <f t="shared" si="9"/>
        <v>UNDER</v>
      </c>
      <c r="Q59" s="12" t="str">
        <f t="shared" si="10"/>
        <v>UNDER</v>
      </c>
      <c r="R59" s="14" t="str">
        <f t="shared" si="11"/>
        <v>WIN</v>
      </c>
    </row>
    <row r="60" spans="1:18" x14ac:dyDescent="0.35">
      <c r="A60" s="11">
        <v>44510</v>
      </c>
      <c r="B60" s="12" t="s">
        <v>50</v>
      </c>
      <c r="C60" s="12">
        <v>117</v>
      </c>
      <c r="D60" s="12" t="s">
        <v>35</v>
      </c>
      <c r="E60" s="12">
        <v>136</v>
      </c>
      <c r="F60" s="12">
        <f t="shared" si="6"/>
        <v>5</v>
      </c>
      <c r="G60" s="12">
        <v>0</v>
      </c>
      <c r="H60" s="12" t="s">
        <v>27</v>
      </c>
      <c r="I60" s="12" t="s">
        <v>50</v>
      </c>
      <c r="J60" s="12">
        <v>109</v>
      </c>
      <c r="K60" s="12" t="s">
        <v>35</v>
      </c>
      <c r="L60" s="12">
        <v>104</v>
      </c>
      <c r="M60" s="12">
        <f t="shared" si="7"/>
        <v>213</v>
      </c>
      <c r="N60" s="12">
        <v>220</v>
      </c>
      <c r="O60" s="12">
        <f t="shared" si="8"/>
        <v>253</v>
      </c>
      <c r="P60" s="13" t="str">
        <f t="shared" si="9"/>
        <v>UNDER</v>
      </c>
      <c r="Q60" s="12" t="str">
        <f t="shared" si="10"/>
        <v>OVER</v>
      </c>
      <c r="R60" s="14" t="str">
        <f t="shared" si="11"/>
        <v>LOSS</v>
      </c>
    </row>
    <row r="61" spans="1:18" x14ac:dyDescent="0.35">
      <c r="A61" s="11">
        <v>44510</v>
      </c>
      <c r="B61" s="12" t="s">
        <v>47</v>
      </c>
      <c r="C61" s="12">
        <v>98</v>
      </c>
      <c r="D61" s="12" t="s">
        <v>57</v>
      </c>
      <c r="E61" s="12">
        <v>101</v>
      </c>
      <c r="F61" s="12">
        <f t="shared" si="6"/>
        <v>11</v>
      </c>
      <c r="G61" s="12">
        <v>3</v>
      </c>
      <c r="H61" s="12" t="s">
        <v>64</v>
      </c>
      <c r="I61" s="12" t="s">
        <v>47</v>
      </c>
      <c r="J61" s="12">
        <v>107</v>
      </c>
      <c r="K61" s="12" t="s">
        <v>57</v>
      </c>
      <c r="L61" s="12">
        <v>96</v>
      </c>
      <c r="M61" s="12">
        <f t="shared" si="7"/>
        <v>203</v>
      </c>
      <c r="N61" s="12">
        <v>213</v>
      </c>
      <c r="O61" s="12">
        <f t="shared" si="8"/>
        <v>199</v>
      </c>
      <c r="P61" s="13" t="str">
        <f t="shared" si="9"/>
        <v>UNDER</v>
      </c>
      <c r="Q61" s="12" t="str">
        <f t="shared" si="10"/>
        <v>UNDER</v>
      </c>
      <c r="R61" s="14" t="str">
        <f t="shared" si="11"/>
        <v>WIN</v>
      </c>
    </row>
    <row r="62" spans="1:18" x14ac:dyDescent="0.35">
      <c r="A62" s="11">
        <v>44510</v>
      </c>
      <c r="B62" s="12" t="s">
        <v>48</v>
      </c>
      <c r="C62" s="12">
        <v>109</v>
      </c>
      <c r="D62" s="12" t="s">
        <v>29</v>
      </c>
      <c r="E62" s="12">
        <v>119</v>
      </c>
      <c r="F62" s="12">
        <f t="shared" si="6"/>
        <v>-1</v>
      </c>
      <c r="G62" s="12">
        <v>-6</v>
      </c>
      <c r="H62" s="12" t="s">
        <v>27</v>
      </c>
      <c r="I62" s="12" t="s">
        <v>48</v>
      </c>
      <c r="J62" s="12">
        <v>110</v>
      </c>
      <c r="K62" s="12" t="s">
        <v>29</v>
      </c>
      <c r="L62" s="12">
        <v>111</v>
      </c>
      <c r="M62" s="12">
        <f t="shared" si="7"/>
        <v>221</v>
      </c>
      <c r="N62" s="12">
        <v>220.5</v>
      </c>
      <c r="O62" s="12">
        <f t="shared" si="8"/>
        <v>228</v>
      </c>
      <c r="P62" s="13" t="str">
        <f t="shared" si="9"/>
        <v>OVER</v>
      </c>
      <c r="Q62" s="12" t="str">
        <f t="shared" si="10"/>
        <v>OVER</v>
      </c>
      <c r="R62" s="14" t="str">
        <f t="shared" si="11"/>
        <v>WIN</v>
      </c>
    </row>
    <row r="63" spans="1:18" x14ac:dyDescent="0.35">
      <c r="A63" s="11">
        <v>44510</v>
      </c>
      <c r="B63" s="12" t="s">
        <v>44</v>
      </c>
      <c r="C63" s="12">
        <v>110</v>
      </c>
      <c r="D63" s="12" t="s">
        <v>46</v>
      </c>
      <c r="E63" s="12">
        <v>123</v>
      </c>
      <c r="F63" s="12">
        <f t="shared" si="6"/>
        <v>-5</v>
      </c>
      <c r="G63" s="12">
        <v>-7</v>
      </c>
      <c r="H63" s="12" t="s">
        <v>27</v>
      </c>
      <c r="I63" s="12" t="s">
        <v>44</v>
      </c>
      <c r="J63" s="12">
        <v>101</v>
      </c>
      <c r="K63" s="12" t="s">
        <v>46</v>
      </c>
      <c r="L63" s="12">
        <v>106</v>
      </c>
      <c r="M63" s="12">
        <f t="shared" si="7"/>
        <v>207</v>
      </c>
      <c r="N63" s="12">
        <v>222.5</v>
      </c>
      <c r="O63" s="12">
        <f t="shared" si="8"/>
        <v>233</v>
      </c>
      <c r="P63" s="13" t="str">
        <f t="shared" si="9"/>
        <v>UNDER</v>
      </c>
      <c r="Q63" s="12" t="str">
        <f t="shared" si="10"/>
        <v>OVER</v>
      </c>
      <c r="R63" s="14" t="str">
        <f t="shared" si="11"/>
        <v>LOSS</v>
      </c>
    </row>
    <row r="64" spans="1:18" x14ac:dyDescent="0.35">
      <c r="A64" s="11">
        <v>44510</v>
      </c>
      <c r="B64" s="12" t="s">
        <v>26</v>
      </c>
      <c r="C64" s="12">
        <v>117</v>
      </c>
      <c r="D64" s="12" t="s">
        <v>33</v>
      </c>
      <c r="E64" s="12">
        <v>120</v>
      </c>
      <c r="F64" s="12">
        <f t="shared" si="6"/>
        <v>-6</v>
      </c>
      <c r="G64" s="12">
        <v>4.5</v>
      </c>
      <c r="H64" s="12" t="s">
        <v>20</v>
      </c>
      <c r="I64" s="12" t="s">
        <v>26</v>
      </c>
      <c r="J64" s="12">
        <v>104</v>
      </c>
      <c r="K64" s="12" t="s">
        <v>33</v>
      </c>
      <c r="L64" s="12">
        <v>110</v>
      </c>
      <c r="M64" s="12">
        <f t="shared" si="7"/>
        <v>214</v>
      </c>
      <c r="N64" s="12">
        <v>214.5</v>
      </c>
      <c r="O64" s="12">
        <f t="shared" si="8"/>
        <v>237</v>
      </c>
      <c r="P64" s="13" t="str">
        <f t="shared" si="9"/>
        <v>UNDER</v>
      </c>
      <c r="Q64" s="12" t="str">
        <f t="shared" si="10"/>
        <v>OVER</v>
      </c>
      <c r="R64" s="14" t="str">
        <f t="shared" si="11"/>
        <v>LOSS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BD52-5F97-49F2-81E9-5AECCF07C193}">
  <dimension ref="A1:F2"/>
  <sheetViews>
    <sheetView tabSelected="1" workbookViewId="0">
      <selection activeCell="F2" sqref="F2"/>
    </sheetView>
  </sheetViews>
  <sheetFormatPr defaultRowHeight="14.5" x14ac:dyDescent="0.35"/>
  <cols>
    <col min="1" max="1" width="13" customWidth="1"/>
    <col min="2" max="3" width="14.90625" customWidth="1"/>
  </cols>
  <sheetData>
    <row r="1" spans="1:6" x14ac:dyDescent="0.35">
      <c r="A1" t="s">
        <v>51</v>
      </c>
      <c r="B1" t="s">
        <v>52</v>
      </c>
      <c r="C1" t="s">
        <v>59</v>
      </c>
      <c r="D1" t="s">
        <v>53</v>
      </c>
      <c r="E1" t="s">
        <v>54</v>
      </c>
      <c r="F1" t="s">
        <v>60</v>
      </c>
    </row>
    <row r="2" spans="1:6" x14ac:dyDescent="0.35">
      <c r="A2">
        <f>COUNTIF(Archive!$H2:H111,"WIN")</f>
        <v>26</v>
      </c>
      <c r="B2">
        <f>COUNTIF(Archive!$H2:H111,"LOSS")</f>
        <v>34</v>
      </c>
      <c r="C2">
        <f>ROUND(SUM(A2/(A2+B2)),3)</f>
        <v>0.433</v>
      </c>
      <c r="D2">
        <f>COUNTIF(Archive!$R2:R111,"WIN")</f>
        <v>30</v>
      </c>
      <c r="E2">
        <f>COUNTIF(Archive!$R2:R111,"LOSS")</f>
        <v>33</v>
      </c>
      <c r="F2">
        <f>ROUND(SUM(D2/(D2+E2)),3)</f>
        <v>0.47599999999999998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UpdatedResults</vt:lpstr>
      <vt:lpstr>Archive</vt:lpstr>
      <vt:lpstr>WL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Ajayi Agbebaku</cp:lastModifiedBy>
  <dcterms:created xsi:type="dcterms:W3CDTF">2021-11-05T19:53:32Z</dcterms:created>
  <dcterms:modified xsi:type="dcterms:W3CDTF">2021-11-11T15:42:59Z</dcterms:modified>
</cp:coreProperties>
</file>