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gbebaku.TSI\Documents\NFL-Model\"/>
    </mc:Choice>
  </mc:AlternateContent>
  <xr:revisionPtr revIDLastSave="0" documentId="13_ncr:1_{4A55C8B0-8546-46F4-B3AC-EAB24B88A836}" xr6:coauthVersionLast="47" xr6:coauthVersionMax="47" xr10:uidLastSave="{00000000-0000-0000-0000-000000000000}"/>
  <bookViews>
    <workbookView xWindow="-28920" yWindow="-120" windowWidth="29040" windowHeight="15840" xr2:uid="{E355D2B9-20BB-4A06-AC71-876CAB97FF7B}"/>
  </bookViews>
  <sheets>
    <sheet name="Predictions" sheetId="4" r:id="rId1"/>
    <sheet name="Results" sheetId="1" r:id="rId2"/>
    <sheet name="Archive" sheetId="2" r:id="rId3"/>
    <sheet name="WL Record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C2" i="3"/>
  <c r="E2" i="3"/>
  <c r="D2" i="3"/>
  <c r="B2" i="3"/>
  <c r="A2" i="3"/>
  <c r="L14" i="2" l="1"/>
  <c r="O14" i="2" s="1"/>
  <c r="L13" i="2"/>
  <c r="O13" i="2" s="1"/>
  <c r="O12" i="2"/>
  <c r="L12" i="2"/>
  <c r="L11" i="2"/>
  <c r="O11" i="2" s="1"/>
  <c r="L10" i="2"/>
  <c r="O10" i="2" s="1"/>
  <c r="L9" i="2"/>
  <c r="O9" i="2" s="1"/>
  <c r="O8" i="2"/>
  <c r="L8" i="2"/>
  <c r="L7" i="2"/>
  <c r="O7" i="2" s="1"/>
  <c r="L6" i="2"/>
  <c r="O6" i="2" s="1"/>
  <c r="L5" i="2"/>
  <c r="O5" i="2" s="1"/>
  <c r="O4" i="2"/>
  <c r="L4" i="2"/>
  <c r="L3" i="2"/>
  <c r="O3" i="2" s="1"/>
  <c r="L2" i="2"/>
  <c r="O2" i="2" s="1"/>
  <c r="L14" i="1"/>
  <c r="L13" i="1"/>
  <c r="L12" i="1"/>
  <c r="L11" i="1"/>
  <c r="L10" i="1"/>
  <c r="O10" i="1" s="1"/>
  <c r="L9" i="1"/>
  <c r="O9" i="1" s="1"/>
  <c r="L8" i="1"/>
  <c r="O8" i="1" s="1"/>
  <c r="L7" i="1"/>
  <c r="L6" i="1"/>
  <c r="L5" i="1"/>
  <c r="L4" i="1"/>
  <c r="L3" i="1"/>
  <c r="L2" i="1"/>
  <c r="O2" i="1" s="1"/>
  <c r="O14" i="1"/>
  <c r="O13" i="1"/>
  <c r="O12" i="1"/>
  <c r="O11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<sst xmlns="http://schemas.openxmlformats.org/spreadsheetml/2006/main" count="232" uniqueCount="87">
  <si>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</si>
  <si>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</si>
  <si>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</si>
  <si>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</si>
  <si>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</si>
  <si>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</si>
  <si>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</si>
  <si>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</si>
  <si>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</si>
  <si>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</si>
  <si>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</si>
  <si>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</si>
  <si>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</si>
  <si>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</si>
  <si>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</si>
  <si>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</si>
  <si>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</si>
  <si>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</si>
  <si>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</si>
  <si>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</si>
  <si>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</si>
  <si>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</si>
  <si>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</si>
  <si>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</si>
  <si>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</si>
  <si>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</si>
  <si>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</si>
  <si>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</si>
  <si>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</si>
  <si>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</si>
  <si>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</si>
  <si>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</si>
  <si>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</si>
  <si>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</si>
  <si>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</si>
  <si>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</si>
  <si>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Atlanta +6</t>
  </si>
  <si>
    <t>Over</t>
  </si>
  <si>
    <t>Cincinnati -2.5</t>
  </si>
  <si>
    <t>Jacksonville +14.5</t>
  </si>
  <si>
    <t>Dallas - 10</t>
  </si>
  <si>
    <t>Philadelphia +1.5</t>
  </si>
  <si>
    <t>Kansas City -7</t>
  </si>
  <si>
    <t>Tennessee +7</t>
  </si>
  <si>
    <t>Chicago +6.5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</si>
  <si>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</si>
  <si>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</si>
  <si>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</si>
  <si>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</si>
  <si>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</si>
  <si>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</si>
  <si>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</si>
  <si>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</si>
  <si>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</si>
  <si>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Carolina +3.5</t>
  </si>
  <si>
    <t>Houston +5.5</t>
  </si>
  <si>
    <t>Baltimore - 6</t>
  </si>
  <si>
    <t>Las Vegas -3</t>
  </si>
  <si>
    <t>Under</t>
  </si>
  <si>
    <t>San Francisco -4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</si>
  <si>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</si>
  <si>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</si>
  <si>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</si>
  <si>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</si>
  <si>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</si>
  <si>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</si>
  <si>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</si>
  <si>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</si>
  <si>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</si>
  <si>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</si>
  <si>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</si>
  <si>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</si>
  <si>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</si>
  <si>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Miami +7.5</t>
  </si>
  <si>
    <t>Las Vegas +2.5</t>
  </si>
  <si>
    <t>Philadelphia +3</t>
  </si>
  <si>
    <t>Detroit +8.5</t>
  </si>
  <si>
    <t>Dallas - 9</t>
  </si>
  <si>
    <t>Washington +9.5</t>
  </si>
  <si>
    <t>New York Jets +12</t>
  </si>
  <si>
    <t>Cleveland +2.5</t>
  </si>
  <si>
    <t>Tennessee -3</t>
  </si>
  <si>
    <t>Indianapolis -10</t>
  </si>
  <si>
    <t>Los Angeles -3</t>
  </si>
  <si>
    <t>Arizona - 10</t>
  </si>
  <si>
    <t>Seattle +3</t>
  </si>
  <si>
    <t>San Francisco 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</si>
</sst>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5"/>
  <sheetViews>
    <sheetView tabSelected="1" workbookViewId="0">
      <selection activeCell="F19" sqref="F19"/>
    </sheetView>
  </sheetViews>
  <sheetFormatPr defaultRowHeight="14.5" x14ac:dyDescent="0.35"/>
  <cols>
    <col min="1" max="1" width="21.08984375" customWidth="1"/>
    <col min="2" max="2" width="23.453125" customWidth="1"/>
    <col min="3" max="3" width="17.6328125" customWidth="1"/>
    <col min="4" max="4" width="19.6328125" customWidth="1"/>
    <col min="5" max="5" width="15" customWidth="1"/>
    <col min="6" max="6" width="18.1796875" customWidth="1"/>
    <col min="7" max="7" width="21.81640625" customWidth="1"/>
    <col min="9" max="9" width="13.6328125" customWidth="1"/>
    <col min="10" max="10" width="15.453125" customWidth="1"/>
  </cols>
  <sheetData>
    <row r="1" spans="1:10" x14ac:dyDescent="0.35">
      <c r="A1" t="s">
        <v>26</v>
      </c>
      <c r="B1" t="s">
        <v>27</v>
      </c>
      <c r="C1" t="s">
        <v>72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35">
      <c r="A2" t="s">
        <v>9</v>
      </c>
      <c r="B2" t="s">
        <v>7</v>
      </c>
      <c r="C2">
        <v>29</v>
      </c>
      <c r="D2">
        <v>24</v>
      </c>
      <c r="E2">
        <v>5</v>
      </c>
      <c r="F2">
        <v>7.5</v>
      </c>
      <c r="G2" t="s">
        <v>73</v>
      </c>
      <c r="H2">
        <v>53</v>
      </c>
      <c r="I2">
        <v>46.5</v>
      </c>
      <c r="J2" t="s">
        <v>66</v>
      </c>
    </row>
    <row r="3" spans="1:10" x14ac:dyDescent="0.35">
      <c r="A3" t="s">
        <v>67</v>
      </c>
      <c r="B3" t="s">
        <v>25</v>
      </c>
      <c r="C3">
        <v>24</v>
      </c>
      <c r="D3">
        <v>18</v>
      </c>
      <c r="E3">
        <v>6</v>
      </c>
      <c r="F3">
        <v>8.5</v>
      </c>
      <c r="G3" t="s">
        <v>76</v>
      </c>
      <c r="H3">
        <v>42</v>
      </c>
      <c r="I3">
        <v>42.5</v>
      </c>
      <c r="J3" t="s">
        <v>68</v>
      </c>
    </row>
    <row r="4" spans="1:10" x14ac:dyDescent="0.35">
      <c r="A4" t="s">
        <v>0</v>
      </c>
      <c r="B4" t="s">
        <v>15</v>
      </c>
      <c r="C4">
        <v>27</v>
      </c>
      <c r="D4">
        <v>38</v>
      </c>
      <c r="E4">
        <v>-11</v>
      </c>
      <c r="F4">
        <v>-9</v>
      </c>
      <c r="G4" t="s">
        <v>77</v>
      </c>
      <c r="H4">
        <v>65</v>
      </c>
      <c r="I4">
        <v>55</v>
      </c>
      <c r="J4" t="s">
        <v>66</v>
      </c>
    </row>
    <row r="5" spans="1:10" x14ac:dyDescent="0.35">
      <c r="A5" t="s">
        <v>69</v>
      </c>
      <c r="B5" t="s">
        <v>70</v>
      </c>
      <c r="C5">
        <v>36</v>
      </c>
      <c r="D5">
        <v>28</v>
      </c>
      <c r="E5">
        <v>8</v>
      </c>
      <c r="F5">
        <v>9.5</v>
      </c>
      <c r="G5" t="s">
        <v>78</v>
      </c>
      <c r="H5">
        <v>64</v>
      </c>
      <c r="I5">
        <v>51.5</v>
      </c>
      <c r="J5" t="s">
        <v>66</v>
      </c>
    </row>
    <row r="6" spans="1:10" x14ac:dyDescent="0.35">
      <c r="A6" t="s">
        <v>10</v>
      </c>
      <c r="B6" t="s">
        <v>46</v>
      </c>
      <c r="C6">
        <v>20</v>
      </c>
      <c r="D6">
        <v>30</v>
      </c>
      <c r="E6">
        <v>-10</v>
      </c>
      <c r="F6">
        <v>12</v>
      </c>
      <c r="G6" t="s">
        <v>79</v>
      </c>
      <c r="H6">
        <v>50</v>
      </c>
      <c r="I6">
        <v>47.5</v>
      </c>
      <c r="J6" t="s">
        <v>66</v>
      </c>
    </row>
    <row r="7" spans="1:10" x14ac:dyDescent="0.35">
      <c r="A7" t="s">
        <v>4</v>
      </c>
      <c r="B7" t="s">
        <v>2</v>
      </c>
      <c r="C7">
        <v>23</v>
      </c>
      <c r="D7">
        <v>23</v>
      </c>
      <c r="E7">
        <v>0</v>
      </c>
      <c r="F7">
        <v>-2.5</v>
      </c>
      <c r="G7" t="s">
        <v>80</v>
      </c>
      <c r="H7">
        <v>46</v>
      </c>
      <c r="I7">
        <v>45</v>
      </c>
      <c r="J7" t="s">
        <v>66</v>
      </c>
    </row>
    <row r="8" spans="1:10" x14ac:dyDescent="0.35">
      <c r="A8" t="s">
        <v>1</v>
      </c>
      <c r="B8" t="s">
        <v>22</v>
      </c>
      <c r="C8">
        <v>20</v>
      </c>
      <c r="D8">
        <v>33</v>
      </c>
      <c r="E8">
        <v>-13</v>
      </c>
      <c r="F8">
        <v>-3</v>
      </c>
      <c r="G8" t="s">
        <v>81</v>
      </c>
      <c r="H8">
        <v>53</v>
      </c>
      <c r="I8">
        <v>44.5</v>
      </c>
      <c r="J8" t="s">
        <v>66</v>
      </c>
    </row>
    <row r="9" spans="1:10" x14ac:dyDescent="0.35">
      <c r="A9" t="s">
        <v>11</v>
      </c>
      <c r="B9" t="s">
        <v>45</v>
      </c>
      <c r="C9">
        <v>17</v>
      </c>
      <c r="D9">
        <v>32</v>
      </c>
      <c r="E9">
        <v>-15</v>
      </c>
      <c r="F9">
        <v>-10</v>
      </c>
      <c r="G9" t="s">
        <v>82</v>
      </c>
      <c r="H9">
        <v>49</v>
      </c>
      <c r="I9">
        <v>47.5</v>
      </c>
      <c r="J9" t="s">
        <v>66</v>
      </c>
    </row>
    <row r="10" spans="1:10" x14ac:dyDescent="0.35">
      <c r="A10" t="s">
        <v>3</v>
      </c>
      <c r="B10" t="s">
        <v>18</v>
      </c>
      <c r="C10">
        <v>12</v>
      </c>
      <c r="D10">
        <v>29</v>
      </c>
      <c r="E10">
        <v>-17</v>
      </c>
      <c r="F10">
        <v>-10</v>
      </c>
      <c r="G10" t="s">
        <v>84</v>
      </c>
      <c r="H10">
        <v>41</v>
      </c>
      <c r="I10">
        <v>44.5</v>
      </c>
      <c r="J10" t="s">
        <v>68</v>
      </c>
    </row>
    <row r="11" spans="1:10" x14ac:dyDescent="0.35">
      <c r="A11" t="s">
        <v>8</v>
      </c>
      <c r="B11" t="s">
        <v>16</v>
      </c>
      <c r="C11">
        <v>26</v>
      </c>
      <c r="D11">
        <v>32</v>
      </c>
      <c r="E11">
        <v>-6</v>
      </c>
      <c r="F11">
        <v>-3</v>
      </c>
      <c r="G11" t="s">
        <v>83</v>
      </c>
      <c r="H11">
        <v>58</v>
      </c>
      <c r="I11">
        <v>53</v>
      </c>
      <c r="J11" t="s">
        <v>66</v>
      </c>
    </row>
    <row r="12" spans="1:10" x14ac:dyDescent="0.35">
      <c r="A12" t="s">
        <v>17</v>
      </c>
      <c r="B12" t="s">
        <v>14</v>
      </c>
      <c r="C12">
        <v>27</v>
      </c>
      <c r="D12">
        <v>12</v>
      </c>
      <c r="E12">
        <v>15</v>
      </c>
      <c r="F12">
        <v>-3</v>
      </c>
      <c r="G12" t="s">
        <v>75</v>
      </c>
      <c r="H12">
        <v>39</v>
      </c>
      <c r="I12">
        <v>44</v>
      </c>
      <c r="J12" t="s">
        <v>68</v>
      </c>
    </row>
    <row r="13" spans="1:10" x14ac:dyDescent="0.35">
      <c r="A13" t="s">
        <v>71</v>
      </c>
      <c r="B13" t="s">
        <v>20</v>
      </c>
      <c r="C13">
        <v>18</v>
      </c>
      <c r="D13">
        <v>20</v>
      </c>
      <c r="E13">
        <v>-2</v>
      </c>
      <c r="F13">
        <v>-3</v>
      </c>
      <c r="G13" t="s">
        <v>85</v>
      </c>
      <c r="H13">
        <v>38</v>
      </c>
      <c r="I13">
        <v>49.5</v>
      </c>
      <c r="J13" t="s">
        <v>68</v>
      </c>
    </row>
    <row r="14" spans="1:10" x14ac:dyDescent="0.35">
      <c r="A14" t="s">
        <v>21</v>
      </c>
      <c r="B14" t="s">
        <v>12</v>
      </c>
      <c r="C14">
        <v>27</v>
      </c>
      <c r="D14">
        <v>29</v>
      </c>
      <c r="E14">
        <v>-2</v>
      </c>
      <c r="F14">
        <v>2.5</v>
      </c>
      <c r="G14" t="s">
        <v>74</v>
      </c>
      <c r="H14">
        <v>56</v>
      </c>
      <c r="I14">
        <v>51.5</v>
      </c>
      <c r="J14" t="s">
        <v>66</v>
      </c>
    </row>
    <row r="15" spans="1:10" x14ac:dyDescent="0.35">
      <c r="A15" t="s">
        <v>23</v>
      </c>
      <c r="B15" t="s">
        <v>19</v>
      </c>
      <c r="C15">
        <v>27</v>
      </c>
      <c r="D15">
        <v>28</v>
      </c>
      <c r="E15">
        <v>-1</v>
      </c>
      <c r="F15">
        <v>4</v>
      </c>
      <c r="G15" t="s">
        <v>86</v>
      </c>
      <c r="H15">
        <v>55</v>
      </c>
      <c r="I15">
        <v>49</v>
      </c>
      <c r="J1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O14"/>
  <sheetViews>
    <sheetView workbookViewId="0">
      <selection sqref="A1:XFD14"/>
    </sheetView>
  </sheetViews>
  <sheetFormatPr defaultRowHeight="14.5" x14ac:dyDescent="0.35"/>
  <cols>
    <col min="1" max="1" width="24.54296875" customWidth="1"/>
    <col min="2" max="4" width="25.1796875" customWidth="1"/>
    <col min="5" max="5" width="22" customWidth="1"/>
    <col min="6" max="7" width="16.81640625" customWidth="1"/>
    <col min="8" max="8" width="21.1796875" customWidth="1"/>
    <col min="9" max="9" width="17.54296875" customWidth="1"/>
    <col min="10" max="10" width="16.453125" customWidth="1"/>
    <col min="11" max="12" width="16.7265625" customWidth="1"/>
    <col min="13" max="13" width="19.26953125" customWidth="1"/>
    <col min="14" max="14" width="17.7265625" customWidth="1"/>
    <col min="15" max="15" width="13.6328125" customWidth="1"/>
  </cols>
  <sheetData>
    <row r="1" spans="1:15" x14ac:dyDescent="0.35">
      <c r="A1" s="1" t="s">
        <v>26</v>
      </c>
      <c r="B1" s="1" t="s">
        <v>27</v>
      </c>
      <c r="C1" s="1" t="s">
        <v>48</v>
      </c>
      <c r="D1" s="1" t="s">
        <v>47</v>
      </c>
      <c r="E1" s="1" t="s">
        <v>28</v>
      </c>
      <c r="F1" s="1" t="s">
        <v>29</v>
      </c>
      <c r="G1" s="1" t="s">
        <v>50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49</v>
      </c>
      <c r="M1" s="1" t="s">
        <v>34</v>
      </c>
      <c r="N1" s="2" t="s">
        <v>35</v>
      </c>
      <c r="O1" s="3" t="s">
        <v>51</v>
      </c>
    </row>
    <row r="2" spans="1:15" x14ac:dyDescent="0.35">
      <c r="A2" t="s">
        <v>0</v>
      </c>
      <c r="B2" t="s">
        <v>1</v>
      </c>
      <c r="C2">
        <v>27</v>
      </c>
      <c r="D2">
        <v>25</v>
      </c>
      <c r="E2">
        <v>25</v>
      </c>
      <c r="F2">
        <v>23</v>
      </c>
      <c r="G2" t="s">
        <v>52</v>
      </c>
      <c r="H2">
        <v>2</v>
      </c>
      <c r="I2">
        <v>-6</v>
      </c>
      <c r="J2">
        <v>48</v>
      </c>
      <c r="K2">
        <v>41.5</v>
      </c>
      <c r="L2">
        <f>SUM(D2,C2)</f>
        <v>52</v>
      </c>
      <c r="M2" t="s">
        <v>36</v>
      </c>
      <c r="N2" t="s">
        <v>37</v>
      </c>
      <c r="O2" t="str">
        <f>IF(L2&gt;K2,"WIN","LOSS")</f>
        <v>WIN</v>
      </c>
    </row>
    <row r="3" spans="1:15" x14ac:dyDescent="0.35">
      <c r="A3" t="s">
        <v>2</v>
      </c>
      <c r="B3" t="s">
        <v>3</v>
      </c>
      <c r="C3">
        <v>24</v>
      </c>
      <c r="D3">
        <v>6</v>
      </c>
      <c r="E3">
        <v>23</v>
      </c>
      <c r="F3">
        <v>20</v>
      </c>
      <c r="G3" t="s">
        <v>53</v>
      </c>
      <c r="H3">
        <v>3</v>
      </c>
      <c r="I3">
        <v>3.5</v>
      </c>
      <c r="J3">
        <v>43</v>
      </c>
      <c r="K3">
        <v>41.5</v>
      </c>
      <c r="L3">
        <f t="shared" ref="L3:L14" si="0">SUM(D3,C3)</f>
        <v>30</v>
      </c>
      <c r="M3" t="s">
        <v>54</v>
      </c>
      <c r="N3" t="s">
        <v>37</v>
      </c>
      <c r="O3" t="str">
        <f t="shared" ref="O3:O14" si="1">IF(L3&gt;K3,"WIN","LOSS")</f>
        <v>LOSS</v>
      </c>
    </row>
    <row r="4" spans="1:15" x14ac:dyDescent="0.35">
      <c r="A4" t="s">
        <v>4</v>
      </c>
      <c r="B4" t="s">
        <v>5</v>
      </c>
      <c r="C4">
        <v>41</v>
      </c>
      <c r="D4">
        <v>16</v>
      </c>
      <c r="E4">
        <v>22</v>
      </c>
      <c r="F4">
        <v>27</v>
      </c>
      <c r="G4" t="s">
        <v>53</v>
      </c>
      <c r="H4">
        <v>-5</v>
      </c>
      <c r="I4">
        <v>-2.5</v>
      </c>
      <c r="J4">
        <v>49</v>
      </c>
      <c r="K4">
        <v>47.5</v>
      </c>
      <c r="L4">
        <f t="shared" si="0"/>
        <v>57</v>
      </c>
      <c r="M4" t="s">
        <v>38</v>
      </c>
      <c r="N4" t="s">
        <v>37</v>
      </c>
      <c r="O4" t="str">
        <f t="shared" si="1"/>
        <v>WIN</v>
      </c>
    </row>
    <row r="5" spans="1:15" x14ac:dyDescent="0.35">
      <c r="A5" t="s">
        <v>6</v>
      </c>
      <c r="B5" t="s">
        <v>7</v>
      </c>
      <c r="C5">
        <v>9</v>
      </c>
      <c r="D5">
        <v>17</v>
      </c>
      <c r="E5">
        <v>21</v>
      </c>
      <c r="F5">
        <v>26</v>
      </c>
      <c r="G5" t="s">
        <v>53</v>
      </c>
      <c r="H5">
        <v>-5</v>
      </c>
      <c r="I5">
        <v>-5.5</v>
      </c>
      <c r="J5">
        <v>47</v>
      </c>
      <c r="K5">
        <v>46.5</v>
      </c>
      <c r="L5">
        <f t="shared" si="0"/>
        <v>26</v>
      </c>
      <c r="M5" t="s">
        <v>55</v>
      </c>
      <c r="N5" t="s">
        <v>37</v>
      </c>
      <c r="O5" t="str">
        <f t="shared" si="1"/>
        <v>LOSS</v>
      </c>
    </row>
    <row r="6" spans="1:15" x14ac:dyDescent="0.35">
      <c r="A6" t="s">
        <v>8</v>
      </c>
      <c r="B6" t="s">
        <v>9</v>
      </c>
      <c r="C6">
        <v>31</v>
      </c>
      <c r="D6">
        <v>34</v>
      </c>
      <c r="E6">
        <v>22</v>
      </c>
      <c r="F6">
        <v>29</v>
      </c>
      <c r="G6" t="s">
        <v>53</v>
      </c>
      <c r="H6">
        <v>-7</v>
      </c>
      <c r="I6">
        <v>-6</v>
      </c>
      <c r="J6">
        <v>51</v>
      </c>
      <c r="K6">
        <v>50.5</v>
      </c>
      <c r="L6">
        <f t="shared" si="0"/>
        <v>65</v>
      </c>
      <c r="M6" t="s">
        <v>56</v>
      </c>
      <c r="N6" t="s">
        <v>37</v>
      </c>
      <c r="O6" t="str">
        <f t="shared" si="1"/>
        <v>WIN</v>
      </c>
    </row>
    <row r="7" spans="1:15" x14ac:dyDescent="0.35">
      <c r="A7" t="s">
        <v>10</v>
      </c>
      <c r="B7" t="s">
        <v>11</v>
      </c>
      <c r="C7">
        <v>6</v>
      </c>
      <c r="D7">
        <v>9</v>
      </c>
      <c r="E7">
        <v>25</v>
      </c>
      <c r="F7">
        <v>26</v>
      </c>
      <c r="G7" t="s">
        <v>52</v>
      </c>
      <c r="H7">
        <v>-1</v>
      </c>
      <c r="I7">
        <v>14.5</v>
      </c>
      <c r="J7">
        <v>51</v>
      </c>
      <c r="K7">
        <v>48.5</v>
      </c>
      <c r="L7">
        <f t="shared" si="0"/>
        <v>15</v>
      </c>
      <c r="M7" t="s">
        <v>39</v>
      </c>
      <c r="N7" t="s">
        <v>37</v>
      </c>
      <c r="O7" t="str">
        <f t="shared" si="1"/>
        <v>LOSS</v>
      </c>
    </row>
    <row r="8" spans="1:15" x14ac:dyDescent="0.35">
      <c r="A8" t="s">
        <v>12</v>
      </c>
      <c r="B8" t="s">
        <v>13</v>
      </c>
      <c r="C8">
        <v>16</v>
      </c>
      <c r="D8">
        <v>23</v>
      </c>
      <c r="E8">
        <v>26</v>
      </c>
      <c r="F8">
        <v>24</v>
      </c>
      <c r="G8" t="s">
        <v>53</v>
      </c>
      <c r="H8">
        <v>2</v>
      </c>
      <c r="I8">
        <v>3</v>
      </c>
      <c r="J8">
        <v>50</v>
      </c>
      <c r="K8">
        <v>46.5</v>
      </c>
      <c r="L8">
        <f t="shared" si="0"/>
        <v>39</v>
      </c>
      <c r="M8" t="s">
        <v>57</v>
      </c>
      <c r="N8" t="s">
        <v>37</v>
      </c>
      <c r="O8" t="str">
        <f t="shared" si="1"/>
        <v>LOSS</v>
      </c>
    </row>
    <row r="9" spans="1:15" x14ac:dyDescent="0.35">
      <c r="A9" t="s">
        <v>14</v>
      </c>
      <c r="B9" t="s">
        <v>15</v>
      </c>
      <c r="C9">
        <v>16</v>
      </c>
      <c r="D9">
        <v>30</v>
      </c>
      <c r="E9">
        <v>13</v>
      </c>
      <c r="F9">
        <v>35</v>
      </c>
      <c r="G9" t="s">
        <v>53</v>
      </c>
      <c r="H9">
        <v>-22</v>
      </c>
      <c r="I9">
        <v>-10</v>
      </c>
      <c r="J9">
        <v>48</v>
      </c>
      <c r="K9">
        <v>49.5</v>
      </c>
      <c r="L9">
        <f t="shared" si="0"/>
        <v>46</v>
      </c>
      <c r="M9" t="s">
        <v>40</v>
      </c>
      <c r="N9" t="s">
        <v>58</v>
      </c>
      <c r="O9" t="str">
        <f t="shared" si="1"/>
        <v>LOSS</v>
      </c>
    </row>
    <row r="10" spans="1:15" x14ac:dyDescent="0.35">
      <c r="A10" t="s">
        <v>16</v>
      </c>
      <c r="B10" t="s">
        <v>17</v>
      </c>
      <c r="C10">
        <v>27</v>
      </c>
      <c r="D10">
        <v>24</v>
      </c>
      <c r="E10">
        <v>26</v>
      </c>
      <c r="F10">
        <v>29</v>
      </c>
      <c r="G10" t="s">
        <v>53</v>
      </c>
      <c r="H10">
        <v>-3</v>
      </c>
      <c r="I10">
        <v>1.5</v>
      </c>
      <c r="J10">
        <v>55</v>
      </c>
      <c r="K10">
        <v>49.5</v>
      </c>
      <c r="L10">
        <f t="shared" si="0"/>
        <v>51</v>
      </c>
      <c r="M10" t="s">
        <v>41</v>
      </c>
      <c r="N10" t="s">
        <v>37</v>
      </c>
      <c r="O10" t="str">
        <f t="shared" si="1"/>
        <v>WIN</v>
      </c>
    </row>
    <row r="11" spans="1:15" x14ac:dyDescent="0.35">
      <c r="A11" t="s">
        <v>18</v>
      </c>
      <c r="B11" t="s">
        <v>19</v>
      </c>
      <c r="C11">
        <v>31</v>
      </c>
      <c r="D11">
        <v>17</v>
      </c>
      <c r="E11">
        <v>24</v>
      </c>
      <c r="F11">
        <v>28</v>
      </c>
      <c r="G11" t="s">
        <v>53</v>
      </c>
      <c r="H11">
        <v>-4</v>
      </c>
      <c r="I11">
        <v>-3</v>
      </c>
      <c r="J11">
        <v>52</v>
      </c>
      <c r="K11">
        <v>45</v>
      </c>
      <c r="L11">
        <f t="shared" si="0"/>
        <v>48</v>
      </c>
      <c r="M11" t="s">
        <v>59</v>
      </c>
      <c r="N11" t="s">
        <v>37</v>
      </c>
      <c r="O11" t="str">
        <f t="shared" si="1"/>
        <v>WIN</v>
      </c>
    </row>
    <row r="12" spans="1:15" x14ac:dyDescent="0.35">
      <c r="A12" t="s">
        <v>20</v>
      </c>
      <c r="B12" t="s">
        <v>21</v>
      </c>
      <c r="C12">
        <v>7</v>
      </c>
      <c r="D12">
        <v>13</v>
      </c>
      <c r="E12">
        <v>21</v>
      </c>
      <c r="F12">
        <v>33</v>
      </c>
      <c r="G12" t="s">
        <v>53</v>
      </c>
      <c r="H12">
        <v>-12</v>
      </c>
      <c r="I12">
        <v>-7</v>
      </c>
      <c r="J12">
        <v>54</v>
      </c>
      <c r="K12">
        <v>48</v>
      </c>
      <c r="L12">
        <f t="shared" si="0"/>
        <v>20</v>
      </c>
      <c r="M12" t="s">
        <v>42</v>
      </c>
      <c r="N12" t="s">
        <v>37</v>
      </c>
      <c r="O12" t="str">
        <f t="shared" si="1"/>
        <v>LOSS</v>
      </c>
    </row>
    <row r="13" spans="1:15" x14ac:dyDescent="0.35">
      <c r="A13" t="s">
        <v>22</v>
      </c>
      <c r="B13" t="s">
        <v>23</v>
      </c>
      <c r="C13">
        <v>28</v>
      </c>
      <c r="D13">
        <v>16</v>
      </c>
      <c r="E13">
        <v>29</v>
      </c>
      <c r="F13">
        <v>31</v>
      </c>
      <c r="G13" t="s">
        <v>52</v>
      </c>
      <c r="H13">
        <v>-2</v>
      </c>
      <c r="I13">
        <v>-7</v>
      </c>
      <c r="J13">
        <v>60</v>
      </c>
      <c r="K13">
        <v>52.5</v>
      </c>
      <c r="L13">
        <f t="shared" si="0"/>
        <v>44</v>
      </c>
      <c r="M13" t="s">
        <v>43</v>
      </c>
      <c r="N13" t="s">
        <v>37</v>
      </c>
      <c r="O13" t="str">
        <f t="shared" si="1"/>
        <v>LOSS</v>
      </c>
    </row>
    <row r="14" spans="1:15" x14ac:dyDescent="0.35">
      <c r="A14" t="s">
        <v>24</v>
      </c>
      <c r="B14" t="s">
        <v>25</v>
      </c>
      <c r="C14">
        <v>27</v>
      </c>
      <c r="D14">
        <v>29</v>
      </c>
      <c r="E14">
        <v>16</v>
      </c>
      <c r="F14">
        <v>19</v>
      </c>
      <c r="G14" t="s">
        <v>52</v>
      </c>
      <c r="H14">
        <v>-3</v>
      </c>
      <c r="I14">
        <v>-6.5</v>
      </c>
      <c r="J14">
        <v>35</v>
      </c>
      <c r="K14">
        <v>38.5</v>
      </c>
      <c r="L14">
        <f t="shared" si="0"/>
        <v>56</v>
      </c>
      <c r="M14" t="s">
        <v>44</v>
      </c>
      <c r="N14" t="s">
        <v>58</v>
      </c>
      <c r="O14" t="str">
        <f t="shared" si="1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6429-4E9F-4542-BA21-728E3FF2499F}">
  <dimension ref="A1:O14"/>
  <sheetViews>
    <sheetView workbookViewId="0">
      <selection activeCell="C10" sqref="C10"/>
    </sheetView>
  </sheetViews>
  <sheetFormatPr defaultRowHeight="14.5" x14ac:dyDescent="0.35"/>
  <cols>
    <col min="2" max="2" width="16" customWidth="1"/>
    <col min="3" max="3" width="16.36328125" customWidth="1"/>
    <col min="4" max="4" width="19.81640625" customWidth="1"/>
    <col min="5" max="5" width="16.54296875" customWidth="1"/>
    <col min="6" max="6" width="22.81640625" customWidth="1"/>
    <col min="13" max="13" width="8.7265625" customWidth="1"/>
    <col min="14" max="14" width="31.36328125" customWidth="1"/>
  </cols>
  <sheetData>
    <row r="1" spans="1:15" x14ac:dyDescent="0.35">
      <c r="A1" s="1" t="s">
        <v>26</v>
      </c>
      <c r="B1" s="1" t="s">
        <v>27</v>
      </c>
      <c r="C1" s="1" t="s">
        <v>48</v>
      </c>
      <c r="D1" s="1" t="s">
        <v>47</v>
      </c>
      <c r="E1" s="1" t="s">
        <v>28</v>
      </c>
      <c r="F1" s="1" t="s">
        <v>29</v>
      </c>
      <c r="G1" s="1" t="s">
        <v>50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49</v>
      </c>
      <c r="M1" s="1" t="s">
        <v>34</v>
      </c>
      <c r="N1" s="2" t="s">
        <v>35</v>
      </c>
      <c r="O1" s="3" t="s">
        <v>51</v>
      </c>
    </row>
    <row r="2" spans="1:15" x14ac:dyDescent="0.35">
      <c r="A2" t="s">
        <v>0</v>
      </c>
      <c r="B2" t="s">
        <v>1</v>
      </c>
      <c r="C2">
        <v>27</v>
      </c>
      <c r="D2">
        <v>25</v>
      </c>
      <c r="E2">
        <v>25</v>
      </c>
      <c r="F2">
        <v>23</v>
      </c>
      <c r="G2" t="s">
        <v>52</v>
      </c>
      <c r="H2">
        <v>2</v>
      </c>
      <c r="I2">
        <v>-6</v>
      </c>
      <c r="J2">
        <v>48</v>
      </c>
      <c r="K2">
        <v>41.5</v>
      </c>
      <c r="L2">
        <f>SUM(D2,C2)</f>
        <v>52</v>
      </c>
      <c r="M2" t="s">
        <v>36</v>
      </c>
      <c r="N2" t="s">
        <v>37</v>
      </c>
      <c r="O2" t="str">
        <f>IF(L2&gt;K2,"WIN","LOSS")</f>
        <v>WIN</v>
      </c>
    </row>
    <row r="3" spans="1:15" x14ac:dyDescent="0.35">
      <c r="A3" t="s">
        <v>2</v>
      </c>
      <c r="B3" t="s">
        <v>3</v>
      </c>
      <c r="C3">
        <v>24</v>
      </c>
      <c r="D3">
        <v>6</v>
      </c>
      <c r="E3">
        <v>23</v>
      </c>
      <c r="F3">
        <v>20</v>
      </c>
      <c r="G3" t="s">
        <v>53</v>
      </c>
      <c r="H3">
        <v>3</v>
      </c>
      <c r="I3">
        <v>3.5</v>
      </c>
      <c r="J3">
        <v>43</v>
      </c>
      <c r="K3">
        <v>41.5</v>
      </c>
      <c r="L3">
        <f t="shared" ref="L3:L14" si="0">SUM(D3,C3)</f>
        <v>30</v>
      </c>
      <c r="M3" t="s">
        <v>54</v>
      </c>
      <c r="N3" t="s">
        <v>37</v>
      </c>
      <c r="O3" t="str">
        <f t="shared" ref="O3:O14" si="1">IF(L3&gt;K3,"WIN","LOSS")</f>
        <v>LOSS</v>
      </c>
    </row>
    <row r="4" spans="1:15" x14ac:dyDescent="0.35">
      <c r="A4" t="s">
        <v>4</v>
      </c>
      <c r="B4" t="s">
        <v>5</v>
      </c>
      <c r="C4">
        <v>41</v>
      </c>
      <c r="D4">
        <v>16</v>
      </c>
      <c r="E4">
        <v>22</v>
      </c>
      <c r="F4">
        <v>27</v>
      </c>
      <c r="G4" t="s">
        <v>53</v>
      </c>
      <c r="H4">
        <v>-5</v>
      </c>
      <c r="I4">
        <v>-2.5</v>
      </c>
      <c r="J4">
        <v>49</v>
      </c>
      <c r="K4">
        <v>47.5</v>
      </c>
      <c r="L4">
        <f t="shared" si="0"/>
        <v>57</v>
      </c>
      <c r="M4" t="s">
        <v>38</v>
      </c>
      <c r="N4" t="s">
        <v>37</v>
      </c>
      <c r="O4" t="str">
        <f t="shared" si="1"/>
        <v>WIN</v>
      </c>
    </row>
    <row r="5" spans="1:15" x14ac:dyDescent="0.35">
      <c r="A5" t="s">
        <v>6</v>
      </c>
      <c r="B5" t="s">
        <v>7</v>
      </c>
      <c r="C5">
        <v>9</v>
      </c>
      <c r="D5">
        <v>17</v>
      </c>
      <c r="E5">
        <v>21</v>
      </c>
      <c r="F5">
        <v>26</v>
      </c>
      <c r="G5" t="s">
        <v>53</v>
      </c>
      <c r="H5">
        <v>-5</v>
      </c>
      <c r="I5">
        <v>-5.5</v>
      </c>
      <c r="J5">
        <v>47</v>
      </c>
      <c r="K5">
        <v>46.5</v>
      </c>
      <c r="L5">
        <f t="shared" si="0"/>
        <v>26</v>
      </c>
      <c r="M5" t="s">
        <v>55</v>
      </c>
      <c r="N5" t="s">
        <v>37</v>
      </c>
      <c r="O5" t="str">
        <f t="shared" si="1"/>
        <v>LOSS</v>
      </c>
    </row>
    <row r="6" spans="1:15" x14ac:dyDescent="0.35">
      <c r="A6" t="s">
        <v>8</v>
      </c>
      <c r="B6" t="s">
        <v>9</v>
      </c>
      <c r="C6">
        <v>31</v>
      </c>
      <c r="D6">
        <v>34</v>
      </c>
      <c r="E6">
        <v>22</v>
      </c>
      <c r="F6">
        <v>29</v>
      </c>
      <c r="G6" t="s">
        <v>53</v>
      </c>
      <c r="H6">
        <v>-7</v>
      </c>
      <c r="I6">
        <v>-6</v>
      </c>
      <c r="J6">
        <v>51</v>
      </c>
      <c r="K6">
        <v>50.5</v>
      </c>
      <c r="L6">
        <f t="shared" si="0"/>
        <v>65</v>
      </c>
      <c r="M6" t="s">
        <v>56</v>
      </c>
      <c r="N6" t="s">
        <v>37</v>
      </c>
      <c r="O6" t="str">
        <f t="shared" si="1"/>
        <v>WIN</v>
      </c>
    </row>
    <row r="7" spans="1:15" x14ac:dyDescent="0.35">
      <c r="A7" t="s">
        <v>10</v>
      </c>
      <c r="B7" t="s">
        <v>11</v>
      </c>
      <c r="C7">
        <v>6</v>
      </c>
      <c r="D7">
        <v>9</v>
      </c>
      <c r="E7">
        <v>25</v>
      </c>
      <c r="F7">
        <v>26</v>
      </c>
      <c r="G7" t="s">
        <v>52</v>
      </c>
      <c r="H7">
        <v>-1</v>
      </c>
      <c r="I7">
        <v>14.5</v>
      </c>
      <c r="J7">
        <v>51</v>
      </c>
      <c r="K7">
        <v>48.5</v>
      </c>
      <c r="L7">
        <f t="shared" si="0"/>
        <v>15</v>
      </c>
      <c r="M7" t="s">
        <v>39</v>
      </c>
      <c r="N7" t="s">
        <v>37</v>
      </c>
      <c r="O7" t="str">
        <f t="shared" si="1"/>
        <v>LOSS</v>
      </c>
    </row>
    <row r="8" spans="1:15" x14ac:dyDescent="0.35">
      <c r="A8" t="s">
        <v>12</v>
      </c>
      <c r="B8" t="s">
        <v>13</v>
      </c>
      <c r="C8">
        <v>16</v>
      </c>
      <c r="D8">
        <v>23</v>
      </c>
      <c r="E8">
        <v>26</v>
      </c>
      <c r="F8">
        <v>24</v>
      </c>
      <c r="G8" t="s">
        <v>53</v>
      </c>
      <c r="H8">
        <v>2</v>
      </c>
      <c r="I8">
        <v>3</v>
      </c>
      <c r="J8">
        <v>50</v>
      </c>
      <c r="K8">
        <v>46.5</v>
      </c>
      <c r="L8">
        <f t="shared" si="0"/>
        <v>39</v>
      </c>
      <c r="M8" t="s">
        <v>57</v>
      </c>
      <c r="N8" t="s">
        <v>37</v>
      </c>
      <c r="O8" t="str">
        <f t="shared" si="1"/>
        <v>LOSS</v>
      </c>
    </row>
    <row r="9" spans="1:15" x14ac:dyDescent="0.35">
      <c r="A9" t="s">
        <v>14</v>
      </c>
      <c r="B9" t="s">
        <v>15</v>
      </c>
      <c r="C9">
        <v>16</v>
      </c>
      <c r="D9">
        <v>30</v>
      </c>
      <c r="E9">
        <v>13</v>
      </c>
      <c r="F9">
        <v>35</v>
      </c>
      <c r="G9" t="s">
        <v>53</v>
      </c>
      <c r="H9">
        <v>-22</v>
      </c>
      <c r="I9">
        <v>-10</v>
      </c>
      <c r="J9">
        <v>48</v>
      </c>
      <c r="K9">
        <v>49.5</v>
      </c>
      <c r="L9">
        <f t="shared" si="0"/>
        <v>46</v>
      </c>
      <c r="M9" t="s">
        <v>40</v>
      </c>
      <c r="N9" t="s">
        <v>58</v>
      </c>
      <c r="O9" t="str">
        <f t="shared" si="1"/>
        <v>LOSS</v>
      </c>
    </row>
    <row r="10" spans="1:15" x14ac:dyDescent="0.35">
      <c r="A10" t="s">
        <v>16</v>
      </c>
      <c r="B10" t="s">
        <v>17</v>
      </c>
      <c r="C10">
        <v>27</v>
      </c>
      <c r="D10">
        <v>24</v>
      </c>
      <c r="E10">
        <v>26</v>
      </c>
      <c r="F10">
        <v>29</v>
      </c>
      <c r="G10" t="s">
        <v>53</v>
      </c>
      <c r="H10">
        <v>-3</v>
      </c>
      <c r="I10">
        <v>1.5</v>
      </c>
      <c r="J10">
        <v>55</v>
      </c>
      <c r="K10">
        <v>49.5</v>
      </c>
      <c r="L10">
        <f t="shared" si="0"/>
        <v>51</v>
      </c>
      <c r="M10" t="s">
        <v>41</v>
      </c>
      <c r="N10" t="s">
        <v>37</v>
      </c>
      <c r="O10" t="str">
        <f t="shared" si="1"/>
        <v>WIN</v>
      </c>
    </row>
    <row r="11" spans="1:15" x14ac:dyDescent="0.35">
      <c r="A11" t="s">
        <v>18</v>
      </c>
      <c r="B11" t="s">
        <v>19</v>
      </c>
      <c r="C11">
        <v>31</v>
      </c>
      <c r="D11">
        <v>17</v>
      </c>
      <c r="E11">
        <v>24</v>
      </c>
      <c r="F11">
        <v>28</v>
      </c>
      <c r="G11" t="s">
        <v>53</v>
      </c>
      <c r="H11">
        <v>-4</v>
      </c>
      <c r="I11">
        <v>-3</v>
      </c>
      <c r="J11">
        <v>52</v>
      </c>
      <c r="K11">
        <v>45</v>
      </c>
      <c r="L11">
        <f t="shared" si="0"/>
        <v>48</v>
      </c>
      <c r="M11" t="s">
        <v>59</v>
      </c>
      <c r="N11" t="s">
        <v>37</v>
      </c>
      <c r="O11" t="str">
        <f t="shared" si="1"/>
        <v>WIN</v>
      </c>
    </row>
    <row r="12" spans="1:15" x14ac:dyDescent="0.35">
      <c r="A12" t="s">
        <v>20</v>
      </c>
      <c r="B12" t="s">
        <v>21</v>
      </c>
      <c r="C12">
        <v>7</v>
      </c>
      <c r="D12">
        <v>13</v>
      </c>
      <c r="E12">
        <v>21</v>
      </c>
      <c r="F12">
        <v>33</v>
      </c>
      <c r="G12" t="s">
        <v>53</v>
      </c>
      <c r="H12">
        <v>-12</v>
      </c>
      <c r="I12">
        <v>-7</v>
      </c>
      <c r="J12">
        <v>54</v>
      </c>
      <c r="K12">
        <v>48</v>
      </c>
      <c r="L12">
        <f t="shared" si="0"/>
        <v>20</v>
      </c>
      <c r="M12" t="s">
        <v>42</v>
      </c>
      <c r="N12" t="s">
        <v>37</v>
      </c>
      <c r="O12" t="str">
        <f t="shared" si="1"/>
        <v>LOSS</v>
      </c>
    </row>
    <row r="13" spans="1:15" x14ac:dyDescent="0.35">
      <c r="A13" t="s">
        <v>22</v>
      </c>
      <c r="B13" t="s">
        <v>23</v>
      </c>
      <c r="C13">
        <v>28</v>
      </c>
      <c r="D13">
        <v>16</v>
      </c>
      <c r="E13">
        <v>29</v>
      </c>
      <c r="F13">
        <v>31</v>
      </c>
      <c r="G13" t="s">
        <v>52</v>
      </c>
      <c r="H13">
        <v>-2</v>
      </c>
      <c r="I13">
        <v>-7</v>
      </c>
      <c r="J13">
        <v>60</v>
      </c>
      <c r="K13">
        <v>52.5</v>
      </c>
      <c r="L13">
        <f t="shared" si="0"/>
        <v>44</v>
      </c>
      <c r="M13" t="s">
        <v>43</v>
      </c>
      <c r="N13" t="s">
        <v>37</v>
      </c>
      <c r="O13" t="str">
        <f t="shared" si="1"/>
        <v>LOSS</v>
      </c>
    </row>
    <row r="14" spans="1:15" x14ac:dyDescent="0.35">
      <c r="A14" t="s">
        <v>24</v>
      </c>
      <c r="B14" t="s">
        <v>25</v>
      </c>
      <c r="C14">
        <v>27</v>
      </c>
      <c r="D14">
        <v>29</v>
      </c>
      <c r="E14">
        <v>16</v>
      </c>
      <c r="F14">
        <v>19</v>
      </c>
      <c r="G14" t="s">
        <v>52</v>
      </c>
      <c r="H14">
        <v>-3</v>
      </c>
      <c r="I14">
        <v>-6.5</v>
      </c>
      <c r="J14">
        <v>35</v>
      </c>
      <c r="K14">
        <v>38.5</v>
      </c>
      <c r="L14">
        <f t="shared" si="0"/>
        <v>56</v>
      </c>
      <c r="M14" t="s">
        <v>44</v>
      </c>
      <c r="N14" t="s">
        <v>58</v>
      </c>
      <c r="O14" t="str">
        <f t="shared" si="1"/>
        <v>WIN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E13" sqref="E13"/>
    </sheetView>
  </sheetViews>
  <sheetFormatPr defaultRowHeight="14.5" x14ac:dyDescent="0.35"/>
  <cols>
    <col min="1" max="1" width="16.08984375" customWidth="1"/>
    <col min="2" max="2" width="15.81640625" customWidth="1"/>
    <col min="3" max="3" width="17.7265625" customWidth="1"/>
    <col min="4" max="4" width="10.90625" customWidth="1"/>
    <col min="5" max="5" width="14.6328125" customWidth="1"/>
  </cols>
  <sheetData>
    <row r="1" spans="1:6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5">
      <c r="A2">
        <f>COUNTIF(Archive!G2:G32,"WIN")</f>
        <v>4</v>
      </c>
      <c r="B2">
        <f>COUNTIF(Archive!G2:G32,"LOSS")</f>
        <v>9</v>
      </c>
      <c r="C2">
        <f>ROUND(SUM(A2/(A2+B2)),3)</f>
        <v>0.308</v>
      </c>
      <c r="D2">
        <f>COUNTIF(Archive!O2:O32,"WIN")</f>
        <v>6</v>
      </c>
      <c r="E2">
        <f>COUNTIF(Archive!O2:O32,"LOSS")</f>
        <v>7</v>
      </c>
      <c r="F2">
        <f>ROUND(SUM(D2/(D2+E2)),3)</f>
        <v>0.46200000000000002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Predictions</vt:lpstr>
      <vt:lpstr>Results</vt:lpstr>
      <vt:lpstr>Archive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2021-11-11T14:52:52Z</dcterms:modified>
</cp:coreProperties>
</file>