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63BF837A-EC4C-440D-9DDD-6634E007328C}" xr6:coauthVersionLast="45" xr6:coauthVersionMax="45" xr10:uidLastSave="{00000000-0000-0000-0000-000000000000}"/>
  <bookViews>
    <workbookView xWindow="-110" yWindow="-110" windowWidth="19420" windowHeight="10420" activeTab="1" xr2:uid="{C44DC755-8228-428A-A8CC-3A0F05E4D199}"/>
  </bookViews>
  <sheets>
    <sheet name="NACA 0012" sheetId="1" r:id="rId1"/>
    <sheet name="Supersonic Wedge" sheetId="4" r:id="rId2"/>
  </sheets>
  <definedNames>
    <definedName name="_xlnm._FilterDatabase" localSheetId="0" hidden="1">'NACA 0012'!$FR$7:$FR$53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9" i="4" l="1"/>
  <c r="AN38" i="4"/>
  <c r="AO38" i="4" s="1"/>
  <c r="AO37" i="4"/>
  <c r="AN37" i="4"/>
  <c r="AN36" i="4"/>
  <c r="AO36" i="4" s="1"/>
  <c r="AO35" i="4"/>
  <c r="AN35" i="4"/>
  <c r="AN34" i="4"/>
  <c r="AO34" i="4" s="1"/>
  <c r="AO33" i="4"/>
  <c r="AN33" i="4"/>
  <c r="AN32" i="4"/>
  <c r="AO32" i="4" s="1"/>
  <c r="AO31" i="4"/>
  <c r="AN31" i="4"/>
  <c r="AN30" i="4"/>
  <c r="AO30" i="4" s="1"/>
  <c r="AO29" i="4"/>
  <c r="AN29" i="4"/>
  <c r="AN28" i="4"/>
  <c r="AO28" i="4" s="1"/>
  <c r="AO27" i="4"/>
  <c r="AN27" i="4"/>
  <c r="AN26" i="4"/>
  <c r="AO26" i="4" s="1"/>
  <c r="AO25" i="4"/>
  <c r="AN25" i="4"/>
  <c r="AN24" i="4"/>
  <c r="AO24" i="4" s="1"/>
  <c r="AO23" i="4"/>
  <c r="AN23" i="4"/>
  <c r="AN22" i="4"/>
  <c r="AO22" i="4" s="1"/>
  <c r="AO21" i="4"/>
  <c r="AN21" i="4"/>
  <c r="AN20" i="4"/>
  <c r="AO20" i="4" s="1"/>
  <c r="AO19" i="4"/>
  <c r="AN19" i="4"/>
  <c r="AN18" i="4"/>
  <c r="AO18" i="4" s="1"/>
  <c r="AO17" i="4"/>
  <c r="AN17" i="4"/>
  <c r="AN16" i="4"/>
  <c r="AO16" i="4" s="1"/>
  <c r="AO15" i="4"/>
  <c r="AN15" i="4"/>
  <c r="AN14" i="4"/>
  <c r="AO14" i="4" s="1"/>
  <c r="AO13" i="4"/>
  <c r="AN13" i="4"/>
  <c r="AN12" i="4"/>
  <c r="AO12" i="4" s="1"/>
  <c r="AO11" i="4"/>
  <c r="AN11" i="4"/>
  <c r="AN10" i="4"/>
  <c r="AO10" i="4" s="1"/>
  <c r="AO9" i="4"/>
  <c r="AN9" i="4"/>
  <c r="AN8" i="4"/>
  <c r="AO8" i="4" s="1"/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P241" i="1" s="1"/>
  <c r="FO240" i="1"/>
  <c r="FO239" i="1"/>
  <c r="FO238" i="1"/>
  <c r="FO237" i="1"/>
  <c r="FP237" i="1" s="1"/>
  <c r="FO236" i="1"/>
  <c r="FO235" i="1"/>
  <c r="FO234" i="1"/>
  <c r="FO233" i="1"/>
  <c r="FO232" i="1"/>
  <c r="FO231" i="1"/>
  <c r="FO230" i="1"/>
  <c r="FO229" i="1"/>
  <c r="FP229" i="1" s="1"/>
  <c r="FO228" i="1"/>
  <c r="FO227" i="1"/>
  <c r="FO226" i="1"/>
  <c r="FO225" i="1"/>
  <c r="FO224" i="1"/>
  <c r="FO223" i="1"/>
  <c r="FO222" i="1"/>
  <c r="FO221" i="1"/>
  <c r="FO219" i="1"/>
  <c r="FP219" i="1" s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6" i="1" s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T229" i="1" s="1"/>
  <c r="GS228" i="1"/>
  <c r="GS227" i="1"/>
  <c r="GS226" i="1"/>
  <c r="GS225" i="1"/>
  <c r="GT225" i="1" s="1"/>
  <c r="GS224" i="1"/>
  <c r="GS223" i="1"/>
  <c r="GS222" i="1"/>
  <c r="GS221" i="1"/>
  <c r="GT221" i="1" s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6" i="1" s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B219" i="1" s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B196" i="1"/>
  <c r="GA196" i="1"/>
  <c r="GB192" i="1"/>
  <c r="GM244" i="1"/>
  <c r="GN244" i="1" s="1"/>
  <c r="GM243" i="1"/>
  <c r="GM242" i="1"/>
  <c r="GM241" i="1"/>
  <c r="GM240" i="1"/>
  <c r="GM239" i="1"/>
  <c r="GN239" i="1" s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Z219" i="1" s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6" i="1" s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C241" i="1" s="1"/>
  <c r="ED241" i="1" s="1"/>
  <c r="EE241" i="1" s="1"/>
  <c r="EI240" i="1"/>
  <c r="EB240" i="1"/>
  <c r="DZ240" i="1"/>
  <c r="EA240" i="1" s="1"/>
  <c r="EI239" i="1"/>
  <c r="EB239" i="1"/>
  <c r="DZ239" i="1"/>
  <c r="EA239" i="1" s="1"/>
  <c r="EC239" i="1" s="1"/>
  <c r="ED239" i="1" s="1"/>
  <c r="EE239" i="1" s="1"/>
  <c r="EI238" i="1"/>
  <c r="EB238" i="1"/>
  <c r="DZ238" i="1"/>
  <c r="EA238" i="1" s="1"/>
  <c r="EI237" i="1"/>
  <c r="EB237" i="1"/>
  <c r="DZ237" i="1"/>
  <c r="EA237" i="1" s="1"/>
  <c r="EC237" i="1" s="1"/>
  <c r="ED237" i="1" s="1"/>
  <c r="EE237" i="1" s="1"/>
  <c r="EJ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C229" i="1" s="1"/>
  <c r="ED229" i="1" s="1"/>
  <c r="EE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C225" i="1" s="1"/>
  <c r="ED225" i="1" s="1"/>
  <c r="EE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D221" i="1" s="1"/>
  <c r="EE221" i="1" s="1"/>
  <c r="FP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J196" i="1" s="1"/>
  <c r="ED196" i="1"/>
  <c r="EE196" i="1" s="1"/>
  <c r="DZ196" i="1"/>
  <c r="EA196" i="1" s="1"/>
  <c r="EJ192" i="1"/>
  <c r="HF115" i="1"/>
  <c r="HE115" i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7" i="1" s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H155" i="1" s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H132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J155" i="1"/>
  <c r="EI155" i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C133" i="1" s="1"/>
  <c r="ED133" i="1" s="1"/>
  <c r="EE133" i="1" s="1"/>
  <c r="HF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T90" i="1" s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7" i="1" s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J90" i="1" s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V90" i="1" s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GZ67" i="1" s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FB133" i="1" l="1"/>
  <c r="FN132" i="1"/>
  <c r="GT174" i="1"/>
  <c r="GZ240" i="1"/>
  <c r="GN210" i="1"/>
  <c r="EJ132" i="1"/>
  <c r="EC139" i="1"/>
  <c r="ED139" i="1" s="1"/>
  <c r="EE139" i="1" s="1"/>
  <c r="EC147" i="1"/>
  <c r="ED147" i="1" s="1"/>
  <c r="EE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232" i="1"/>
  <c r="FH147" i="1"/>
  <c r="GT166" i="1"/>
  <c r="HF174" i="1"/>
  <c r="EC52" i="1"/>
  <c r="GB238" i="1"/>
  <c r="FH174" i="1"/>
  <c r="GT139" i="1"/>
  <c r="GT147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Z208" i="1"/>
  <c r="GB208" i="1"/>
  <c r="GB239" i="1"/>
  <c r="GT197" i="1"/>
  <c r="GT222" i="1"/>
  <c r="FP242" i="1"/>
  <c r="GT198" i="1"/>
  <c r="GT206" i="1"/>
  <c r="GT210" i="1"/>
  <c r="GT214" i="1"/>
  <c r="GT242" i="1"/>
  <c r="FP215" i="1"/>
  <c r="FN139" i="1"/>
  <c r="FN147" i="1"/>
  <c r="FN155" i="1"/>
  <c r="FH133" i="1"/>
  <c r="FH166" i="1"/>
  <c r="FN90" i="1"/>
  <c r="GT133" i="1"/>
  <c r="GT158" i="1"/>
  <c r="HF147" i="1"/>
  <c r="HF158" i="1"/>
  <c r="HF110" i="1"/>
  <c r="EC242" i="1"/>
  <c r="GZ227" i="1"/>
  <c r="GZ239" i="1"/>
  <c r="GN222" i="1"/>
  <c r="GN226" i="1"/>
  <c r="GN238" i="1"/>
  <c r="GN242" i="1"/>
  <c r="GB206" i="1"/>
  <c r="GB225" i="1"/>
  <c r="GT239" i="1"/>
  <c r="FP197" i="1"/>
  <c r="EJ198" i="1"/>
  <c r="EJ206" i="1"/>
  <c r="EJ225" i="1"/>
  <c r="GZ197" i="1"/>
  <c r="GZ213" i="1"/>
  <c r="GZ221" i="1"/>
  <c r="GZ225" i="1"/>
  <c r="GZ229" i="1"/>
  <c r="GZ237" i="1"/>
  <c r="GZ241" i="1"/>
  <c r="GN203" i="1"/>
  <c r="GN215" i="1"/>
  <c r="GN219" i="1"/>
  <c r="GN232" i="1"/>
  <c r="GN240" i="1"/>
  <c r="GB210" i="1"/>
  <c r="GB221" i="1"/>
  <c r="GB240" i="1"/>
  <c r="GT201" i="1"/>
  <c r="GT237" i="1"/>
  <c r="FP198" i="1"/>
  <c r="FP202" i="1"/>
  <c r="FP224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06" i="1"/>
  <c r="GZ210" i="1"/>
  <c r="GZ222" i="1"/>
  <c r="GZ226" i="1"/>
  <c r="GZ238" i="1"/>
  <c r="GZ242" i="1"/>
  <c r="GN196" i="1"/>
  <c r="GN204" i="1"/>
  <c r="GN208" i="1"/>
  <c r="GN221" i="1"/>
  <c r="GN225" i="1"/>
  <c r="GN229" i="1"/>
  <c r="GN237" i="1"/>
  <c r="GN241" i="1"/>
  <c r="GB214" i="1"/>
  <c r="GB229" i="1"/>
  <c r="GB237" i="1"/>
  <c r="GB241" i="1"/>
  <c r="GT202" i="1"/>
  <c r="GT208" i="1"/>
  <c r="GT215" i="1"/>
  <c r="GT219" i="1"/>
  <c r="GT223" i="1"/>
  <c r="GT238" i="1"/>
  <c r="GT241" i="1"/>
  <c r="FP206" i="1"/>
  <c r="FP213" i="1"/>
  <c r="FP225" i="1"/>
  <c r="FP232" i="1"/>
  <c r="FP240" i="1"/>
  <c r="EJ133" i="1"/>
  <c r="EJ219" i="1"/>
  <c r="EJ240" i="1"/>
  <c r="EJ239" i="1"/>
  <c r="EJ241" i="1"/>
  <c r="EC197" i="1"/>
  <c r="ED197" i="1" s="1"/>
  <c r="EE197" i="1" s="1"/>
  <c r="GN197" i="1" s="1"/>
  <c r="EC205" i="1"/>
  <c r="ED205" i="1" s="1"/>
  <c r="EE205" i="1" s="1"/>
  <c r="EJ207" i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J197" i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D242" i="1"/>
  <c r="EE242" i="1" s="1"/>
  <c r="EJ242" i="1" s="1"/>
  <c r="ED243" i="1"/>
  <c r="EE243" i="1" s="1"/>
  <c r="FP243" i="1" s="1"/>
  <c r="EJ200" i="1"/>
  <c r="EJ208" i="1"/>
  <c r="EJ227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J211" i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J217" i="1"/>
  <c r="EJ110" i="1"/>
  <c r="EV100" i="1"/>
  <c r="EP90" i="1"/>
  <c r="GT67" i="1"/>
  <c r="FN1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GN112" i="1"/>
  <c r="EV93" i="1"/>
  <c r="EP67" i="1"/>
  <c r="EP107" i="1"/>
  <c r="FH109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4" i="1"/>
  <c r="FU98" i="1"/>
  <c r="EV102" i="1"/>
  <c r="EP93" i="1"/>
  <c r="FH96" i="1"/>
  <c r="GT105" i="1"/>
  <c r="FB155" i="1"/>
  <c r="FN154" i="1"/>
  <c r="EV94" i="1"/>
  <c r="GT98" i="1"/>
  <c r="FU90" i="1"/>
  <c r="GN81" i="1"/>
  <c r="GN98" i="1"/>
  <c r="EP102" i="1"/>
  <c r="EP109" i="1"/>
  <c r="EJ67" i="1"/>
  <c r="FH68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J154" i="1"/>
  <c r="EC163" i="1"/>
  <c r="ED163" i="1" s="1"/>
  <c r="EE163" i="1" s="1"/>
  <c r="EJ163" i="1" s="1"/>
  <c r="EC171" i="1"/>
  <c r="ED171" i="1" s="1"/>
  <c r="EE171" i="1" s="1"/>
  <c r="EJ171" i="1" s="1"/>
  <c r="FU67" i="1"/>
  <c r="EV81" i="1"/>
  <c r="EJ81" i="1"/>
  <c r="FB98" i="1"/>
  <c r="FH69" i="1"/>
  <c r="FH90" i="1"/>
  <c r="EJ139" i="1"/>
  <c r="EJ158" i="1"/>
  <c r="EJ166" i="1"/>
  <c r="GN105" i="1"/>
  <c r="FH103" i="1"/>
  <c r="GN67" i="1"/>
  <c r="GN75" i="1"/>
  <c r="EP96" i="1"/>
  <c r="EJ75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J152" i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38" i="1"/>
  <c r="FB151" i="1"/>
  <c r="FB171" i="1"/>
  <c r="FN142" i="1"/>
  <c r="FU69" i="1"/>
  <c r="EV67" i="1"/>
  <c r="EV98" i="1"/>
  <c r="EJ76" i="1"/>
  <c r="EJ89" i="1"/>
  <c r="FB67" i="1"/>
  <c r="FH78" i="1"/>
  <c r="GT109" i="1"/>
  <c r="FB132" i="1"/>
  <c r="FB139" i="1"/>
  <c r="FN166" i="1"/>
  <c r="FN171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00" i="1"/>
  <c r="GZ103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FU87" i="1" l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N248" i="1" s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GZ248" i="1" s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EJ246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FP38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P46" i="1"/>
  <c r="FP51" i="1"/>
  <c r="FF8" i="1"/>
  <c r="EV8" i="1"/>
  <c r="FA16" i="1"/>
  <c r="FA28" i="1"/>
  <c r="FF28" i="1"/>
  <c r="FF12" i="1"/>
  <c r="FP47" i="1"/>
  <c r="FP12" i="1"/>
  <c r="FK41" i="1"/>
  <c r="FK28" i="1"/>
  <c r="FK35" i="1"/>
  <c r="EV16" i="1"/>
  <c r="FF16" i="1"/>
  <c r="FP14" i="1"/>
  <c r="FP37" i="1"/>
  <c r="FP43" i="1"/>
  <c r="FP26" i="1"/>
  <c r="FK26" i="1"/>
  <c r="FP7" i="1"/>
  <c r="FP45" i="1"/>
  <c r="FK16" i="1"/>
  <c r="FP31" i="1"/>
  <c r="FK43" i="1"/>
  <c r="FK20" i="1"/>
  <c r="FK27" i="1"/>
  <c r="FK42" i="1"/>
  <c r="FK34" i="1"/>
  <c r="FK18" i="1"/>
  <c r="FP33" i="1"/>
  <c r="FP24" i="1"/>
  <c r="FK45" i="1"/>
  <c r="FP42" i="1"/>
  <c r="FK12" i="1"/>
  <c r="FK19" i="1"/>
  <c r="FK9" i="1"/>
  <c r="FP40" i="1"/>
  <c r="FK10" i="1"/>
  <c r="FK40" i="1"/>
  <c r="FP19" i="1"/>
  <c r="FK32" i="1"/>
  <c r="FK44" i="1"/>
  <c r="FP23" i="1"/>
  <c r="FP41" i="1"/>
  <c r="FK11" i="1"/>
  <c r="FP25" i="1"/>
  <c r="FF49" i="1"/>
  <c r="FP27" i="1"/>
  <c r="FK25" i="1"/>
  <c r="FP13" i="1"/>
  <c r="FK21" i="1"/>
  <c r="FK23" i="1"/>
  <c r="FK31" i="1"/>
  <c r="FP16" i="1"/>
  <c r="FP44" i="1"/>
  <c r="FP17" i="1"/>
  <c r="FP21" i="1"/>
  <c r="FK17" i="1"/>
  <c r="FK15" i="1"/>
  <c r="FK22" i="1"/>
  <c r="FP10" i="1"/>
  <c r="FP22" i="1"/>
  <c r="FP35" i="1"/>
  <c r="FP48" i="1"/>
  <c r="FP36" i="1"/>
  <c r="FP8" i="1"/>
  <c r="FP34" i="1"/>
  <c r="FK37" i="1"/>
  <c r="FK39" i="1"/>
  <c r="FP32" i="1"/>
  <c r="FK8" i="1"/>
  <c r="FK14" i="1"/>
  <c r="FK50" i="1"/>
  <c r="FP9" i="1"/>
  <c r="FP11" i="1"/>
  <c r="FP39" i="1"/>
  <c r="FK48" i="1"/>
  <c r="FK13" i="1"/>
  <c r="FK33" i="1"/>
  <c r="FP18" i="1"/>
  <c r="FP49" i="1"/>
  <c r="FK7" i="1"/>
  <c r="FK36" i="1"/>
  <c r="FK49" i="1"/>
  <c r="FP50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HF114" i="1" l="1"/>
  <c r="FN114" i="1"/>
  <c r="FH178" i="1"/>
  <c r="FH182" i="1" s="1"/>
  <c r="GT178" i="1"/>
  <c r="HF178" i="1"/>
  <c r="HF184" i="1" s="1"/>
  <c r="FP248" i="1"/>
  <c r="HF119" i="1"/>
  <c r="GT248" i="1"/>
  <c r="GZ53" i="1"/>
  <c r="GK53" i="1"/>
  <c r="FN113" i="1"/>
  <c r="FN117" i="1" s="1"/>
  <c r="HF113" i="1"/>
  <c r="HF179" i="1"/>
  <c r="GT179" i="1"/>
  <c r="GT184" i="1" s="1"/>
  <c r="FH179" i="1"/>
  <c r="GB248" i="1"/>
  <c r="EJ179" i="1"/>
  <c r="FB179" i="1"/>
  <c r="FN179" i="1"/>
  <c r="EJ178" i="1"/>
  <c r="FN178" i="1"/>
  <c r="FN182" i="1" s="1"/>
  <c r="FB178" i="1"/>
  <c r="FB182" i="1" s="1"/>
  <c r="GZ113" i="1"/>
  <c r="GT113" i="1"/>
  <c r="GT119" i="1" s="1"/>
  <c r="EJ113" i="1"/>
  <c r="FU113" i="1"/>
  <c r="GN113" i="1"/>
  <c r="GN119" i="1" s="1"/>
  <c r="FH113" i="1"/>
  <c r="EV113" i="1"/>
  <c r="EP113" i="1"/>
  <c r="EP117" i="1" s="1"/>
  <c r="FB113" i="1"/>
  <c r="FB117" i="1" s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P53" i="1"/>
  <c r="FP52" i="1"/>
  <c r="FK52" i="1"/>
  <c r="FA53" i="1"/>
  <c r="FF53" i="1"/>
  <c r="EV53" i="1"/>
  <c r="FA52" i="1"/>
  <c r="EV52" i="1"/>
  <c r="FF52" i="1"/>
  <c r="FU117" i="1" l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<sst xmlns="http://schemas.openxmlformats.org/spreadsheetml/2006/main" count="1234" uniqueCount="75">
  <si>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</si>
  <si>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</si>
  <si>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</si>
  <si>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</si>
  <si>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</si>
  <si>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</si>
  <si>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</si>
  <si>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</si>
  <si>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</si>
  <si>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</si>
  <si>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</si>
  <si>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</si>
  <si>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</si>
  <si>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</si>
  <si>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</si>
  <si>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</si>
  <si>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</si>
  <si>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</si>
  <si>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</si>
  <si>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</si>
  <si>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</si>
  <si>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</si>
  <si>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</si>
  <si>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</si>
  <si>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</si>
  <si>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</si>
  <si>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</si>
  <si>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</si>
  <si>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</si>
  <si>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</si>
  <si>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</si>
  <si>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</si>
  <si>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</si>
  <si>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</si>
  <si>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</si>
  <si>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</si>
  <si>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</si>
  <si>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</si>
  <si>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</si>
  <si>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</si>
  <si>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</si>
  <si>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</si>
  <si>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</si>
  <si>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</si>
  <si>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</si>
  <si>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</si>
  <si>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</si>
  <si>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</si>
  <si>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</si>
  <si>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</si>
  <si>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</si>
  <si>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</si>
  <si>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</si>
  <si>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</si>
  <si>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</si>
  <si>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</si>
  <si>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</si>
  <si>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</si>
  <si>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</si>
  <si>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</si>
  <si>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</si>
  <si>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</si>
  <si>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</si>
  <si>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</si>
  <si>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</si>
  <si>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</si>
  <si>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</si>
  <si>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[[</t>
  </si>
  <si>
    <t>[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</si>
  <si>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</si>
  <si>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</si>
  <si>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</si>
  <si>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</si>
  <si>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[[[</t>
  </si>
  <si>
    <t>AUSM (third order upwind)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</si>
</sst>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6" xfId="0" applyBorder="1"/>
    <xf numFmtId="11" fontId="0" fillId="0" borderId="5" xfId="0" applyNumberForma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topLeftCell="GB7" zoomScaleNormal="100" workbookViewId="0">
      <selection activeCell="GG15" sqref="GG15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90625" style="10"/>
    <col min="56" max="56" width="8.90625" style="10"/>
    <col min="80" max="80" width="8.90625" style="10"/>
    <col min="103" max="103" width="8.90625" style="10"/>
    <col min="127" max="127" width="8.90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  <col min="218" max="218" width="9" bestFit="1" customWidth="1"/>
  </cols>
  <sheetData>
    <row r="1" spans="2:218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8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8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8" ht="16.5" x14ac:dyDescent="0.45">
      <c r="D4" s="26" t="s">
        <v>24</v>
      </c>
      <c r="E4" s="26"/>
      <c r="F4" s="26"/>
      <c r="G4" s="26"/>
      <c r="H4" s="27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8" x14ac:dyDescent="0.35">
      <c r="E5" s="28" t="s">
        <v>56</v>
      </c>
      <c r="F5" s="28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8" x14ac:dyDescent="0.35">
      <c r="C6" s="12" t="s">
        <v>23</v>
      </c>
      <c r="D6" s="3" t="s">
        <v>25</v>
      </c>
      <c r="E6" s="3" t="s">
        <v>13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</row>
    <row r="7" spans="2:218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0.40462856000000003</v>
      </c>
      <c r="FJ7" s="8">
        <f t="shared" ref="FJ7:FJ28" si="17">FH7-FH8</f>
        <v>-2.606255E-2</v>
      </c>
      <c r="FK7" s="8">
        <f>-FJ7*FI7*$EE8</f>
        <v>7.3736085124782857E-3</v>
      </c>
      <c r="FM7" s="1">
        <v>0</v>
      </c>
      <c r="FN7" s="1">
        <v>0.71107524200000005</v>
      </c>
      <c r="FO7" s="8">
        <f t="shared" ref="FO7:FO28" si="18">FM7-FM8</f>
        <v>-2.60625466E-2</v>
      </c>
      <c r="FP7" s="8">
        <f t="shared" ref="FP7:FP29" si="19">-FO7*FN7*$EE8</f>
        <v>1.2958031863646319E-2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G7" t="s">
        <v>73</v>
      </c>
      <c r="HH7" s="1">
        <v>0</v>
      </c>
      <c r="HI7" s="1">
        <v>0</v>
      </c>
      <c r="HJ7" s="1">
        <v>-0.26162247799999999</v>
      </c>
    </row>
    <row r="8" spans="2:218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2.606255E-2</v>
      </c>
      <c r="FI8">
        <v>1.18680794</v>
      </c>
      <c r="FJ8" s="8">
        <f t="shared" si="17"/>
        <v>-3.959457999999999E-2</v>
      </c>
      <c r="FK8" s="8">
        <f t="shared" ref="FK8:FK29" si="67">-FJ8*FI8*$EE9</f>
        <v>4.458860308446197E-2</v>
      </c>
      <c r="FM8" s="1">
        <v>2.60625466E-2</v>
      </c>
      <c r="FN8" s="1">
        <v>1.35290749</v>
      </c>
      <c r="FO8" s="8">
        <f t="shared" si="18"/>
        <v>-3.9594583200000005E-2</v>
      </c>
      <c r="FP8" s="8">
        <f t="shared" si="19"/>
        <v>5.08289993046055E-2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 t="s">
        <v>68</v>
      </c>
      <c r="HI8" s="1">
        <v>0</v>
      </c>
      <c r="HJ8" s="1">
        <v>0.25586827000000001</v>
      </c>
    </row>
    <row r="9" spans="2:218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6.5657129999999994E-2</v>
      </c>
      <c r="FI9">
        <v>0.97014296</v>
      </c>
      <c r="FJ9" s="8">
        <f t="shared" si="17"/>
        <v>-5.1140550000000007E-2</v>
      </c>
      <c r="FK9" s="8">
        <f t="shared" si="67"/>
        <v>4.8759656341674423E-2</v>
      </c>
      <c r="FM9" s="1">
        <v>6.5657129800000005E-2</v>
      </c>
      <c r="FN9" s="1">
        <v>1.07839065</v>
      </c>
      <c r="FO9" s="8">
        <f t="shared" si="18"/>
        <v>-5.1140553199999994E-2</v>
      </c>
      <c r="FP9" s="8">
        <f t="shared" si="19"/>
        <v>5.4200218889665072E-2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 t="s">
        <v>68</v>
      </c>
      <c r="HI9" s="1">
        <v>2.5357432199999998E-2</v>
      </c>
      <c r="HJ9" s="1">
        <v>1.52831283</v>
      </c>
    </row>
    <row r="10" spans="2:218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0.11679768</v>
      </c>
      <c r="FI10">
        <v>0.85980361000000005</v>
      </c>
      <c r="FJ10" s="8">
        <f t="shared" si="17"/>
        <v>-6.1985959999999993E-2</v>
      </c>
      <c r="FK10" s="8">
        <f t="shared" si="67"/>
        <v>5.3001310701800065E-2</v>
      </c>
      <c r="FM10" s="1">
        <v>0.116797683</v>
      </c>
      <c r="FN10" s="1">
        <v>0.93339044800000004</v>
      </c>
      <c r="FO10" s="8">
        <f t="shared" si="18"/>
        <v>-6.1985957999999994E-2</v>
      </c>
      <c r="FP10" s="8">
        <f t="shared" si="19"/>
        <v>5.7537459681453143E-2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 t="s">
        <v>68</v>
      </c>
      <c r="HI10" s="1">
        <v>6.4890321299999998E-2</v>
      </c>
      <c r="HJ10" s="1">
        <v>1.59186652</v>
      </c>
    </row>
    <row r="11" spans="2:218" x14ac:dyDescent="0.35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0.17878363999999999</v>
      </c>
      <c r="FI11">
        <v>0.77919143000000002</v>
      </c>
      <c r="FJ11" s="8">
        <f t="shared" si="17"/>
        <v>-5.5804640000000016E-2</v>
      </c>
      <c r="FK11" s="8">
        <f t="shared" si="67"/>
        <v>4.3420708101004395E-2</v>
      </c>
      <c r="FM11" s="1">
        <v>0.17878364099999999</v>
      </c>
      <c r="FN11" s="1">
        <v>0.83487947799999995</v>
      </c>
      <c r="FO11" s="8">
        <f t="shared" si="18"/>
        <v>-5.5804642000000015E-2</v>
      </c>
      <c r="FP11" s="8">
        <f t="shared" si="19"/>
        <v>4.6523945229954553E-2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 t="s">
        <v>68</v>
      </c>
      <c r="HI11" s="1">
        <v>0.116030409</v>
      </c>
      <c r="HJ11" s="1">
        <v>1.4068324699999999</v>
      </c>
    </row>
    <row r="12" spans="2:218" x14ac:dyDescent="0.35">
      <c r="C12">
        <v>5</v>
      </c>
      <c r="D12" s="7">
        <v>0.55000000000000004</v>
      </c>
      <c r="E12" s="7"/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0.23458828000000001</v>
      </c>
      <c r="FI12">
        <v>0.68824262000000003</v>
      </c>
      <c r="FJ12" s="8">
        <f t="shared" si="17"/>
        <v>-4.4532539999999982E-2</v>
      </c>
      <c r="FK12" s="8">
        <f t="shared" si="67"/>
        <v>3.0642026295562907E-2</v>
      </c>
      <c r="FM12" s="1">
        <v>0.23458828300000001</v>
      </c>
      <c r="FN12" s="1">
        <v>0.71451220599999998</v>
      </c>
      <c r="FO12" s="8">
        <f t="shared" si="18"/>
        <v>-4.4532536999999983E-2</v>
      </c>
      <c r="FP12" s="8">
        <f t="shared" si="19"/>
        <v>3.1811602033341553E-2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 t="s">
        <v>68</v>
      </c>
      <c r="HI12" s="1">
        <v>0.17805030499999999</v>
      </c>
      <c r="HJ12" s="1">
        <v>1.2039863900000001</v>
      </c>
    </row>
    <row r="13" spans="2:218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0.27912081999999999</v>
      </c>
      <c r="FI13">
        <v>0.64594364999999998</v>
      </c>
      <c r="FJ13" s="8">
        <f t="shared" si="17"/>
        <v>-4.4599009999999994E-2</v>
      </c>
      <c r="FK13" s="8">
        <f t="shared" si="67"/>
        <v>2.8808442824364167E-2</v>
      </c>
      <c r="FM13" s="1">
        <v>0.27912081999999999</v>
      </c>
      <c r="FN13" s="1">
        <v>0.67339983999999997</v>
      </c>
      <c r="FO13" s="8">
        <f t="shared" si="18"/>
        <v>-4.4599007000000024E-2</v>
      </c>
      <c r="FP13" s="8">
        <f t="shared" si="19"/>
        <v>3.0032959506051567E-2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 t="s">
        <v>68</v>
      </c>
      <c r="HI13" s="1">
        <v>0.23385868500000001</v>
      </c>
      <c r="HJ13" s="1">
        <v>1.0011612700000001</v>
      </c>
    </row>
    <row r="14" spans="2:218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0.32371982999999999</v>
      </c>
      <c r="FI14">
        <v>0.60279221999999999</v>
      </c>
      <c r="FJ14" s="8">
        <f t="shared" si="17"/>
        <v>-4.4542300000000035E-2</v>
      </c>
      <c r="FK14" s="8">
        <f t="shared" si="67"/>
        <v>2.6844976484036168E-2</v>
      </c>
      <c r="FM14" s="1">
        <v>0.32371982700000002</v>
      </c>
      <c r="FN14" s="1">
        <v>0.62566188599999994</v>
      </c>
      <c r="FO14" s="8">
        <f t="shared" si="18"/>
        <v>-4.4542307000000003E-2</v>
      </c>
      <c r="FP14" s="8">
        <f t="shared" si="19"/>
        <v>2.7863467209591691E-2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 t="s">
        <v>68</v>
      </c>
      <c r="HI14" s="1">
        <v>0.27847148599999999</v>
      </c>
      <c r="HJ14" s="1">
        <v>0.87196921699999996</v>
      </c>
    </row>
    <row r="15" spans="2:218" x14ac:dyDescent="0.35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0.36826213000000002</v>
      </c>
      <c r="FI15">
        <v>0.56276223999999997</v>
      </c>
      <c r="FJ15" s="8">
        <f t="shared" si="17"/>
        <v>-4.4585439999999976E-2</v>
      </c>
      <c r="FK15" s="8">
        <f t="shared" si="67"/>
        <v>2.507632659795761E-2</v>
      </c>
      <c r="FM15" s="1">
        <v>0.36826213400000002</v>
      </c>
      <c r="FN15" s="1">
        <v>0.58386345900000003</v>
      </c>
      <c r="FO15" s="8">
        <f t="shared" si="18"/>
        <v>-4.4585435000000007E-2</v>
      </c>
      <c r="FP15" s="8">
        <f t="shared" si="19"/>
        <v>2.601658054487915E-2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 t="s">
        <v>68</v>
      </c>
      <c r="HI15" s="1">
        <v>0.32309300699999999</v>
      </c>
      <c r="HJ15" s="1">
        <v>0.77566922900000002</v>
      </c>
    </row>
    <row r="16" spans="2:218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0.41284757</v>
      </c>
      <c r="FI16">
        <v>0.52369485999999998</v>
      </c>
      <c r="FJ16" s="8">
        <f t="shared" si="17"/>
        <v>-4.4571050000000001E-2</v>
      </c>
      <c r="FK16" s="8">
        <f t="shared" si="67"/>
        <v>2.3315601474903802E-2</v>
      </c>
      <c r="FM16" s="1">
        <v>0.41284756900000003</v>
      </c>
      <c r="FN16" s="1">
        <v>0.54326200000000002</v>
      </c>
      <c r="FO16" s="8">
        <f t="shared" si="18"/>
        <v>-4.4571052999999972E-2</v>
      </c>
      <c r="FP16" s="8">
        <f t="shared" si="19"/>
        <v>2.4186758565890799E-2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 t="s">
        <v>68</v>
      </c>
      <c r="HI16" s="1">
        <v>0.36772348799999999</v>
      </c>
      <c r="HJ16" s="1">
        <v>0.69711482999999996</v>
      </c>
    </row>
    <row r="17" spans="3:218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0.45741862</v>
      </c>
      <c r="FI17">
        <v>0.48529328999999999</v>
      </c>
      <c r="FJ17" s="8">
        <f t="shared" si="17"/>
        <v>-4.4585399999999997E-2</v>
      </c>
      <c r="FK17" s="8">
        <f t="shared" si="67"/>
        <v>2.1600108502132502E-2</v>
      </c>
      <c r="FM17" s="1">
        <v>0.457418622</v>
      </c>
      <c r="FN17" s="1">
        <v>0.50382283699999997</v>
      </c>
      <c r="FO17" s="8">
        <f t="shared" si="18"/>
        <v>-4.4585397000000027E-2</v>
      </c>
      <c r="FP17" s="8">
        <f t="shared" si="19"/>
        <v>2.2424845834561582E-2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 t="s">
        <v>68</v>
      </c>
      <c r="HI17" s="1">
        <v>0.41235232599999999</v>
      </c>
      <c r="HJ17" s="1">
        <v>0.63071339599999998</v>
      </c>
    </row>
    <row r="18" spans="3:218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0.50200402</v>
      </c>
      <c r="FI18">
        <v>0.44709926</v>
      </c>
      <c r="FJ18" s="8">
        <f t="shared" si="17"/>
        <v>-4.4568410000000003E-2</v>
      </c>
      <c r="FK18" s="8">
        <f t="shared" si="67"/>
        <v>1.9880339867508947E-2</v>
      </c>
      <c r="FM18" s="1">
        <v>0.50200401900000002</v>
      </c>
      <c r="FN18" s="1">
        <v>0.46488983299999997</v>
      </c>
      <c r="FO18" s="8">
        <f t="shared" si="18"/>
        <v>-4.4568407999999948E-2</v>
      </c>
      <c r="FP18" s="8">
        <f t="shared" si="19"/>
        <v>2.0671399604304235E-2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 t="s">
        <v>68</v>
      </c>
      <c r="HI18" s="1">
        <v>0.456987543</v>
      </c>
      <c r="HJ18" s="1">
        <v>0.57358493899999996</v>
      </c>
    </row>
    <row r="19" spans="3:218" x14ac:dyDescent="0.35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0.54657243</v>
      </c>
      <c r="FI19">
        <v>0.40876255</v>
      </c>
      <c r="FJ19" s="8">
        <f t="shared" si="17"/>
        <v>-4.4593719999999948E-2</v>
      </c>
      <c r="FK19" s="8">
        <f t="shared" si="67"/>
        <v>1.8174825851001091E-2</v>
      </c>
      <c r="FM19" s="1">
        <v>0.54657242699999997</v>
      </c>
      <c r="FN19" s="1">
        <v>0.42620462100000001</v>
      </c>
      <c r="FO19" s="8">
        <f t="shared" si="18"/>
        <v>-4.4593721000000031E-2</v>
      </c>
      <c r="FP19" s="8">
        <f t="shared" si="19"/>
        <v>1.895035378674708E-2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 t="s">
        <v>68</v>
      </c>
      <c r="HI19" s="1">
        <v>0.50162815400000005</v>
      </c>
      <c r="HJ19" s="1">
        <v>0.52385536200000005</v>
      </c>
    </row>
    <row r="20" spans="3:218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0.59116614999999995</v>
      </c>
      <c r="FI20">
        <v>0.37021662</v>
      </c>
      <c r="FJ20" s="8">
        <f t="shared" si="17"/>
        <v>-4.4550840000000091E-2</v>
      </c>
      <c r="FK20" s="8">
        <f t="shared" si="67"/>
        <v>1.6435121909398286E-2</v>
      </c>
      <c r="FM20" s="1">
        <v>0.591166148</v>
      </c>
      <c r="FN20" s="1">
        <v>0.38756713999999998</v>
      </c>
      <c r="FO20" s="8">
        <f t="shared" si="18"/>
        <v>-4.4550843000000007E-2</v>
      </c>
      <c r="FP20" s="8">
        <f t="shared" si="19"/>
        <v>1.7205369177930609E-2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 t="s">
        <v>68</v>
      </c>
      <c r="HI20" s="1">
        <v>0.54624748199999995</v>
      </c>
      <c r="HJ20" s="1">
        <v>0.48014472800000002</v>
      </c>
    </row>
    <row r="21" spans="3:218" x14ac:dyDescent="0.35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0.63571699000000004</v>
      </c>
      <c r="FI21">
        <v>0.33131716</v>
      </c>
      <c r="FJ21" s="8">
        <f t="shared" si="17"/>
        <v>-4.4591559999999975E-2</v>
      </c>
      <c r="FK21" s="8">
        <f t="shared" si="67"/>
        <v>1.4712842924903912E-2</v>
      </c>
      <c r="FM21" s="1">
        <v>0.63571699100000001</v>
      </c>
      <c r="FN21" s="1">
        <v>0.34878603800000002</v>
      </c>
      <c r="FO21" s="8">
        <f t="shared" si="18"/>
        <v>-4.4591559000000003E-2</v>
      </c>
      <c r="FP21" s="8">
        <f t="shared" si="19"/>
        <v>1.5488585246875623E-2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 t="s">
        <v>68</v>
      </c>
      <c r="HI21" s="1">
        <v>0.59089041799999997</v>
      </c>
      <c r="HJ21" s="1">
        <v>0.44135576900000001</v>
      </c>
    </row>
    <row r="22" spans="3:218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0.68030855000000001</v>
      </c>
      <c r="FI22">
        <v>0.29194962000000002</v>
      </c>
      <c r="FJ22" s="8">
        <f t="shared" si="17"/>
        <v>-4.4546120000000022E-2</v>
      </c>
      <c r="FK22" s="8">
        <f t="shared" si="67"/>
        <v>1.2943676968102644E-2</v>
      </c>
      <c r="FM22" s="1">
        <v>0.68030855000000001</v>
      </c>
      <c r="FN22" s="1">
        <v>0.309556043</v>
      </c>
      <c r="FO22" s="8">
        <f t="shared" si="18"/>
        <v>-4.4546121999999966E-2</v>
      </c>
      <c r="FP22" s="8">
        <f t="shared" si="19"/>
        <v>1.3724263809660882E-2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 t="s">
        <v>68</v>
      </c>
      <c r="HI22" s="1">
        <v>0.63550055299999997</v>
      </c>
      <c r="HJ22" s="1">
        <v>0.40657518500000001</v>
      </c>
    </row>
    <row r="23" spans="3:218" x14ac:dyDescent="0.35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0.72485467000000003</v>
      </c>
      <c r="FI23">
        <v>0.25188110000000002</v>
      </c>
      <c r="FJ23" s="8">
        <f t="shared" si="17"/>
        <v>-4.4573109999999971E-2</v>
      </c>
      <c r="FK23" s="8">
        <f t="shared" si="67"/>
        <v>1.1167220743544598E-2</v>
      </c>
      <c r="FM23" s="1">
        <v>0.72485467199999998</v>
      </c>
      <c r="FN23" s="1">
        <v>0.26976065399999999</v>
      </c>
      <c r="FO23" s="8">
        <f t="shared" si="18"/>
        <v>-4.4573103000000058E-2</v>
      </c>
      <c r="FP23" s="8">
        <f t="shared" si="19"/>
        <v>1.1959914015166166E-2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 t="s">
        <v>68</v>
      </c>
      <c r="HI23" s="1">
        <v>0.68012488999999998</v>
      </c>
      <c r="HJ23" s="1">
        <v>0.37502236500000002</v>
      </c>
    </row>
    <row r="24" spans="3:218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0.76942778000000001</v>
      </c>
      <c r="FI24">
        <v>0.21102211000000001</v>
      </c>
      <c r="FJ24" s="8">
        <f t="shared" si="17"/>
        <v>-4.7559169999999984E-2</v>
      </c>
      <c r="FK24" s="8">
        <f t="shared" si="67"/>
        <v>9.976015124769198E-3</v>
      </c>
      <c r="FM24" s="1">
        <v>0.76942777500000004</v>
      </c>
      <c r="FN24" s="1">
        <v>0.229235037</v>
      </c>
      <c r="FO24" s="8">
        <f t="shared" si="18"/>
        <v>-4.7559175999999925E-2</v>
      </c>
      <c r="FP24" s="8">
        <f t="shared" si="19"/>
        <v>1.0837027858100636E-2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 t="s">
        <v>68</v>
      </c>
      <c r="HI24" s="1">
        <v>0.72471791100000005</v>
      </c>
      <c r="HJ24" s="1">
        <v>0.34606967199999999</v>
      </c>
    </row>
    <row r="25" spans="3:218" x14ac:dyDescent="0.35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0.81698694999999999</v>
      </c>
      <c r="FI25">
        <v>0.16643753999999999</v>
      </c>
      <c r="FJ25" s="8">
        <f t="shared" si="17"/>
        <v>-5.1333570000000051E-2</v>
      </c>
      <c r="FK25" s="8">
        <f t="shared" si="67"/>
        <v>8.4864367170219349E-3</v>
      </c>
      <c r="FM25" s="1">
        <v>0.81698695099999996</v>
      </c>
      <c r="FN25" s="1">
        <v>0.18790299799999999</v>
      </c>
      <c r="FO25" s="8">
        <f t="shared" si="18"/>
        <v>-5.1333571999999994E-2</v>
      </c>
      <c r="FP25" s="8">
        <f t="shared" si="19"/>
        <v>9.5809332653783025E-3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 t="s">
        <v>68</v>
      </c>
      <c r="HI25" s="1">
        <v>0.76930087999999996</v>
      </c>
      <c r="HJ25" s="1">
        <v>0.318853149</v>
      </c>
    </row>
    <row r="26" spans="3:218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0.86832052000000004</v>
      </c>
      <c r="FI26">
        <v>0.11531250999999999</v>
      </c>
      <c r="FJ26" s="8">
        <f t="shared" si="17"/>
        <v>-5.0256140000000005E-2</v>
      </c>
      <c r="FK26" s="8">
        <f t="shared" si="67"/>
        <v>5.7514029454535332E-3</v>
      </c>
      <c r="FM26" s="1">
        <v>0.86832052299999996</v>
      </c>
      <c r="FN26" s="1">
        <v>0.13912105</v>
      </c>
      <c r="FO26" s="8">
        <f t="shared" si="18"/>
        <v>-5.0256139000000033E-2</v>
      </c>
      <c r="FP26" s="8">
        <f t="shared" si="19"/>
        <v>6.9388932807318646E-3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 t="s">
        <v>68</v>
      </c>
      <c r="HI26" s="1">
        <v>0.81678603599999999</v>
      </c>
      <c r="HJ26" s="1">
        <v>0.297346581</v>
      </c>
    </row>
    <row r="27" spans="3:218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0.91857666000000004</v>
      </c>
      <c r="FI27">
        <v>5.9749650000000001E-2</v>
      </c>
      <c r="FJ27" s="8">
        <f t="shared" si="17"/>
        <v>-4.5076049999999923E-2</v>
      </c>
      <c r="FK27" s="8">
        <f t="shared" si="67"/>
        <v>2.6705688110494549E-3</v>
      </c>
      <c r="FM27" s="1">
        <v>0.91857666199999999</v>
      </c>
      <c r="FN27" s="1">
        <v>8.8093692000000001E-2</v>
      </c>
      <c r="FO27" s="8">
        <f t="shared" si="18"/>
        <v>-4.507604799999998E-2</v>
      </c>
      <c r="FP27" s="8">
        <f t="shared" si="19"/>
        <v>3.9374332044961975E-3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 t="s">
        <v>68</v>
      </c>
      <c r="HI27" s="1">
        <v>0.86799341799999996</v>
      </c>
      <c r="HJ27" s="1">
        <v>0.27173697800000002</v>
      </c>
    </row>
    <row r="28" spans="3:218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0.96365270999999997</v>
      </c>
      <c r="FI28">
        <v>6.78036E-3</v>
      </c>
      <c r="FJ28" s="8">
        <f t="shared" si="17"/>
        <v>-3.6347290000000032E-2</v>
      </c>
      <c r="FK28" s="8">
        <f t="shared" si="67"/>
        <v>2.4415940821785544E-4</v>
      </c>
      <c r="FM28" s="1">
        <v>0.96365270999999997</v>
      </c>
      <c r="FN28" s="1">
        <v>4.3178585300000003E-2</v>
      </c>
      <c r="FO28" s="8">
        <f t="shared" si="18"/>
        <v>-3.6347290000000032E-2</v>
      </c>
      <c r="FP28" s="8">
        <f t="shared" si="19"/>
        <v>1.5548522253290668E-3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 t="s">
        <v>68</v>
      </c>
      <c r="HI28" s="1">
        <v>0.91800807600000001</v>
      </c>
      <c r="HJ28" s="1">
        <v>0.24498614199999999</v>
      </c>
    </row>
    <row r="29" spans="3:218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-9.2775280000000002E-2</v>
      </c>
      <c r="FJ29" s="8">
        <f>FH29-FH28</f>
        <v>3.6347290000000032E-2</v>
      </c>
      <c r="FK29" s="8">
        <f t="shared" si="67"/>
        <v>3.3408197798762895E-3</v>
      </c>
      <c r="FM29" s="1">
        <v>1</v>
      </c>
      <c r="FN29" s="1">
        <v>-2.5146447200000002E-2</v>
      </c>
      <c r="FO29" s="8">
        <f>FM29-FM28</f>
        <v>3.6347290000000032E-2</v>
      </c>
      <c r="FP29" s="8">
        <f t="shared" si="19"/>
        <v>9.0551867048393434E-4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 t="s">
        <v>68</v>
      </c>
      <c r="HI29" s="1">
        <v>0.96265409000000002</v>
      </c>
      <c r="HJ29" s="1">
        <v>0.22332677000000001</v>
      </c>
    </row>
    <row r="30" spans="3:218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 t="s">
        <v>68</v>
      </c>
      <c r="HI30" s="1">
        <v>1</v>
      </c>
      <c r="HJ30" s="1">
        <v>0.188425167</v>
      </c>
    </row>
    <row r="31" spans="3:218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-1.69244024</v>
      </c>
      <c r="FJ31" s="8">
        <f t="shared" ref="FJ31:FJ52" si="143">FH31-FH32</f>
        <v>-2.606255E-2</v>
      </c>
      <c r="FK31" s="8">
        <f>-FJ31*FI31*$EE32</f>
        <v>3.0841598923528269E-2</v>
      </c>
      <c r="FM31" s="1">
        <v>0</v>
      </c>
      <c r="FN31" s="1">
        <v>-1.7925961500000001</v>
      </c>
      <c r="FO31" s="8">
        <f t="shared" ref="FO31:FO52" si="144">FM31-FM32</f>
        <v>-2.60625466E-2</v>
      </c>
      <c r="FP31" s="8">
        <f t="shared" ref="FP31:FP53" si="145">-FO31*FN31*$EE32</f>
        <v>3.2666751221735991E-2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6">FW31-FW32</f>
        <v>-2.606255E-2</v>
      </c>
      <c r="FZ31" s="8">
        <f t="shared" ref="FZ31:FZ53" si="147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8">GH31-GH32</f>
        <v>-2.606255E-2</v>
      </c>
      <c r="GK31" s="8">
        <f t="shared" ref="GK31:GK53" si="149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50">GM31-GM32</f>
        <v>-2.606255E-2</v>
      </c>
      <c r="GP31" s="8">
        <f t="shared" ref="GP31:GP53" si="151">-GO31*GN31*$EE32</f>
        <v>3.6318829141710141E-2</v>
      </c>
      <c r="GR31" s="1">
        <v>0</v>
      </c>
      <c r="GS31" s="1">
        <v>-2.0225251499999999</v>
      </c>
      <c r="GT31" s="8">
        <f t="shared" ref="GT31:GT52" si="152">GR31-GR32</f>
        <v>-2.606255E-2</v>
      </c>
      <c r="GU31" s="8">
        <f t="shared" ref="GU31:GU53" si="153">-GT31*GS31*$EE32</f>
        <v>3.6856787031398427E-2</v>
      </c>
      <c r="GW31">
        <v>0</v>
      </c>
      <c r="GX31">
        <v>-2.0053177099999999</v>
      </c>
      <c r="GY31" s="8">
        <f t="shared" ref="GY31:GY52" si="154">GW31-GW32</f>
        <v>-2.606255E-2</v>
      </c>
      <c r="GZ31" s="8">
        <f t="shared" ref="GZ31:GZ53" si="155">-GY31*GX31*$EE32</f>
        <v>3.6543213204424975E-2</v>
      </c>
      <c r="HB31">
        <v>0</v>
      </c>
      <c r="HC31">
        <v>-2.0053177099999999</v>
      </c>
      <c r="HD31" s="8">
        <f t="shared" ref="HD31:HD52" si="156">HB31-HB32</f>
        <v>-2.606255E-2</v>
      </c>
      <c r="HE31" s="8">
        <f t="shared" ref="HE31:HE53" si="157">-HD31*HC31*$EE32</f>
        <v>3.6543213204424975E-2</v>
      </c>
    </row>
    <row r="32" spans="3:218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8">V32-V33</f>
        <v>-3.959457999999999E-2</v>
      </c>
      <c r="Y32" s="8">
        <f t="shared" ref="Y32:Y53" si="159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60">AN32-AN33</f>
        <v>-3.959457999999999E-2</v>
      </c>
      <c r="AQ32" s="8">
        <f t="shared" ref="AQ32:AQ53" si="161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2">5*($EC$5/100)*(0.2969*SQRT(DY32)-0.126*DY32-0.3516*DY32^2+0.2843*DY32^3-0.1015*DY32^4)</f>
        <v>2.6648108451597489E-2</v>
      </c>
      <c r="EA32" s="14">
        <f t="shared" ref="EA32:EA53" si="163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4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5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6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7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8">-FE32*FD32*$EE33</f>
        <v>8.5308228469073173E-3</v>
      </c>
      <c r="FH32">
        <v>2.606255E-2</v>
      </c>
      <c r="FI32">
        <v>-0.30272980999999999</v>
      </c>
      <c r="FJ32" s="8">
        <f t="shared" si="143"/>
        <v>-3.959457999999999E-2</v>
      </c>
      <c r="FK32" s="8">
        <f t="shared" ref="FK32:FK53" si="169">-FJ32*FI32*$EE33</f>
        <v>1.1373617318337612E-2</v>
      </c>
      <c r="FM32" s="1">
        <v>2.60625466E-2</v>
      </c>
      <c r="FN32" s="1">
        <v>-0.39559040400000001</v>
      </c>
      <c r="FO32" s="8">
        <f t="shared" si="144"/>
        <v>-3.9594583200000005E-2</v>
      </c>
      <c r="FP32" s="8">
        <f t="shared" si="145"/>
        <v>1.4862408936641048E-2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6"/>
        <v>-3.959457999999999E-2</v>
      </c>
      <c r="FZ32" s="8">
        <f t="shared" si="147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8"/>
        <v>-3.959457999999999E-2</v>
      </c>
      <c r="GK32" s="8">
        <f t="shared" si="149"/>
        <v>2.1839752929497719E-2</v>
      </c>
      <c r="GL32" s="8"/>
      <c r="GM32" s="1">
        <v>2.606255E-2</v>
      </c>
      <c r="GN32" s="1">
        <v>-0.67011969000000005</v>
      </c>
      <c r="GO32" s="8">
        <f t="shared" si="150"/>
        <v>-3.959457999999999E-2</v>
      </c>
      <c r="GP32" s="8">
        <f t="shared" si="151"/>
        <v>2.5176525930971361E-2</v>
      </c>
      <c r="GR32" s="1">
        <v>2.606255E-2</v>
      </c>
      <c r="GS32" s="1">
        <v>-0.76855041000000002</v>
      </c>
      <c r="GT32" s="8">
        <f t="shared" si="152"/>
        <v>-3.959457999999999E-2</v>
      </c>
      <c r="GU32" s="8">
        <f t="shared" si="153"/>
        <v>2.8874587055670115E-2</v>
      </c>
      <c r="GW32">
        <v>2.606255E-2</v>
      </c>
      <c r="GX32">
        <v>-0.87042010999999997</v>
      </c>
      <c r="GY32" s="8">
        <f t="shared" si="154"/>
        <v>-3.959457999999999E-2</v>
      </c>
      <c r="GZ32" s="8">
        <f t="shared" si="155"/>
        <v>3.2701851321894362E-2</v>
      </c>
      <c r="HB32">
        <v>2.606255E-2</v>
      </c>
      <c r="HC32">
        <v>-0.87042010999999997</v>
      </c>
      <c r="HD32" s="8">
        <f t="shared" si="156"/>
        <v>-3.959457999999999E-2</v>
      </c>
      <c r="HE32" s="8">
        <f t="shared" si="157"/>
        <v>3.2701851321894362E-2</v>
      </c>
      <c r="HH32" t="s">
        <v>67</v>
      </c>
      <c r="HI32" s="1">
        <v>0</v>
      </c>
      <c r="HJ32" s="1">
        <v>-0.476865278</v>
      </c>
    </row>
    <row r="33" spans="10:218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8"/>
        <v>-5.1140550000000007E-2</v>
      </c>
      <c r="Y33" s="8">
        <f t="shared" si="159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60"/>
        <v>-5.1140550000000007E-2</v>
      </c>
      <c r="AQ33" s="8">
        <f t="shared" si="161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2"/>
        <v>3.9820016425207334E-2</v>
      </c>
      <c r="EA33" s="14">
        <f t="shared" si="163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70">-(PI()/2)+ATAN(EC33/EB33)</f>
        <v>-1.8919492617242695</v>
      </c>
      <c r="EE33">
        <f t="shared" ref="EE33:EE54" si="171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4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5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6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7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8"/>
        <v>9.9870291538888527E-3</v>
      </c>
      <c r="FH33">
        <v>6.5657129999999994E-2</v>
      </c>
      <c r="FI33">
        <v>-0.27437987000000003</v>
      </c>
      <c r="FJ33" s="8">
        <f t="shared" si="143"/>
        <v>-5.1140550000000007E-2</v>
      </c>
      <c r="FK33" s="8">
        <f t="shared" si="169"/>
        <v>1.3790408960214799E-2</v>
      </c>
      <c r="FM33" s="1">
        <v>6.5657129800000005E-2</v>
      </c>
      <c r="FN33" s="1">
        <v>-0.36791976399999998</v>
      </c>
      <c r="FO33" s="8">
        <f t="shared" si="144"/>
        <v>-5.1140553199999994E-2</v>
      </c>
      <c r="FP33" s="8">
        <f t="shared" si="145"/>
        <v>1.8491751335783482E-2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6"/>
        <v>-5.1140550000000007E-2</v>
      </c>
      <c r="FZ33" s="8">
        <f t="shared" si="147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8"/>
        <v>-5.1140550000000007E-2</v>
      </c>
      <c r="GK33" s="8">
        <f t="shared" si="149"/>
        <v>2.8959374960740157E-2</v>
      </c>
      <c r="GL33" s="8"/>
      <c r="GM33" s="1">
        <v>6.5657129999999994E-2</v>
      </c>
      <c r="GN33" s="1">
        <v>-0.67174354000000003</v>
      </c>
      <c r="GO33" s="8">
        <f t="shared" si="150"/>
        <v>-5.1140550000000007E-2</v>
      </c>
      <c r="GP33" s="8">
        <f t="shared" si="151"/>
        <v>3.3762018084571611E-2</v>
      </c>
      <c r="GR33" s="1">
        <v>6.5657129999999994E-2</v>
      </c>
      <c r="GS33" s="1">
        <v>-0.79275724000000003</v>
      </c>
      <c r="GT33" s="8">
        <f t="shared" si="152"/>
        <v>-5.1140550000000007E-2</v>
      </c>
      <c r="GU33" s="8">
        <f t="shared" si="153"/>
        <v>3.9844200472035914E-2</v>
      </c>
      <c r="GW33">
        <v>6.5657129999999994E-2</v>
      </c>
      <c r="GX33">
        <v>-0.91915930999999995</v>
      </c>
      <c r="GY33" s="8">
        <f t="shared" si="154"/>
        <v>-5.1140550000000007E-2</v>
      </c>
      <c r="GZ33" s="8">
        <f t="shared" si="155"/>
        <v>4.6197203841844697E-2</v>
      </c>
      <c r="HB33">
        <v>6.5657129999999994E-2</v>
      </c>
      <c r="HC33">
        <v>-0.91915930999999995</v>
      </c>
      <c r="HD33" s="8">
        <f t="shared" si="156"/>
        <v>-5.1140550000000007E-2</v>
      </c>
      <c r="HE33" s="8">
        <f t="shared" si="157"/>
        <v>4.6197203841844697E-2</v>
      </c>
      <c r="HH33" t="s">
        <v>68</v>
      </c>
      <c r="HI33" s="1">
        <v>0</v>
      </c>
      <c r="HJ33" s="1">
        <v>-1.71449528</v>
      </c>
    </row>
    <row r="34" spans="10:218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8"/>
        <v>-6.1985959999999993E-2</v>
      </c>
      <c r="Y34" s="8">
        <f t="shared" si="159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60"/>
        <v>-6.1985959999999993E-2</v>
      </c>
      <c r="AQ34" s="8">
        <f t="shared" si="161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2"/>
        <v>4.9433246699933216E-2</v>
      </c>
      <c r="EA34" s="14">
        <f t="shared" si="163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70"/>
        <v>-1.7566047065434491</v>
      </c>
      <c r="EE34">
        <f t="shared" si="171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4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5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6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7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8"/>
        <v>2.466795656407185E-3</v>
      </c>
      <c r="FH34">
        <v>0.11679768</v>
      </c>
      <c r="FI34">
        <v>-0.10167941</v>
      </c>
      <c r="FJ34" s="8">
        <f t="shared" si="143"/>
        <v>-6.1985959999999993E-2</v>
      </c>
      <c r="FK34" s="8">
        <f t="shared" si="169"/>
        <v>6.2678755226274483E-3</v>
      </c>
      <c r="FM34" s="1">
        <v>0.116797683</v>
      </c>
      <c r="FN34" s="1">
        <v>-0.17333592</v>
      </c>
      <c r="FO34" s="8">
        <f t="shared" si="144"/>
        <v>-6.1985957999999994E-2</v>
      </c>
      <c r="FP34" s="8">
        <f t="shared" si="145"/>
        <v>1.0685033824502548E-2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6"/>
        <v>-6.1985959999999993E-2</v>
      </c>
      <c r="FZ34" s="8">
        <f t="shared" si="147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8"/>
        <v>-6.1985959999999993E-2</v>
      </c>
      <c r="GK34" s="8">
        <f t="shared" si="149"/>
        <v>2.1903042423634663E-2</v>
      </c>
      <c r="GL34" s="8"/>
      <c r="GM34" s="1">
        <v>0.11679768</v>
      </c>
      <c r="GN34" s="1">
        <v>-0.42809710000000001</v>
      </c>
      <c r="GO34" s="8">
        <f t="shared" si="150"/>
        <v>-6.1985959999999993E-2</v>
      </c>
      <c r="GP34" s="8">
        <f t="shared" si="151"/>
        <v>2.6389407003815177E-2</v>
      </c>
      <c r="GR34" s="1">
        <v>0.11679768</v>
      </c>
      <c r="GS34" s="1">
        <v>-0.53475846000000005</v>
      </c>
      <c r="GT34" s="8">
        <f t="shared" si="152"/>
        <v>-6.1985959999999993E-2</v>
      </c>
      <c r="GU34" s="8">
        <f t="shared" si="153"/>
        <v>3.2964387401067233E-2</v>
      </c>
      <c r="GW34">
        <v>0.11679768</v>
      </c>
      <c r="GX34">
        <v>-0.65289346999999998</v>
      </c>
      <c r="GY34" s="8">
        <f t="shared" si="154"/>
        <v>-6.1985959999999993E-2</v>
      </c>
      <c r="GZ34" s="8">
        <f t="shared" si="155"/>
        <v>4.0246643833754522E-2</v>
      </c>
      <c r="HB34">
        <v>0.11679768</v>
      </c>
      <c r="HC34">
        <v>-0.65289346999999998</v>
      </c>
      <c r="HD34" s="8">
        <f t="shared" si="156"/>
        <v>-6.1985959999999993E-2</v>
      </c>
      <c r="HE34" s="8">
        <f t="shared" si="157"/>
        <v>4.0246643833754522E-2</v>
      </c>
      <c r="HH34" t="s">
        <v>68</v>
      </c>
      <c r="HI34" s="1">
        <v>2.5357432199999998E-2</v>
      </c>
      <c r="HJ34" s="1">
        <v>-0.97873046600000002</v>
      </c>
    </row>
    <row r="35" spans="10:218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8"/>
        <v>-5.5804640000000016E-2</v>
      </c>
      <c r="Y35" s="8">
        <f t="shared" si="159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60"/>
        <v>-5.5804640000000016E-2</v>
      </c>
      <c r="AQ35" s="8">
        <f t="shared" si="161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2"/>
        <v>5.5976094728309785E-2</v>
      </c>
      <c r="EA35" s="14">
        <f t="shared" si="163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70"/>
        <v>-1.6759606278858505</v>
      </c>
      <c r="EE35">
        <f t="shared" si="171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4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5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6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7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8"/>
        <v>-1.5100436172658805E-3</v>
      </c>
      <c r="FH35">
        <v>0.17878363999999999</v>
      </c>
      <c r="FI35">
        <v>-2.8983829999999999E-2</v>
      </c>
      <c r="FJ35" s="8">
        <f t="shared" si="143"/>
        <v>-5.5804640000000016E-2</v>
      </c>
      <c r="FK35" s="8">
        <f t="shared" si="169"/>
        <v>1.6151338087472731E-3</v>
      </c>
      <c r="FM35" s="1">
        <v>0.17878364099999999</v>
      </c>
      <c r="FN35" s="1">
        <v>-9.0959338200000003E-2</v>
      </c>
      <c r="FO35" s="8">
        <f t="shared" si="144"/>
        <v>-5.5804642000000015E-2</v>
      </c>
      <c r="FP35" s="8">
        <f t="shared" si="145"/>
        <v>5.0687403153173594E-3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6"/>
        <v>-5.5804640000000016E-2</v>
      </c>
      <c r="FZ35" s="8">
        <f t="shared" si="147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8"/>
        <v>-5.5804640000000016E-2</v>
      </c>
      <c r="GK35" s="8">
        <f t="shared" si="149"/>
        <v>1.4881286796070337E-2</v>
      </c>
      <c r="GL35" s="8"/>
      <c r="GM35" s="1">
        <v>0.17878363999999999</v>
      </c>
      <c r="GN35" s="1">
        <v>-0.33040104999999997</v>
      </c>
      <c r="GO35" s="8">
        <f t="shared" si="150"/>
        <v>-5.5804640000000016E-2</v>
      </c>
      <c r="GP35" s="8">
        <f t="shared" si="151"/>
        <v>1.8411711161036969E-2</v>
      </c>
      <c r="GR35" s="1">
        <v>0.17878363999999999</v>
      </c>
      <c r="GS35" s="1">
        <v>-0.43699829000000001</v>
      </c>
      <c r="GT35" s="8">
        <f t="shared" si="152"/>
        <v>-5.5804640000000016E-2</v>
      </c>
      <c r="GU35" s="8">
        <f t="shared" si="153"/>
        <v>2.4351878704220436E-2</v>
      </c>
      <c r="GW35">
        <v>0.17878363999999999</v>
      </c>
      <c r="GX35">
        <v>-0.55939943000000003</v>
      </c>
      <c r="GY35" s="8">
        <f t="shared" si="154"/>
        <v>-5.5804640000000016E-2</v>
      </c>
      <c r="GZ35" s="8">
        <f t="shared" si="155"/>
        <v>3.1172723963222033E-2</v>
      </c>
      <c r="HB35">
        <v>0.17878363999999999</v>
      </c>
      <c r="HC35">
        <v>-0.55939943000000003</v>
      </c>
      <c r="HD35" s="8">
        <f t="shared" si="156"/>
        <v>-5.5804640000000016E-2</v>
      </c>
      <c r="HE35" s="8">
        <f t="shared" si="157"/>
        <v>3.1172723963222033E-2</v>
      </c>
      <c r="HH35" t="s">
        <v>68</v>
      </c>
      <c r="HI35" s="1">
        <v>6.4890321299999998E-2</v>
      </c>
      <c r="HJ35" s="1">
        <v>-0.62859458400000001</v>
      </c>
    </row>
    <row r="36" spans="10:218" x14ac:dyDescent="0.35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8"/>
        <v>-4.4532539999999982E-2</v>
      </c>
      <c r="Y36" s="8">
        <f t="shared" si="159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60"/>
        <v>-4.4532539999999982E-2</v>
      </c>
      <c r="AQ36" s="8">
        <f t="shared" si="161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2"/>
        <v>5.8954250447668256E-2</v>
      </c>
      <c r="EA36" s="14">
        <f t="shared" si="163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70"/>
        <v>-1.6241132746282241</v>
      </c>
      <c r="EE36">
        <f t="shared" si="171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4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5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6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7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8"/>
        <v>-3.8843299754010366E-3</v>
      </c>
      <c r="FH36">
        <v>0.23458828000000001</v>
      </c>
      <c r="FI36">
        <v>4.0612629999999997E-2</v>
      </c>
      <c r="FJ36" s="8">
        <f t="shared" si="143"/>
        <v>-4.4532539999999982E-2</v>
      </c>
      <c r="FK36" s="8">
        <f t="shared" si="169"/>
        <v>-1.8081607273783291E-3</v>
      </c>
      <c r="FM36" s="1">
        <v>0.23458828300000001</v>
      </c>
      <c r="FN36" s="1">
        <v>-7.44575024E-3</v>
      </c>
      <c r="FO36" s="8">
        <f t="shared" si="144"/>
        <v>-4.4532536999999983E-2</v>
      </c>
      <c r="FP36" s="8">
        <f t="shared" si="145"/>
        <v>3.3150062586129896E-4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6"/>
        <v>-4.4532539999999982E-2</v>
      </c>
      <c r="FZ36" s="8">
        <f t="shared" si="147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8"/>
        <v>-4.4532539999999982E-2</v>
      </c>
      <c r="GK36" s="8">
        <f t="shared" si="149"/>
        <v>7.1726520128267777E-3</v>
      </c>
      <c r="GL36" s="8"/>
      <c r="GM36" s="1">
        <v>0.23458828000000001</v>
      </c>
      <c r="GN36" s="1">
        <v>-0.20241788999999999</v>
      </c>
      <c r="GO36" s="8">
        <f t="shared" si="150"/>
        <v>-4.4532539999999982E-2</v>
      </c>
      <c r="GP36" s="8">
        <f t="shared" si="151"/>
        <v>9.0120752883225391E-3</v>
      </c>
      <c r="GR36" s="1">
        <v>0.23458828000000001</v>
      </c>
      <c r="GS36" s="1">
        <v>-0.29157482000000001</v>
      </c>
      <c r="GT36" s="8">
        <f t="shared" si="152"/>
        <v>-4.4532539999999982E-2</v>
      </c>
      <c r="GU36" s="8">
        <f t="shared" si="153"/>
        <v>1.2981531573217627E-2</v>
      </c>
      <c r="GW36">
        <v>0.23458828000000001</v>
      </c>
      <c r="GX36">
        <v>-0.39515632000000001</v>
      </c>
      <c r="GY36" s="8">
        <f t="shared" si="154"/>
        <v>-4.4532539999999982E-2</v>
      </c>
      <c r="GZ36" s="8">
        <f t="shared" si="155"/>
        <v>1.7593200415716582E-2</v>
      </c>
      <c r="HB36">
        <v>0.23458828000000001</v>
      </c>
      <c r="HC36">
        <v>-0.39515632000000001</v>
      </c>
      <c r="HD36" s="8">
        <f t="shared" si="156"/>
        <v>-4.4532539999999982E-2</v>
      </c>
      <c r="HE36" s="8">
        <f t="shared" si="157"/>
        <v>1.7593200415716582E-2</v>
      </c>
      <c r="HH36" t="s">
        <v>68</v>
      </c>
      <c r="HI36" s="1">
        <v>0.116030409</v>
      </c>
      <c r="HJ36" s="1">
        <v>-0.40847434799999999</v>
      </c>
    </row>
    <row r="37" spans="10:218" x14ac:dyDescent="0.35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8"/>
        <v>-4.4599009999999994E-2</v>
      </c>
      <c r="Y37" s="8">
        <f t="shared" si="159"/>
        <v>-8.3352160165239982E-4</v>
      </c>
      <c r="AN37">
        <v>0.27912081999999999</v>
      </c>
      <c r="AO37">
        <v>2.1075130000000001E-2</v>
      </c>
      <c r="AP37" s="8">
        <f t="shared" si="160"/>
        <v>-4.4599009999999994E-2</v>
      </c>
      <c r="AQ37" s="8">
        <f t="shared" si="161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2"/>
        <v>5.9917388798173321E-2</v>
      </c>
      <c r="EA37" s="14">
        <f t="shared" si="163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70"/>
        <v>-1.5924207004593651</v>
      </c>
      <c r="EE37">
        <f t="shared" si="171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4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5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6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7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8"/>
        <v>-4.1484516421465036E-3</v>
      </c>
      <c r="FH37">
        <v>0.27912081999999999</v>
      </c>
      <c r="FI37">
        <v>4.8278229999999998E-2</v>
      </c>
      <c r="FJ37" s="8">
        <f t="shared" si="143"/>
        <v>-4.4599009999999994E-2</v>
      </c>
      <c r="FK37" s="8">
        <f t="shared" si="169"/>
        <v>-2.153160927608009E-3</v>
      </c>
      <c r="FM37" s="1">
        <v>0.27912081999999999</v>
      </c>
      <c r="FN37" s="1">
        <v>4.3791454999999998E-3</v>
      </c>
      <c r="FO37" s="8">
        <f t="shared" si="144"/>
        <v>-4.4599007000000024E-2</v>
      </c>
      <c r="FP37" s="8">
        <f t="shared" si="145"/>
        <v>-1.9530551042692249E-4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6"/>
        <v>-4.4599009999999994E-2</v>
      </c>
      <c r="FZ37" s="8">
        <f t="shared" si="147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8"/>
        <v>-4.4599009999999994E-2</v>
      </c>
      <c r="GK37" s="8">
        <f t="shared" si="149"/>
        <v>6.5019080304769836E-3</v>
      </c>
      <c r="GL37" s="8"/>
      <c r="GM37" s="1">
        <v>0.27912081999999999</v>
      </c>
      <c r="GN37" s="1">
        <v>-0.18218103999999999</v>
      </c>
      <c r="GO37" s="8">
        <f t="shared" si="150"/>
        <v>-4.4599009999999994E-2</v>
      </c>
      <c r="GP37" s="8">
        <f t="shared" si="151"/>
        <v>8.1250927608363388E-3</v>
      </c>
      <c r="GR37" s="1">
        <v>0.27912081999999999</v>
      </c>
      <c r="GS37" s="1">
        <v>-0.27017484000000003</v>
      </c>
      <c r="GT37" s="8">
        <f t="shared" si="152"/>
        <v>-4.4599009999999994E-2</v>
      </c>
      <c r="GU37" s="8">
        <f t="shared" si="153"/>
        <v>1.2049528516491709E-2</v>
      </c>
      <c r="GW37">
        <v>0.27912081999999999</v>
      </c>
      <c r="GX37">
        <v>-0.37421599</v>
      </c>
      <c r="GY37" s="8">
        <f t="shared" si="154"/>
        <v>-4.4599009999999994E-2</v>
      </c>
      <c r="GZ37" s="8">
        <f t="shared" si="155"/>
        <v>1.6689660083937404E-2</v>
      </c>
      <c r="HB37">
        <v>0.27912081999999999</v>
      </c>
      <c r="HC37">
        <v>-0.37421599</v>
      </c>
      <c r="HD37" s="8">
        <f t="shared" si="156"/>
        <v>-4.4599009999999994E-2</v>
      </c>
      <c r="HE37" s="8">
        <f t="shared" si="157"/>
        <v>1.6689660083937404E-2</v>
      </c>
      <c r="HH37" t="s">
        <v>68</v>
      </c>
      <c r="HI37" s="1">
        <v>0.17805030499999999</v>
      </c>
      <c r="HJ37" s="1">
        <v>-0.26027492200000002</v>
      </c>
    </row>
    <row r="38" spans="10:218" x14ac:dyDescent="0.35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8"/>
        <v>-4.4542300000000035E-2</v>
      </c>
      <c r="Y38" s="8">
        <f t="shared" si="159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60"/>
        <v>-4.4542300000000035E-2</v>
      </c>
      <c r="AQ38" s="8">
        <f t="shared" si="161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2"/>
        <v>5.9892512357095425E-2</v>
      </c>
      <c r="EA38" s="14">
        <f t="shared" si="163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70"/>
        <v>-1.5702385466968316</v>
      </c>
      <c r="EE38">
        <f t="shared" si="171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4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5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6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7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8"/>
        <v>-4.509477618278324E-3</v>
      </c>
      <c r="FH38">
        <v>0.32371982999999999</v>
      </c>
      <c r="FI38">
        <v>5.9362970000000001E-2</v>
      </c>
      <c r="FJ38" s="8">
        <f t="shared" si="143"/>
        <v>-4.4542300000000035E-2</v>
      </c>
      <c r="FK38" s="8">
        <f t="shared" si="169"/>
        <v>-2.6436929356396543E-3</v>
      </c>
      <c r="FM38" s="1">
        <v>0.32371982700000002</v>
      </c>
      <c r="FN38" s="1">
        <v>2.11938479E-2</v>
      </c>
      <c r="FO38" s="8">
        <f t="shared" si="144"/>
        <v>-4.4542307000000003E-2</v>
      </c>
      <c r="FP38" s="8">
        <f t="shared" si="145"/>
        <v>-9.4385497857659784E-4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6"/>
        <v>-4.4542300000000035E-2</v>
      </c>
      <c r="FZ38" s="8">
        <f t="shared" si="147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8"/>
        <v>-4.4542300000000035E-2</v>
      </c>
      <c r="GK38" s="8">
        <f t="shared" si="149"/>
        <v>5.3907492715566351E-3</v>
      </c>
      <c r="GL38" s="8"/>
      <c r="GM38" s="1">
        <v>0.32371982999999999</v>
      </c>
      <c r="GN38" s="1">
        <v>-0.14812106</v>
      </c>
      <c r="GO38" s="8">
        <f t="shared" si="150"/>
        <v>-4.4542300000000035E-2</v>
      </c>
      <c r="GP38" s="8">
        <f t="shared" si="151"/>
        <v>6.5964792519892009E-3</v>
      </c>
      <c r="GR38" s="1">
        <v>0.32371982999999999</v>
      </c>
      <c r="GS38" s="1">
        <v>-0.22938381999999999</v>
      </c>
      <c r="GT38" s="8">
        <f t="shared" si="152"/>
        <v>-4.4542300000000035E-2</v>
      </c>
      <c r="GU38" s="8">
        <f t="shared" si="153"/>
        <v>1.0215465710088934E-2</v>
      </c>
      <c r="GW38">
        <v>0.32371982999999999</v>
      </c>
      <c r="GX38">
        <v>-0.32610057999999997</v>
      </c>
      <c r="GY38" s="8">
        <f t="shared" si="154"/>
        <v>-4.4542300000000035E-2</v>
      </c>
      <c r="GZ38" s="8">
        <f t="shared" si="155"/>
        <v>1.452268644331633E-2</v>
      </c>
      <c r="HB38">
        <v>0.32371982999999999</v>
      </c>
      <c r="HC38">
        <v>-0.32610057999999997</v>
      </c>
      <c r="HD38" s="8">
        <f t="shared" si="156"/>
        <v>-4.4542300000000035E-2</v>
      </c>
      <c r="HE38" s="8">
        <f t="shared" si="157"/>
        <v>1.452268644331633E-2</v>
      </c>
      <c r="HH38" t="s">
        <v>68</v>
      </c>
      <c r="HI38" s="1">
        <v>0.23385868500000001</v>
      </c>
      <c r="HJ38" s="1">
        <v>-0.132556019</v>
      </c>
    </row>
    <row r="39" spans="10:218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8"/>
        <v>-4.4585439999999976E-2</v>
      </c>
      <c r="Y39" s="8">
        <f t="shared" si="159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60"/>
        <v>-4.4585439999999976E-2</v>
      </c>
      <c r="AQ39" s="8">
        <f t="shared" si="161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2"/>
        <v>5.9052315314374174E-2</v>
      </c>
      <c r="EA39" s="14">
        <f t="shared" si="163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70"/>
        <v>-1.5519356644113727</v>
      </c>
      <c r="EE39">
        <f t="shared" si="171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4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5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6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7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8"/>
        <v>-4.5914702247834525E-3</v>
      </c>
      <c r="FH39">
        <v>0.36826213000000002</v>
      </c>
      <c r="FI39">
        <v>6.3265569999999993E-2</v>
      </c>
      <c r="FJ39" s="8">
        <f t="shared" si="143"/>
        <v>-4.4585439999999976E-2</v>
      </c>
      <c r="FK39" s="8">
        <f t="shared" si="169"/>
        <v>-2.8190734611582132E-3</v>
      </c>
      <c r="FM39" s="1">
        <v>0.36826213400000002</v>
      </c>
      <c r="FN39" s="1">
        <v>2.9731472700000001E-2</v>
      </c>
      <c r="FO39" s="8">
        <f t="shared" si="144"/>
        <v>-4.4585435000000007E-2</v>
      </c>
      <c r="FP39" s="8">
        <f t="shared" si="145"/>
        <v>-1.3248153181948412E-3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6"/>
        <v>-4.4585439999999976E-2</v>
      </c>
      <c r="FZ39" s="8">
        <f t="shared" si="147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8"/>
        <v>-4.4585439999999976E-2</v>
      </c>
      <c r="GK39" s="8">
        <f t="shared" si="149"/>
        <v>4.746180776634577E-3</v>
      </c>
      <c r="GL39" s="8"/>
      <c r="GM39" s="1">
        <v>0.36826213000000002</v>
      </c>
      <c r="GN39" s="1">
        <v>-0.12592062000000001</v>
      </c>
      <c r="GO39" s="8">
        <f t="shared" si="150"/>
        <v>-4.4585439999999976E-2</v>
      </c>
      <c r="GP39" s="8">
        <f t="shared" si="151"/>
        <v>5.6109425403831539E-3</v>
      </c>
      <c r="GR39" s="1">
        <v>0.36826213000000002</v>
      </c>
      <c r="GS39" s="1">
        <v>-0.20226682000000001</v>
      </c>
      <c r="GT39" s="8">
        <f t="shared" si="152"/>
        <v>-4.4585439999999976E-2</v>
      </c>
      <c r="GU39" s="8">
        <f t="shared" si="153"/>
        <v>9.0128805341493871E-3</v>
      </c>
      <c r="GW39">
        <v>0.36826213000000002</v>
      </c>
      <c r="GX39">
        <v>-0.29404351000000001</v>
      </c>
      <c r="GY39" s="8">
        <f t="shared" si="154"/>
        <v>-4.4585439999999976E-2</v>
      </c>
      <c r="GZ39" s="8">
        <f t="shared" si="155"/>
        <v>1.3102391323856086E-2</v>
      </c>
      <c r="HB39">
        <v>0.36826213000000002</v>
      </c>
      <c r="HC39">
        <v>-0.29404351000000001</v>
      </c>
      <c r="HD39" s="8">
        <f t="shared" si="156"/>
        <v>-4.4585439999999976E-2</v>
      </c>
      <c r="HE39" s="8">
        <f t="shared" si="157"/>
        <v>1.3102391323856086E-2</v>
      </c>
      <c r="HH39" t="s">
        <v>68</v>
      </c>
      <c r="HI39" s="1">
        <v>0.27847148599999999</v>
      </c>
      <c r="HJ39" s="1">
        <v>-8.5011020899999998E-2</v>
      </c>
    </row>
    <row r="40" spans="10:218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8"/>
        <v>-4.4571050000000001E-2</v>
      </c>
      <c r="Y40" s="8">
        <f t="shared" si="159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60"/>
        <v>-4.4571050000000001E-2</v>
      </c>
      <c r="AQ40" s="8">
        <f t="shared" si="161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2"/>
        <v>5.7526732273967394E-2</v>
      </c>
      <c r="EA40" s="14">
        <f t="shared" si="163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70"/>
        <v>-1.5365925992766278</v>
      </c>
      <c r="EE40">
        <f t="shared" si="171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4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5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6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7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8"/>
        <v>-4.5070737691685521E-3</v>
      </c>
      <c r="FH40">
        <v>0.41284757</v>
      </c>
      <c r="FI40">
        <v>6.3341339999999996E-2</v>
      </c>
      <c r="FJ40" s="8">
        <f t="shared" si="143"/>
        <v>-4.4571050000000001E-2</v>
      </c>
      <c r="FK40" s="8">
        <f t="shared" si="169"/>
        <v>-2.8200418853192165E-3</v>
      </c>
      <c r="FM40" s="1">
        <v>0.41284756900000003</v>
      </c>
      <c r="FN40" s="1">
        <v>3.4193269999999998E-2</v>
      </c>
      <c r="FO40" s="8">
        <f t="shared" si="144"/>
        <v>-4.4571052999999972E-2</v>
      </c>
      <c r="FP40" s="8">
        <f t="shared" si="145"/>
        <v>-1.5223305993577992E-3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6"/>
        <v>-4.4571050000000001E-2</v>
      </c>
      <c r="FZ40" s="8">
        <f t="shared" si="147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8"/>
        <v>-4.4571050000000001E-2</v>
      </c>
      <c r="GK40" s="8">
        <f t="shared" si="149"/>
        <v>4.2814217654131535E-3</v>
      </c>
      <c r="GL40" s="8"/>
      <c r="GM40" s="1">
        <v>0.41284757</v>
      </c>
      <c r="GN40" s="1">
        <v>-0.10781455</v>
      </c>
      <c r="GO40" s="8">
        <f t="shared" si="150"/>
        <v>-4.4571050000000001E-2</v>
      </c>
      <c r="GP40" s="8">
        <f t="shared" si="151"/>
        <v>4.800049175575429E-3</v>
      </c>
      <c r="GR40" s="1">
        <v>0.41284757</v>
      </c>
      <c r="GS40" s="1">
        <v>-0.17883449000000001</v>
      </c>
      <c r="GT40" s="8">
        <f t="shared" si="152"/>
        <v>-4.4571050000000001E-2</v>
      </c>
      <c r="GU40" s="8">
        <f t="shared" si="153"/>
        <v>7.961952689029007E-3</v>
      </c>
      <c r="GW40">
        <v>0.41284757</v>
      </c>
      <c r="GX40">
        <v>-0.26486390999999998</v>
      </c>
      <c r="GY40" s="8">
        <f t="shared" si="154"/>
        <v>-4.4571050000000001E-2</v>
      </c>
      <c r="GZ40" s="8">
        <f t="shared" si="155"/>
        <v>1.1792098495381046E-2</v>
      </c>
      <c r="HB40">
        <v>0.41284757</v>
      </c>
      <c r="HC40">
        <v>-0.26486390999999998</v>
      </c>
      <c r="HD40" s="8">
        <f t="shared" si="156"/>
        <v>-4.4571050000000001E-2</v>
      </c>
      <c r="HE40" s="8">
        <f t="shared" si="157"/>
        <v>1.1792098495381046E-2</v>
      </c>
      <c r="HH40" t="s">
        <v>68</v>
      </c>
      <c r="HI40" s="1">
        <v>0.32309300699999999</v>
      </c>
      <c r="HJ40" s="1">
        <v>-5.4719396699999999E-2</v>
      </c>
    </row>
    <row r="41" spans="10:218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8"/>
        <v>-4.4585399999999997E-2</v>
      </c>
      <c r="Y41" s="8">
        <f t="shared" si="159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60"/>
        <v>-4.4585399999999997E-2</v>
      </c>
      <c r="AQ41" s="8">
        <f t="shared" si="161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2"/>
        <v>5.5420099779394875E-2</v>
      </c>
      <c r="EA41" s="14">
        <f t="shared" si="163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70"/>
        <v>-1.5235668862871452</v>
      </c>
      <c r="EE41">
        <f t="shared" si="171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4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5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6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7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8"/>
        <v>-4.2927486604789162E-3</v>
      </c>
      <c r="FH41">
        <v>0.45741862</v>
      </c>
      <c r="FI41">
        <v>6.0219549999999997E-2</v>
      </c>
      <c r="FJ41" s="8">
        <f t="shared" si="143"/>
        <v>-4.4585399999999997E-2</v>
      </c>
      <c r="FK41" s="8">
        <f t="shared" si="169"/>
        <v>-2.6803354605409715E-3</v>
      </c>
      <c r="FM41" s="1">
        <v>0.457418622</v>
      </c>
      <c r="FN41" s="1">
        <v>3.5147273700000002E-2</v>
      </c>
      <c r="FO41" s="8">
        <f t="shared" si="144"/>
        <v>-4.4585397000000027E-2</v>
      </c>
      <c r="FP41" s="8">
        <f t="shared" si="145"/>
        <v>-1.5643836212760657E-3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6"/>
        <v>-4.4585399999999997E-2</v>
      </c>
      <c r="FZ41" s="8">
        <f t="shared" si="147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8"/>
        <v>-4.4585399999999997E-2</v>
      </c>
      <c r="GK41" s="8">
        <f t="shared" si="149"/>
        <v>3.9912157893826315E-3</v>
      </c>
      <c r="GL41" s="8"/>
      <c r="GM41" s="1">
        <v>0.45741862</v>
      </c>
      <c r="GN41" s="1">
        <v>-9.379208E-2</v>
      </c>
      <c r="GO41" s="8">
        <f t="shared" si="150"/>
        <v>-4.4585399999999997E-2</v>
      </c>
      <c r="GP41" s="8">
        <f t="shared" si="151"/>
        <v>4.1746283049590317E-3</v>
      </c>
      <c r="GR41" s="1">
        <v>0.45741862</v>
      </c>
      <c r="GS41" s="1">
        <v>-0.15960326999999999</v>
      </c>
      <c r="GT41" s="8">
        <f t="shared" si="152"/>
        <v>-4.4585399999999997E-2</v>
      </c>
      <c r="GU41" s="8">
        <f t="shared" si="153"/>
        <v>7.103844253224992E-3</v>
      </c>
      <c r="GW41">
        <v>0.45741862</v>
      </c>
      <c r="GX41">
        <v>-0.23998554</v>
      </c>
      <c r="GY41" s="8">
        <f t="shared" si="154"/>
        <v>-4.4585399999999997E-2</v>
      </c>
      <c r="GZ41" s="8">
        <f t="shared" si="155"/>
        <v>1.0681610089731222E-2</v>
      </c>
      <c r="HB41">
        <v>0.45741862</v>
      </c>
      <c r="HC41">
        <v>-0.23998554</v>
      </c>
      <c r="HD41" s="8">
        <f t="shared" si="156"/>
        <v>-4.4585399999999997E-2</v>
      </c>
      <c r="HE41" s="8">
        <f t="shared" si="157"/>
        <v>1.0681610089731222E-2</v>
      </c>
      <c r="HH41" t="s">
        <v>68</v>
      </c>
      <c r="HI41" s="1">
        <v>0.36772348799999999</v>
      </c>
      <c r="HJ41" s="1">
        <v>-3.3367394100000003E-2</v>
      </c>
    </row>
    <row r="42" spans="10:218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9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1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2"/>
        <v>5.2813337809880657E-2</v>
      </c>
      <c r="EA42" s="14">
        <f t="shared" si="163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70"/>
        <v>-1.5123960894851083</v>
      </c>
      <c r="EE42">
        <f t="shared" si="171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4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5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6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7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8"/>
        <v>-3.9739913616270743E-3</v>
      </c>
      <c r="FH42">
        <v>0.50200402</v>
      </c>
      <c r="FI42">
        <v>5.4681720000000003E-2</v>
      </c>
      <c r="FJ42" s="8">
        <f t="shared" si="143"/>
        <v>-4.4568410000000003E-2</v>
      </c>
      <c r="FK42" s="8">
        <f t="shared" si="169"/>
        <v>-2.4314313965537794E-3</v>
      </c>
      <c r="FM42" s="1">
        <v>0.50200401900000002</v>
      </c>
      <c r="FN42" s="1">
        <v>3.3464303600000002E-2</v>
      </c>
      <c r="FO42" s="8">
        <f t="shared" si="144"/>
        <v>-4.4568407999999948E-2</v>
      </c>
      <c r="FP42" s="8">
        <f t="shared" si="145"/>
        <v>-1.487995527308847E-3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6"/>
        <v>-4.4568410000000003E-2</v>
      </c>
      <c r="FZ42" s="8">
        <f t="shared" si="147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8"/>
        <v>-4.4568410000000003E-2</v>
      </c>
      <c r="GK42" s="8">
        <f t="shared" si="149"/>
        <v>3.8209529545798391E-3</v>
      </c>
      <c r="GL42" s="8"/>
      <c r="GM42" s="1">
        <v>0.50200402</v>
      </c>
      <c r="GN42" s="1">
        <v>-8.2650379999999996E-2</v>
      </c>
      <c r="GO42" s="8">
        <f t="shared" si="150"/>
        <v>-4.4568410000000003E-2</v>
      </c>
      <c r="GP42" s="8">
        <f t="shared" si="151"/>
        <v>3.6750623219075872E-3</v>
      </c>
      <c r="GR42" s="1">
        <v>0.50200402</v>
      </c>
      <c r="GS42" s="1">
        <v>-0.14319596000000001</v>
      </c>
      <c r="GT42" s="8">
        <f t="shared" si="152"/>
        <v>-4.4568410000000003E-2</v>
      </c>
      <c r="GU42" s="8">
        <f t="shared" si="153"/>
        <v>6.3672311881129411E-3</v>
      </c>
      <c r="GW42">
        <v>0.50200402</v>
      </c>
      <c r="GX42">
        <v>-0.21780055000000001</v>
      </c>
      <c r="GY42" s="8">
        <f t="shared" si="154"/>
        <v>-4.4568410000000003E-2</v>
      </c>
      <c r="GZ42" s="8">
        <f t="shared" si="155"/>
        <v>9.684536175099857E-3</v>
      </c>
      <c r="HB42">
        <v>0.50200402</v>
      </c>
      <c r="HC42">
        <v>-0.21780055000000001</v>
      </c>
      <c r="HD42" s="8">
        <f t="shared" si="156"/>
        <v>-4.4568410000000003E-2</v>
      </c>
      <c r="HE42" s="8">
        <f t="shared" si="157"/>
        <v>9.684536175099857E-3</v>
      </c>
      <c r="HH42" t="s">
        <v>68</v>
      </c>
      <c r="HI42" s="1">
        <v>0.41235232599999999</v>
      </c>
      <c r="HJ42" s="1">
        <v>-1.7950270300000001E-2</v>
      </c>
    </row>
    <row r="43" spans="10:218" x14ac:dyDescent="0.35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9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1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2"/>
        <v>4.9774339676722755E-2</v>
      </c>
      <c r="EA43" s="14">
        <f t="shared" si="163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70"/>
        <v>-1.5027144405318809</v>
      </c>
      <c r="EE43">
        <f t="shared" si="171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4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5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6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7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8"/>
        <v>-3.5781387365478924E-3</v>
      </c>
      <c r="FH43">
        <v>0.54657243</v>
      </c>
      <c r="FI43">
        <v>4.7246910000000003E-2</v>
      </c>
      <c r="FJ43" s="8">
        <f t="shared" si="143"/>
        <v>-4.4593719999999948E-2</v>
      </c>
      <c r="FK43" s="8">
        <f t="shared" si="169"/>
        <v>-2.1007412769294105E-3</v>
      </c>
      <c r="FM43" s="1">
        <v>0.54657242699999997</v>
      </c>
      <c r="FN43" s="1">
        <v>2.97008975E-2</v>
      </c>
      <c r="FO43" s="8">
        <f t="shared" si="144"/>
        <v>-4.4593721000000031E-2</v>
      </c>
      <c r="FP43" s="8">
        <f t="shared" si="145"/>
        <v>-1.3205922406198216E-3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6"/>
        <v>-4.4593719999999948E-2</v>
      </c>
      <c r="FZ43" s="8">
        <f t="shared" si="147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8"/>
        <v>-4.4593719999999948E-2</v>
      </c>
      <c r="GK43" s="8">
        <f t="shared" si="149"/>
        <v>3.7454611616232086E-3</v>
      </c>
      <c r="GL43" s="8"/>
      <c r="GM43" s="1">
        <v>0.54657243</v>
      </c>
      <c r="GN43" s="1">
        <v>-7.3704699999999998E-2</v>
      </c>
      <c r="GO43" s="8">
        <f t="shared" si="150"/>
        <v>-4.4593719999999948E-2</v>
      </c>
      <c r="GP43" s="8">
        <f t="shared" si="151"/>
        <v>3.2771350675356147E-3</v>
      </c>
      <c r="GR43" s="1">
        <v>0.54657243</v>
      </c>
      <c r="GS43" s="1">
        <v>-0.12890984</v>
      </c>
      <c r="GT43" s="8">
        <f t="shared" si="152"/>
        <v>-4.4593719999999948E-2</v>
      </c>
      <c r="GU43" s="8">
        <f t="shared" si="153"/>
        <v>5.731723447953866E-3</v>
      </c>
      <c r="GW43">
        <v>0.54657243</v>
      </c>
      <c r="GX43">
        <v>-0.19764302</v>
      </c>
      <c r="GY43" s="8">
        <f t="shared" si="154"/>
        <v>-4.4593719999999948E-2</v>
      </c>
      <c r="GZ43" s="8">
        <f t="shared" si="155"/>
        <v>8.7878096199515473E-3</v>
      </c>
      <c r="HB43">
        <v>0.54657243</v>
      </c>
      <c r="HC43">
        <v>-0.19764302</v>
      </c>
      <c r="HD43" s="8">
        <f t="shared" si="156"/>
        <v>-4.4593719999999948E-2</v>
      </c>
      <c r="HE43" s="8">
        <f t="shared" si="157"/>
        <v>8.7878096199515473E-3</v>
      </c>
      <c r="HH43" t="s">
        <v>68</v>
      </c>
      <c r="HI43" s="1">
        <v>0.456987543</v>
      </c>
      <c r="HJ43" s="1">
        <v>-6.7807888400000004E-3</v>
      </c>
    </row>
    <row r="44" spans="10:218" x14ac:dyDescent="0.35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9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1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2"/>
        <v>4.6352878718469832E-2</v>
      </c>
      <c r="EA44" s="14">
        <f t="shared" si="163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70"/>
        <v>-1.4942211782865467</v>
      </c>
      <c r="EE44">
        <f t="shared" si="171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4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5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6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7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8"/>
        <v>-3.1105361437270456E-3</v>
      </c>
      <c r="FH44">
        <v>0.59116614999999995</v>
      </c>
      <c r="FI44">
        <v>3.8286260000000003E-2</v>
      </c>
      <c r="FJ44" s="8">
        <f t="shared" si="143"/>
        <v>-4.4550840000000091E-2</v>
      </c>
      <c r="FK44" s="8">
        <f t="shared" si="169"/>
        <v>-1.6996518161581165E-3</v>
      </c>
      <c r="FM44" s="1">
        <v>0.591166148</v>
      </c>
      <c r="FN44" s="1">
        <v>2.42643705E-2</v>
      </c>
      <c r="FO44" s="8">
        <f t="shared" si="144"/>
        <v>-4.4550843000000007E-2</v>
      </c>
      <c r="FP44" s="8">
        <f t="shared" si="145"/>
        <v>-1.077174531160172E-3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6"/>
        <v>-4.4550840000000091E-2</v>
      </c>
      <c r="FZ44" s="8">
        <f t="shared" si="147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8"/>
        <v>-4.4550840000000091E-2</v>
      </c>
      <c r="GK44" s="8">
        <f t="shared" si="149"/>
        <v>3.7289750687814495E-3</v>
      </c>
      <c r="GL44" s="8"/>
      <c r="GM44" s="1">
        <v>0.59116614999999995</v>
      </c>
      <c r="GN44" s="1">
        <v>-6.6382579999999997E-2</v>
      </c>
      <c r="GO44" s="8">
        <f t="shared" si="150"/>
        <v>-4.4550840000000091E-2</v>
      </c>
      <c r="GP44" s="8">
        <f t="shared" si="151"/>
        <v>2.946938997391269E-3</v>
      </c>
      <c r="GR44" s="1">
        <v>0.59116614999999995</v>
      </c>
      <c r="GS44" s="1">
        <v>-0.11611339</v>
      </c>
      <c r="GT44" s="8">
        <f t="shared" si="152"/>
        <v>-4.4550840000000091E-2</v>
      </c>
      <c r="GU44" s="8">
        <f t="shared" si="153"/>
        <v>5.1546516738322223E-3</v>
      </c>
      <c r="GW44">
        <v>0.59116614999999995</v>
      </c>
      <c r="GX44">
        <v>-0.17884668000000001</v>
      </c>
      <c r="GY44" s="8">
        <f t="shared" si="154"/>
        <v>-4.4550840000000091E-2</v>
      </c>
      <c r="GZ44" s="8">
        <f t="shared" si="155"/>
        <v>7.9395867989155763E-3</v>
      </c>
      <c r="HB44">
        <v>0.59116614999999995</v>
      </c>
      <c r="HC44">
        <v>-0.17884668000000001</v>
      </c>
      <c r="HD44" s="8">
        <f t="shared" si="156"/>
        <v>-4.4550840000000091E-2</v>
      </c>
      <c r="HE44" s="8">
        <f t="shared" si="157"/>
        <v>7.9395867989155763E-3</v>
      </c>
      <c r="HH44" t="s">
        <v>68</v>
      </c>
      <c r="HI44" s="1">
        <v>0.50162815400000005</v>
      </c>
      <c r="HJ44" s="1">
        <v>1.2837212100000001E-3</v>
      </c>
    </row>
    <row r="45" spans="10:218" x14ac:dyDescent="0.35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9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1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2"/>
        <v>4.2595795220475678E-2</v>
      </c>
      <c r="EA45" s="14">
        <f t="shared" si="163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70"/>
        <v>-1.4866629118738566</v>
      </c>
      <c r="EE45">
        <f t="shared" si="171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4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5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6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7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8"/>
        <v>-2.5907290592724957E-3</v>
      </c>
      <c r="FH45">
        <v>0.63571699000000004</v>
      </c>
      <c r="FI45">
        <v>2.8031859999999999E-2</v>
      </c>
      <c r="FJ45" s="8">
        <f t="shared" si="143"/>
        <v>-4.4591559999999975E-2</v>
      </c>
      <c r="FK45" s="8">
        <f t="shared" si="169"/>
        <v>-1.2448143436726822E-3</v>
      </c>
      <c r="FM45" s="1">
        <v>0.63571699100000001</v>
      </c>
      <c r="FN45" s="1">
        <v>1.7420384099999998E-2</v>
      </c>
      <c r="FO45" s="8">
        <f t="shared" si="144"/>
        <v>-4.4591559000000003E-2</v>
      </c>
      <c r="FP45" s="8">
        <f t="shared" si="145"/>
        <v>-7.7358917723124767E-4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6"/>
        <v>-4.4591559999999975E-2</v>
      </c>
      <c r="FZ45" s="8">
        <f t="shared" si="147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8"/>
        <v>-4.4591559999999975E-2</v>
      </c>
      <c r="GK45" s="8">
        <f t="shared" si="149"/>
        <v>3.7639555629963533E-3</v>
      </c>
      <c r="GL45" s="8"/>
      <c r="GM45" s="1">
        <v>0.63571699000000004</v>
      </c>
      <c r="GN45" s="1">
        <v>-6.024931E-2</v>
      </c>
      <c r="GO45" s="8">
        <f t="shared" si="150"/>
        <v>-4.4591559999999975E-2</v>
      </c>
      <c r="GP45" s="8">
        <f t="shared" si="151"/>
        <v>2.6754987105522777E-3</v>
      </c>
      <c r="GR45" s="1">
        <v>0.63571699000000004</v>
      </c>
      <c r="GS45" s="1">
        <v>-0.10430963</v>
      </c>
      <c r="GT45" s="8">
        <f t="shared" si="152"/>
        <v>-4.4591559999999975E-2</v>
      </c>
      <c r="GU45" s="8">
        <f t="shared" si="153"/>
        <v>4.632090899683086E-3</v>
      </c>
      <c r="GW45">
        <v>0.63571699000000004</v>
      </c>
      <c r="GX45">
        <v>-0.16088411</v>
      </c>
      <c r="GY45" s="8">
        <f t="shared" si="154"/>
        <v>-4.4591559999999975E-2</v>
      </c>
      <c r="GZ45" s="8">
        <f t="shared" si="155"/>
        <v>7.1444009707887241E-3</v>
      </c>
      <c r="HB45">
        <v>0.63571699000000004</v>
      </c>
      <c r="HC45">
        <v>-0.16088411</v>
      </c>
      <c r="HD45" s="8">
        <f t="shared" si="156"/>
        <v>-4.4591559999999975E-2</v>
      </c>
      <c r="HE45" s="8">
        <f t="shared" si="157"/>
        <v>7.1444009707887241E-3</v>
      </c>
      <c r="HH45" t="s">
        <v>68</v>
      </c>
      <c r="HI45" s="1">
        <v>0.54624748199999995</v>
      </c>
      <c r="HJ45" s="1">
        <v>7.0696232700000004E-3</v>
      </c>
    </row>
    <row r="46" spans="10:218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9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1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2"/>
        <v>3.8527503531741378E-2</v>
      </c>
      <c r="EA46" s="14">
        <f t="shared" si="163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70"/>
        <v>-1.4798136383440332</v>
      </c>
      <c r="EE46">
        <f t="shared" si="171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4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5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6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7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8"/>
        <v>-2.0111467654100592E-3</v>
      </c>
      <c r="FH46">
        <v>0.68030855000000001</v>
      </c>
      <c r="FI46">
        <v>1.6592039999999999E-2</v>
      </c>
      <c r="FJ46" s="8">
        <f t="shared" si="143"/>
        <v>-4.4546120000000022E-2</v>
      </c>
      <c r="FK46" s="8">
        <f t="shared" si="169"/>
        <v>-7.3561324040030533E-4</v>
      </c>
      <c r="FM46" s="1">
        <v>0.68030855000000001</v>
      </c>
      <c r="FN46" s="1">
        <v>9.3156565900000005E-3</v>
      </c>
      <c r="FO46" s="8">
        <f t="shared" si="144"/>
        <v>-4.4546121999999966E-2</v>
      </c>
      <c r="FP46" s="8">
        <f t="shared" si="145"/>
        <v>-4.1301254326140199E-4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6"/>
        <v>-4.4546120000000022E-2</v>
      </c>
      <c r="FZ46" s="8">
        <f t="shared" si="147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8"/>
        <v>-4.4546120000000022E-2</v>
      </c>
      <c r="GK46" s="8">
        <f t="shared" si="149"/>
        <v>3.8209744241637393E-3</v>
      </c>
      <c r="GL46" s="8"/>
      <c r="GM46" s="1">
        <v>0.68030855000000001</v>
      </c>
      <c r="GN46" s="1">
        <v>-5.4963690000000003E-2</v>
      </c>
      <c r="GO46" s="8">
        <f t="shared" si="150"/>
        <v>-4.4546120000000022E-2</v>
      </c>
      <c r="GP46" s="8">
        <f t="shared" si="151"/>
        <v>2.436832246381871E-3</v>
      </c>
      <c r="GR46" s="1">
        <v>0.68030855000000001</v>
      </c>
      <c r="GS46" s="1">
        <v>-9.3078900000000006E-2</v>
      </c>
      <c r="GT46" s="8">
        <f t="shared" si="152"/>
        <v>-4.4546120000000022E-2</v>
      </c>
      <c r="GU46" s="8">
        <f t="shared" si="153"/>
        <v>4.1266819054134388E-3</v>
      </c>
      <c r="GW46">
        <v>0.68030855000000001</v>
      </c>
      <c r="GX46">
        <v>-0.14329227</v>
      </c>
      <c r="GY46" s="8">
        <f t="shared" si="154"/>
        <v>-4.4546120000000022E-2</v>
      </c>
      <c r="GZ46" s="8">
        <f t="shared" si="155"/>
        <v>6.3529072410032439E-3</v>
      </c>
      <c r="HB46">
        <v>0.68030855000000001</v>
      </c>
      <c r="HC46">
        <v>-0.14329227</v>
      </c>
      <c r="HD46" s="8">
        <f t="shared" si="156"/>
        <v>-4.4546120000000022E-2</v>
      </c>
      <c r="HE46" s="8">
        <f t="shared" si="157"/>
        <v>6.3529072410032439E-3</v>
      </c>
      <c r="HH46" t="s">
        <v>68</v>
      </c>
      <c r="HI46" s="1">
        <v>0.59089041799999997</v>
      </c>
      <c r="HJ46" s="1">
        <v>1.1178769599999999E-2</v>
      </c>
    </row>
    <row r="47" spans="10:218" x14ac:dyDescent="0.35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9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1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2"/>
        <v>3.4178286734964779E-2</v>
      </c>
      <c r="EA47" s="14">
        <f t="shared" si="163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70"/>
        <v>-1.4734707771249071</v>
      </c>
      <c r="EE47">
        <f t="shared" si="171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4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5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6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7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8"/>
        <v>-1.3758471935601993E-3</v>
      </c>
      <c r="FH47">
        <v>0.72485467000000003</v>
      </c>
      <c r="FI47">
        <v>3.8966500000000002E-3</v>
      </c>
      <c r="FJ47" s="8">
        <f t="shared" si="143"/>
        <v>-4.4573109999999971E-2</v>
      </c>
      <c r="FK47" s="8">
        <f t="shared" si="169"/>
        <v>-1.7275909431209034E-4</v>
      </c>
      <c r="FM47" s="1">
        <v>0.72485467199999998</v>
      </c>
      <c r="FN47" s="1">
        <v>-7.8027795600000001E-5</v>
      </c>
      <c r="FO47" s="8">
        <f t="shared" si="144"/>
        <v>-4.4573103000000058E-2</v>
      </c>
      <c r="FP47" s="8">
        <f t="shared" si="145"/>
        <v>3.4593841330506299E-6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6"/>
        <v>-4.4573109999999971E-2</v>
      </c>
      <c r="FZ47" s="8">
        <f t="shared" si="147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8"/>
        <v>-4.4573109999999971E-2</v>
      </c>
      <c r="GK47" s="8">
        <f t="shared" si="149"/>
        <v>3.9070236289974651E-3</v>
      </c>
      <c r="GL47" s="8"/>
      <c r="GM47" s="1">
        <v>0.72485467000000003</v>
      </c>
      <c r="GN47" s="1">
        <v>-5.0342240000000003E-2</v>
      </c>
      <c r="GO47" s="8">
        <f t="shared" si="150"/>
        <v>-4.4573109999999971E-2</v>
      </c>
      <c r="GP47" s="8">
        <f t="shared" si="151"/>
        <v>2.2319376356721506E-3</v>
      </c>
      <c r="GR47" s="1">
        <v>0.72485467000000003</v>
      </c>
      <c r="GS47" s="1">
        <v>-8.2147780000000004E-2</v>
      </c>
      <c r="GT47" s="8">
        <f t="shared" si="152"/>
        <v>-4.4573109999999971E-2</v>
      </c>
      <c r="GU47" s="8">
        <f t="shared" si="153"/>
        <v>3.6420453652621734E-3</v>
      </c>
      <c r="GW47">
        <v>0.72485467000000003</v>
      </c>
      <c r="GX47">
        <v>-0.12575365999999999</v>
      </c>
      <c r="GY47" s="8">
        <f t="shared" si="154"/>
        <v>-4.4573109999999971E-2</v>
      </c>
      <c r="GZ47" s="8">
        <f t="shared" si="155"/>
        <v>5.5753245500700698E-3</v>
      </c>
      <c r="HB47">
        <v>0.72485467000000003</v>
      </c>
      <c r="HC47">
        <v>-0.12575365999999999</v>
      </c>
      <c r="HD47" s="8">
        <f t="shared" si="156"/>
        <v>-4.4573109999999971E-2</v>
      </c>
      <c r="HE47" s="8">
        <f t="shared" si="157"/>
        <v>5.5753245500700698E-3</v>
      </c>
      <c r="HH47" t="s">
        <v>68</v>
      </c>
      <c r="HI47" s="1">
        <v>0.63550055299999997</v>
      </c>
      <c r="HJ47" s="1">
        <v>1.40348292E-2</v>
      </c>
    </row>
    <row r="48" spans="10:218" x14ac:dyDescent="0.35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9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1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2"/>
        <v>2.9555306027599593E-2</v>
      </c>
      <c r="EA48" s="14">
        <f t="shared" si="163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70"/>
        <v>-1.4674490202645945</v>
      </c>
      <c r="EE48">
        <f t="shared" si="171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4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5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6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7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8"/>
        <v>-7.3794165328079728E-4</v>
      </c>
      <c r="FH48">
        <v>0.76942778000000001</v>
      </c>
      <c r="FI48">
        <v>-9.7306800000000002E-3</v>
      </c>
      <c r="FJ48" s="8">
        <f t="shared" si="143"/>
        <v>-4.7559169999999984E-2</v>
      </c>
      <c r="FK48" s="8">
        <f t="shared" si="169"/>
        <v>4.6001535504639369E-4</v>
      </c>
      <c r="FM48" s="1">
        <v>0.76942777500000004</v>
      </c>
      <c r="FN48" s="1">
        <v>-1.03203133E-2</v>
      </c>
      <c r="FO48" s="8">
        <f t="shared" si="144"/>
        <v>-4.7559175999999925E-2</v>
      </c>
      <c r="FP48" s="8">
        <f t="shared" si="145"/>
        <v>4.8789017682504841E-4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6"/>
        <v>-4.7559169999999984E-2</v>
      </c>
      <c r="FZ48" s="8">
        <f t="shared" si="147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8"/>
        <v>-4.7559169999999984E-2</v>
      </c>
      <c r="GK48" s="8">
        <f t="shared" si="149"/>
        <v>4.2466633097808905E-3</v>
      </c>
      <c r="GL48" s="8"/>
      <c r="GM48" s="1">
        <v>0.76942778000000001</v>
      </c>
      <c r="GN48" s="1">
        <v>-4.5431119999999998E-2</v>
      </c>
      <c r="GO48" s="8">
        <f t="shared" si="150"/>
        <v>-4.7559169999999984E-2</v>
      </c>
      <c r="GP48" s="8">
        <f t="shared" si="151"/>
        <v>2.147744329990845E-3</v>
      </c>
      <c r="GR48" s="1">
        <v>0.76942778000000001</v>
      </c>
      <c r="GS48" s="1">
        <v>-7.0339760000000001E-2</v>
      </c>
      <c r="GT48" s="8">
        <f t="shared" si="152"/>
        <v>-4.7559169999999984E-2</v>
      </c>
      <c r="GU48" s="8">
        <f t="shared" si="153"/>
        <v>3.3252937790861606E-3</v>
      </c>
      <c r="GW48">
        <v>0.76942778000000001</v>
      </c>
      <c r="GX48">
        <v>-0.10692219</v>
      </c>
      <c r="GY48" s="8">
        <f t="shared" si="154"/>
        <v>-4.7559169999999984E-2</v>
      </c>
      <c r="GZ48" s="8">
        <f t="shared" si="155"/>
        <v>5.0547186008776321E-3</v>
      </c>
      <c r="HB48">
        <v>0.76942778000000001</v>
      </c>
      <c r="HC48">
        <v>-0.10692219</v>
      </c>
      <c r="HD48" s="8">
        <f t="shared" si="156"/>
        <v>-4.7559169999999984E-2</v>
      </c>
      <c r="HE48" s="8">
        <f t="shared" si="157"/>
        <v>5.0547186008776321E-3</v>
      </c>
      <c r="HH48" t="s">
        <v>68</v>
      </c>
      <c r="HI48" s="1">
        <v>0.68012488999999998</v>
      </c>
      <c r="HJ48" s="1">
        <v>1.5908744700000001E-2</v>
      </c>
    </row>
    <row r="49" spans="13:218" x14ac:dyDescent="0.35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9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1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2"/>
        <v>2.4330434096358041E-2</v>
      </c>
      <c r="EA49" s="14">
        <f t="shared" si="163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70"/>
        <v>-1.4613746950818907</v>
      </c>
      <c r="EE49">
        <f t="shared" si="171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4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5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6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7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8"/>
        <v>3.5688482087084717E-4</v>
      </c>
      <c r="FH49">
        <v>0.81698694999999999</v>
      </c>
      <c r="FI49">
        <v>-3.087262E-2</v>
      </c>
      <c r="FJ49" s="8">
        <f t="shared" si="143"/>
        <v>-5.1333570000000051E-2</v>
      </c>
      <c r="FK49" s="8">
        <f t="shared" si="169"/>
        <v>1.5741553012539463E-3</v>
      </c>
      <c r="FM49" s="1">
        <v>0.81698695099999996</v>
      </c>
      <c r="FN49" s="1">
        <v>-2.8460780500000001E-2</v>
      </c>
      <c r="FO49" s="8">
        <f t="shared" si="144"/>
        <v>-5.1333571999999994E-2</v>
      </c>
      <c r="FP49" s="8">
        <f t="shared" si="145"/>
        <v>1.4511787547481286E-3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6"/>
        <v>-5.1333570000000051E-2</v>
      </c>
      <c r="FZ49" s="8">
        <f t="shared" si="147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8"/>
        <v>-5.1333570000000051E-2</v>
      </c>
      <c r="GK49" s="8">
        <f t="shared" si="149"/>
        <v>5.0794598404882456E-3</v>
      </c>
      <c r="GL49" s="8"/>
      <c r="GM49" s="1">
        <v>0.81698694999999999</v>
      </c>
      <c r="GN49" s="1">
        <v>-5.005913E-2</v>
      </c>
      <c r="GO49" s="8">
        <f t="shared" si="150"/>
        <v>-5.1333570000000051E-2</v>
      </c>
      <c r="GP49" s="8">
        <f t="shared" si="151"/>
        <v>2.5524508404424521E-3</v>
      </c>
      <c r="GR49" s="1">
        <v>0.81698694999999999</v>
      </c>
      <c r="GS49" s="1">
        <v>-6.8648340000000002E-2</v>
      </c>
      <c r="GT49" s="8">
        <f t="shared" si="152"/>
        <v>-5.1333570000000051E-2</v>
      </c>
      <c r="GU49" s="8">
        <f t="shared" si="153"/>
        <v>3.5002908186374635E-3</v>
      </c>
      <c r="GW49">
        <v>0.81698694999999999</v>
      </c>
      <c r="GX49">
        <v>-9.911346E-2</v>
      </c>
      <c r="GY49" s="8">
        <f t="shared" si="154"/>
        <v>-5.1333570000000051E-2</v>
      </c>
      <c r="GZ49" s="8">
        <f t="shared" si="155"/>
        <v>5.0536682174891837E-3</v>
      </c>
      <c r="HB49">
        <v>0.81698694999999999</v>
      </c>
      <c r="HC49">
        <v>-9.911346E-2</v>
      </c>
      <c r="HD49" s="8">
        <f t="shared" si="156"/>
        <v>-5.1333570000000051E-2</v>
      </c>
      <c r="HE49" s="8">
        <f t="shared" si="157"/>
        <v>5.0536682174891837E-3</v>
      </c>
      <c r="HH49" t="s">
        <v>68</v>
      </c>
      <c r="HI49" s="1">
        <v>0.72471791100000005</v>
      </c>
      <c r="HJ49" s="1">
        <v>1.6930845999999999E-2</v>
      </c>
    </row>
    <row r="50" spans="13:218" x14ac:dyDescent="0.35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9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1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2"/>
        <v>1.8350048679812436E-2</v>
      </c>
      <c r="EA50" s="14">
        <f t="shared" si="163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70"/>
        <v>-1.4548186650550252</v>
      </c>
      <c r="EE50">
        <f t="shared" si="171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4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5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6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7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8"/>
        <v>1.5344155676996502E-3</v>
      </c>
      <c r="FH50">
        <v>0.86832052000000004</v>
      </c>
      <c r="FI50">
        <v>-5.2314619999999999E-2</v>
      </c>
      <c r="FJ50" s="8">
        <f t="shared" si="143"/>
        <v>-5.0256140000000005E-2</v>
      </c>
      <c r="FK50" s="8">
        <f t="shared" si="169"/>
        <v>2.6092785557983462E-3</v>
      </c>
      <c r="FM50" s="1">
        <v>0.86832052299999996</v>
      </c>
      <c r="FN50" s="1">
        <v>-4.5706309399999999E-2</v>
      </c>
      <c r="FO50" s="8">
        <f t="shared" si="144"/>
        <v>-5.0256139000000033E-2</v>
      </c>
      <c r="FP50" s="8">
        <f t="shared" si="145"/>
        <v>2.2796780442838204E-3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6"/>
        <v>-5.0256140000000005E-2</v>
      </c>
      <c r="FZ50" s="8">
        <f t="shared" si="147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8"/>
        <v>-5.0256140000000005E-2</v>
      </c>
      <c r="GK50" s="8">
        <f t="shared" si="149"/>
        <v>5.2121684101168343E-3</v>
      </c>
      <c r="GL50" s="8"/>
      <c r="GM50" s="1">
        <v>0.86832052000000004</v>
      </c>
      <c r="GN50" s="1">
        <v>-4.7037580000000002E-2</v>
      </c>
      <c r="GO50" s="8">
        <f t="shared" si="150"/>
        <v>-5.0256140000000005E-2</v>
      </c>
      <c r="GP50" s="8">
        <f t="shared" si="151"/>
        <v>2.3460774217732858E-3</v>
      </c>
      <c r="GR50" s="1">
        <v>0.86832052000000004</v>
      </c>
      <c r="GS50" s="1">
        <v>-5.6163459999999998E-2</v>
      </c>
      <c r="GT50" s="8">
        <f t="shared" si="152"/>
        <v>-5.0256140000000005E-2</v>
      </c>
      <c r="GU50" s="8">
        <f t="shared" si="153"/>
        <v>2.8012458428913023E-3</v>
      </c>
      <c r="GW50">
        <v>0.86832052000000004</v>
      </c>
      <c r="GX50">
        <v>-7.7718759999999998E-2</v>
      </c>
      <c r="GY50" s="8">
        <f t="shared" si="154"/>
        <v>-5.0256140000000005E-2</v>
      </c>
      <c r="GZ50" s="8">
        <f t="shared" si="155"/>
        <v>3.8763522290946252E-3</v>
      </c>
      <c r="HB50">
        <v>0.86832052000000004</v>
      </c>
      <c r="HC50">
        <v>-7.7718759999999998E-2</v>
      </c>
      <c r="HD50" s="8">
        <f t="shared" si="156"/>
        <v>-5.0256140000000005E-2</v>
      </c>
      <c r="HE50" s="8">
        <f t="shared" si="157"/>
        <v>3.8763522290946252E-3</v>
      </c>
      <c r="HH50" t="s">
        <v>68</v>
      </c>
      <c r="HI50" s="1">
        <v>0.76930087999999996</v>
      </c>
      <c r="HJ50" s="1">
        <v>1.7092242099999998E-2</v>
      </c>
    </row>
    <row r="51" spans="13:218" x14ac:dyDescent="0.35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9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1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2"/>
        <v>1.2138871339052334E-2</v>
      </c>
      <c r="EA51" s="14">
        <f t="shared" si="163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70"/>
        <v>-1.4478294660556796</v>
      </c>
      <c r="EE51">
        <f t="shared" si="171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4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5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6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7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8"/>
        <v>2.6234302019266685E-3</v>
      </c>
      <c r="FH51">
        <v>0.91857666000000004</v>
      </c>
      <c r="FI51">
        <v>-7.7413120000000002E-2</v>
      </c>
      <c r="FJ51" s="8">
        <f t="shared" si="143"/>
        <v>-4.5076049999999923E-2</v>
      </c>
      <c r="FK51" s="8">
        <f t="shared" si="169"/>
        <v>3.4600548093257247E-3</v>
      </c>
      <c r="FM51" s="1">
        <v>0.91857666199999999</v>
      </c>
      <c r="FN51" s="1">
        <v>-6.5644205499999997E-2</v>
      </c>
      <c r="FO51" s="8">
        <f t="shared" si="144"/>
        <v>-4.507604799999998E-2</v>
      </c>
      <c r="FP51" s="8">
        <f t="shared" si="145"/>
        <v>2.9340315810406931E-3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6"/>
        <v>-4.5076049999999923E-2</v>
      </c>
      <c r="FZ51" s="8">
        <f t="shared" si="147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8"/>
        <v>-4.5076049999999923E-2</v>
      </c>
      <c r="GK51" s="8">
        <f t="shared" si="149"/>
        <v>4.8610300054378391E-3</v>
      </c>
      <c r="GL51" s="8"/>
      <c r="GM51" s="1">
        <v>0.91857666000000004</v>
      </c>
      <c r="GN51" s="1">
        <v>-4.1125830000000002E-2</v>
      </c>
      <c r="GO51" s="8">
        <f t="shared" si="150"/>
        <v>-4.5076049999999923E-2</v>
      </c>
      <c r="GP51" s="8">
        <f t="shared" si="151"/>
        <v>1.8381590340114462E-3</v>
      </c>
      <c r="GR51" s="1">
        <v>0.91857666000000004</v>
      </c>
      <c r="GS51" s="1">
        <v>-3.8111220000000001E-2</v>
      </c>
      <c r="GT51" s="8">
        <f t="shared" si="152"/>
        <v>-4.5076049999999923E-2</v>
      </c>
      <c r="GU51" s="8">
        <f t="shared" si="153"/>
        <v>1.7034181034205926E-3</v>
      </c>
      <c r="GW51">
        <v>0.91857666000000004</v>
      </c>
      <c r="GX51">
        <v>-4.891144E-2</v>
      </c>
      <c r="GY51" s="8">
        <f t="shared" si="154"/>
        <v>-4.5076049999999923E-2</v>
      </c>
      <c r="GZ51" s="8">
        <f t="shared" si="155"/>
        <v>2.1861444572063063E-3</v>
      </c>
      <c r="HB51">
        <v>0.91857666000000004</v>
      </c>
      <c r="HC51">
        <v>-4.891144E-2</v>
      </c>
      <c r="HD51" s="8">
        <f t="shared" si="156"/>
        <v>-4.5076049999999923E-2</v>
      </c>
      <c r="HE51" s="8">
        <f t="shared" si="157"/>
        <v>2.1861444572063063E-3</v>
      </c>
      <c r="HH51" t="s">
        <v>68</v>
      </c>
      <c r="HI51" s="1">
        <v>0.81678603599999999</v>
      </c>
      <c r="HJ51" s="1">
        <v>1.60561309E-2</v>
      </c>
    </row>
    <row r="52" spans="13:218" x14ac:dyDescent="0.35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9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1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2"/>
        <v>6.2479519489863798E-3</v>
      </c>
      <c r="EA52" s="14">
        <f t="shared" si="163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70"/>
        <v>-1.4408443619900533</v>
      </c>
      <c r="EE52">
        <f t="shared" si="171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4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5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6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7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8"/>
        <v>3.1700744988248249E-3</v>
      </c>
      <c r="FH52">
        <v>0.96365270999999997</v>
      </c>
      <c r="FI52">
        <v>-0.10382791</v>
      </c>
      <c r="FJ52" s="8">
        <f t="shared" si="143"/>
        <v>-3.6347290000000032E-2</v>
      </c>
      <c r="FK52" s="8">
        <f t="shared" si="169"/>
        <v>3.7388222840817821E-3</v>
      </c>
      <c r="FM52" s="1">
        <v>0.96365270999999997</v>
      </c>
      <c r="FN52" s="1">
        <v>-8.5744280000000006E-2</v>
      </c>
      <c r="FO52" s="8">
        <f t="shared" si="144"/>
        <v>-3.6347290000000032E-2</v>
      </c>
      <c r="FP52" s="8">
        <f t="shared" si="145"/>
        <v>3.0876343826678962E-3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6"/>
        <v>-3.6347290000000032E-2</v>
      </c>
      <c r="FZ52" s="8">
        <f t="shared" si="147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8"/>
        <v>-3.6347290000000032E-2</v>
      </c>
      <c r="GK52" s="8">
        <f t="shared" si="149"/>
        <v>3.973290014700254E-3</v>
      </c>
      <c r="GL52" s="8"/>
      <c r="GM52" s="1">
        <v>0.96365270999999997</v>
      </c>
      <c r="GN52" s="1">
        <v>-3.070639E-2</v>
      </c>
      <c r="GO52" s="8">
        <f t="shared" si="150"/>
        <v>-3.6347290000000032E-2</v>
      </c>
      <c r="GP52" s="8">
        <f t="shared" si="151"/>
        <v>1.1057309657461658E-3</v>
      </c>
      <c r="GR52" s="1">
        <v>0.96365270999999997</v>
      </c>
      <c r="GS52" s="1">
        <v>-1.331883E-2</v>
      </c>
      <c r="GT52" s="8">
        <f t="shared" si="152"/>
        <v>-3.6347290000000032E-2</v>
      </c>
      <c r="GU52" s="8">
        <f t="shared" si="153"/>
        <v>4.7960840588910018E-4</v>
      </c>
      <c r="GW52">
        <v>0.96365270999999997</v>
      </c>
      <c r="GX52">
        <v>-1.2591E-2</v>
      </c>
      <c r="GY52" s="8">
        <f t="shared" si="154"/>
        <v>-3.6347290000000032E-2</v>
      </c>
      <c r="GZ52" s="8">
        <f t="shared" si="155"/>
        <v>4.5339939308104845E-4</v>
      </c>
      <c r="HB52">
        <v>0.96365270999999997</v>
      </c>
      <c r="HC52">
        <v>-1.2591E-2</v>
      </c>
      <c r="HD52" s="8">
        <f t="shared" si="156"/>
        <v>-3.6347290000000032E-2</v>
      </c>
      <c r="HE52" s="8">
        <f t="shared" si="157"/>
        <v>4.5339939308104845E-4</v>
      </c>
      <c r="HH52" t="s">
        <v>68</v>
      </c>
      <c r="HI52" s="1">
        <v>0.86799341799999996</v>
      </c>
      <c r="HJ52" s="1">
        <v>1.44719876E-2</v>
      </c>
    </row>
    <row r="53" spans="13:218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9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1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2"/>
        <v>1.2599999999999777E-3</v>
      </c>
      <c r="EA53" s="14">
        <f t="shared" si="163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70"/>
        <v>-1.4344178036925648</v>
      </c>
      <c r="EE53">
        <f t="shared" si="171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4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5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6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7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8"/>
        <v>-7.2032534923682917E-3</v>
      </c>
      <c r="FH53">
        <v>1</v>
      </c>
      <c r="FI53">
        <v>-0.21484052000000001</v>
      </c>
      <c r="FJ53" s="8">
        <f>FH53-FH52</f>
        <v>3.6347290000000032E-2</v>
      </c>
      <c r="FK53" s="8">
        <f t="shared" si="169"/>
        <v>-7.7363641789545594E-3</v>
      </c>
      <c r="FM53" s="1">
        <v>1</v>
      </c>
      <c r="FN53" s="1">
        <v>-0.191184416</v>
      </c>
      <c r="FO53" s="8">
        <f>FM53-FM52</f>
        <v>3.6347290000000032E-2</v>
      </c>
      <c r="FP53" s="8">
        <f t="shared" si="145"/>
        <v>-6.8845126027285118E-3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7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9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1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3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5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7"/>
        <v>-2.6171472591445676E-3</v>
      </c>
      <c r="HH53" t="s">
        <v>68</v>
      </c>
      <c r="HI53" s="1">
        <v>0.91800807600000001</v>
      </c>
      <c r="HJ53" s="1">
        <v>1.00646478E-2</v>
      </c>
    </row>
    <row r="54" spans="13:218" x14ac:dyDescent="0.35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1"/>
        <v>-0.99071485389263281</v>
      </c>
      <c r="HH54" t="s">
        <v>68</v>
      </c>
      <c r="HI54" s="1">
        <v>0.96265409000000002</v>
      </c>
      <c r="HJ54" s="1">
        <v>4.3322402899999999E-3</v>
      </c>
    </row>
    <row r="55" spans="13:218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0.5218999200655603</v>
      </c>
      <c r="FM55" s="4" t="s">
        <v>17</v>
      </c>
      <c r="FN55" s="4">
        <v>46</v>
      </c>
      <c r="FO55" s="4" t="s">
        <v>3</v>
      </c>
      <c r="FP55" s="7">
        <f>SUM(FP7:FP53)</f>
        <v>0.59098190474224366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H55" t="s">
        <v>68</v>
      </c>
      <c r="HI55" s="1">
        <v>1</v>
      </c>
      <c r="HJ55" s="1">
        <v>-0.14608953499999999</v>
      </c>
    </row>
    <row r="56" spans="13:218" x14ac:dyDescent="0.35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G56">
        <v>1</v>
      </c>
      <c r="HH56">
        <v>-4.8797479999999997E-2</v>
      </c>
    </row>
    <row r="57" spans="13:218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>
        <v>1</v>
      </c>
      <c r="HH57" s="17">
        <v>0.24418864000000001</v>
      </c>
      <c r="HI57" s="17"/>
      <c r="HJ57" s="17"/>
    </row>
    <row r="58" spans="13:218" x14ac:dyDescent="0.35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8" x14ac:dyDescent="0.35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8" x14ac:dyDescent="0.35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8" x14ac:dyDescent="0.35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8" x14ac:dyDescent="0.35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8" x14ac:dyDescent="0.35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8" x14ac:dyDescent="0.35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5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5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54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5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5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5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5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5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5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5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5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5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5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5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5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5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5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5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5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5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5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5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5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5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5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5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5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5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5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5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5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5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5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5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5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5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5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5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5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5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5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5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5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5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5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5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5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5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5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tabSelected="1" topLeftCell="AO1" workbookViewId="0">
      <selection activeCell="AX4" sqref="AX4"/>
    </sheetView>
  </sheetViews>
  <sheetFormatPr defaultRowHeight="14.5" x14ac:dyDescent="0.35"/>
  <cols>
    <col min="1" max="1" width="66.26953125" style="10" customWidth="1"/>
  </cols>
  <sheetData>
    <row r="1" spans="2:42" x14ac:dyDescent="0.35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  <c r="AL1" s="5" t="s">
        <v>12</v>
      </c>
      <c r="AM1" t="s">
        <v>74</v>
      </c>
      <c r="AN1" s="5" t="s">
        <v>15</v>
      </c>
      <c r="AO1">
        <v>0.4</v>
      </c>
    </row>
    <row r="2" spans="2:42" x14ac:dyDescent="0.35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  <c r="AL2" s="5" t="s">
        <v>5</v>
      </c>
      <c r="AM2" t="s">
        <v>60</v>
      </c>
      <c r="AN2" s="5" t="s">
        <v>8</v>
      </c>
      <c r="AO2" t="s">
        <v>9</v>
      </c>
    </row>
    <row r="3" spans="2:42" x14ac:dyDescent="0.35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69</v>
      </c>
      <c r="AB3" s="5" t="s">
        <v>61</v>
      </c>
      <c r="AC3" t="s">
        <v>62</v>
      </c>
      <c r="AE3" t="s">
        <v>69</v>
      </c>
      <c r="AG3" s="5" t="s">
        <v>61</v>
      </c>
      <c r="AH3" t="s">
        <v>62</v>
      </c>
      <c r="AJ3" t="s">
        <v>69</v>
      </c>
      <c r="AL3" s="5" t="s">
        <v>61</v>
      </c>
      <c r="AM3" t="s">
        <v>62</v>
      </c>
      <c r="AO3" t="s">
        <v>69</v>
      </c>
    </row>
    <row r="4" spans="2:42" x14ac:dyDescent="0.35">
      <c r="B4" s="5" t="s">
        <v>65</v>
      </c>
      <c r="G4" s="5" t="s">
        <v>70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72</v>
      </c>
      <c r="AL4" s="2" t="s">
        <v>47</v>
      </c>
      <c r="AM4" s="6" t="s">
        <v>72</v>
      </c>
    </row>
    <row r="6" spans="2:42" ht="16.5" x14ac:dyDescent="0.4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71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  <c r="AL6" s="3" t="s">
        <v>1</v>
      </c>
      <c r="AM6" s="3" t="s">
        <v>2</v>
      </c>
      <c r="AN6" s="3" t="s">
        <v>4</v>
      </c>
      <c r="AO6" s="3" t="s">
        <v>34</v>
      </c>
    </row>
    <row r="7" spans="2:42" x14ac:dyDescent="0.35">
      <c r="M7" s="1"/>
      <c r="N7" s="1"/>
      <c r="O7" s="1"/>
      <c r="T7" s="1"/>
      <c r="W7" s="1"/>
      <c r="X7" s="1"/>
      <c r="Y7" s="1"/>
      <c r="AD7" s="1"/>
      <c r="AG7" s="1"/>
      <c r="AH7" s="1"/>
      <c r="AI7" s="1"/>
      <c r="AL7" s="1"/>
      <c r="AM7" s="1"/>
      <c r="AN7" s="1"/>
    </row>
    <row r="8" spans="2:42" x14ac:dyDescent="0.35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  <c r="AL8" s="1">
        <v>0</v>
      </c>
      <c r="AM8" s="1">
        <v>-3.9940340099999999E-2</v>
      </c>
      <c r="AN8" s="1">
        <f t="shared" ref="AN8:AN38" si="4">AL9-AL8</f>
        <v>3.2256753700000002E-2</v>
      </c>
      <c r="AO8" s="1">
        <f>AN8*AM8</f>
        <v>-1.2883457132999334E-3</v>
      </c>
    </row>
    <row r="9" spans="2:42" x14ac:dyDescent="0.35">
      <c r="B9" s="1">
        <v>4.9999733900000003E-2</v>
      </c>
      <c r="C9">
        <v>20</v>
      </c>
      <c r="D9">
        <f t="shared" ref="D9:D28" si="5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6">-K9*2*SIN(H9*(PI()/180))^2</f>
        <v>-0.34658844640802822</v>
      </c>
      <c r="J9">
        <v>3</v>
      </c>
      <c r="K9">
        <f t="shared" ref="K9:K28" si="7">(9.333)/((1.4/2)*J9^2)</f>
        <v>1.4814285714285715</v>
      </c>
      <c r="M9" s="1">
        <v>4.9999368299999999E-2</v>
      </c>
      <c r="N9" s="1">
        <v>-0.27336269000000002</v>
      </c>
      <c r="O9" s="1">
        <f t="shared" ref="O9:O27" si="8">M9-M8</f>
        <v>4.9999368299999999E-2</v>
      </c>
      <c r="P9" s="1">
        <f t="shared" ref="P9:P28" si="9"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10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11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12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3">AI9*AH9</f>
        <v>-2.823271157884992E-3</v>
      </c>
      <c r="AK9" s="1"/>
      <c r="AL9" s="1">
        <v>3.2256753700000002E-2</v>
      </c>
      <c r="AM9" s="1">
        <v>-8.7522795099999995E-2</v>
      </c>
      <c r="AN9" s="1">
        <f t="shared" si="4"/>
        <v>3.2257552499999995E-2</v>
      </c>
      <c r="AO9" s="1">
        <f t="shared" ref="AO9:AO39" si="14">AN9*AM9</f>
        <v>-2.823271157884992E-3</v>
      </c>
    </row>
    <row r="10" spans="2:42" x14ac:dyDescent="0.35">
      <c r="B10" s="1">
        <v>9.9998980200000004E-2</v>
      </c>
      <c r="C10">
        <v>20</v>
      </c>
      <c r="D10">
        <f t="shared" si="5"/>
        <v>-0.24682682989768698</v>
      </c>
      <c r="E10">
        <v>3</v>
      </c>
      <c r="G10" s="1">
        <v>9.9998980200000004E-2</v>
      </c>
      <c r="H10">
        <v>20</v>
      </c>
      <c r="I10">
        <f t="shared" si="6"/>
        <v>-0.34658844640802822</v>
      </c>
      <c r="J10">
        <v>3</v>
      </c>
      <c r="K10">
        <f t="shared" si="7"/>
        <v>1.4814285714285715</v>
      </c>
      <c r="M10" s="1">
        <v>9.9997475799999999E-2</v>
      </c>
      <c r="N10" s="1">
        <v>-0.40180352600000002</v>
      </c>
      <c r="O10" s="1">
        <f t="shared" si="8"/>
        <v>4.99981075E-2</v>
      </c>
      <c r="P10" s="1">
        <f t="shared" si="9"/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10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11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12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3"/>
        <v>-4.553839044596629E-3</v>
      </c>
      <c r="AK10" s="1"/>
      <c r="AL10" s="1">
        <v>6.4514306199999996E-2</v>
      </c>
      <c r="AM10" s="1">
        <v>-0.141177363</v>
      </c>
      <c r="AN10" s="1">
        <f t="shared" si="4"/>
        <v>3.2256156000000008E-2</v>
      </c>
      <c r="AO10" s="1">
        <f t="shared" si="14"/>
        <v>-4.553839044596629E-3</v>
      </c>
      <c r="AP10" s="1"/>
    </row>
    <row r="11" spans="2:42" x14ac:dyDescent="0.35">
      <c r="B11" s="1">
        <v>0.149999891</v>
      </c>
      <c r="C11">
        <v>20</v>
      </c>
      <c r="D11">
        <f t="shared" si="5"/>
        <v>-0.24682682989768698</v>
      </c>
      <c r="E11">
        <v>3</v>
      </c>
      <c r="G11" s="1">
        <v>0.149999891</v>
      </c>
      <c r="H11">
        <v>20</v>
      </c>
      <c r="I11">
        <f t="shared" si="6"/>
        <v>-0.34658844640802822</v>
      </c>
      <c r="J11">
        <v>3</v>
      </c>
      <c r="K11">
        <f t="shared" si="7"/>
        <v>1.4814285714285715</v>
      </c>
      <c r="M11" s="1">
        <v>0.14999792300000001</v>
      </c>
      <c r="N11" s="1">
        <v>-0.49418390000000001</v>
      </c>
      <c r="O11" s="1">
        <f t="shared" si="8"/>
        <v>5.0000447200000006E-2</v>
      </c>
      <c r="P11" s="1">
        <f t="shared" si="9"/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10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11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12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3"/>
        <v>-6.4042361791227008E-3</v>
      </c>
      <c r="AK11" s="1"/>
      <c r="AL11" s="1">
        <v>9.6770462200000004E-2</v>
      </c>
      <c r="AM11" s="1">
        <v>-0.19853308</v>
      </c>
      <c r="AN11" s="1">
        <f t="shared" si="4"/>
        <v>3.2257778799999984E-2</v>
      </c>
      <c r="AO11" s="1">
        <f t="shared" si="14"/>
        <v>-6.4042361791227008E-3</v>
      </c>
      <c r="AP11" s="1"/>
    </row>
    <row r="12" spans="2:42" x14ac:dyDescent="0.35">
      <c r="B12" s="1">
        <v>0.19999971599999999</v>
      </c>
      <c r="C12">
        <v>20</v>
      </c>
      <c r="D12">
        <f t="shared" si="5"/>
        <v>-0.24682682989768698</v>
      </c>
      <c r="E12">
        <v>3</v>
      </c>
      <c r="G12" s="1">
        <v>0.19999971599999999</v>
      </c>
      <c r="H12">
        <v>20</v>
      </c>
      <c r="I12">
        <f t="shared" si="6"/>
        <v>-0.34658844640802822</v>
      </c>
      <c r="J12">
        <v>3</v>
      </c>
      <c r="K12">
        <f t="shared" si="7"/>
        <v>1.4814285714285715</v>
      </c>
      <c r="M12" s="1">
        <v>0.199996177</v>
      </c>
      <c r="N12" s="1">
        <v>-0.53245034899999999</v>
      </c>
      <c r="O12" s="1">
        <f t="shared" si="8"/>
        <v>4.9998253999999992E-2</v>
      </c>
      <c r="P12" s="1">
        <f t="shared" si="9"/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10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11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12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3"/>
        <v>-8.2782359263281514E-3</v>
      </c>
      <c r="AK12" s="1"/>
      <c r="AL12" s="1">
        <v>0.12902824099999999</v>
      </c>
      <c r="AM12" s="1">
        <v>-0.25663407700000002</v>
      </c>
      <c r="AN12" s="1">
        <f t="shared" si="4"/>
        <v>3.2256963E-2</v>
      </c>
      <c r="AO12" s="1">
        <f t="shared" si="14"/>
        <v>-8.2782359263281514E-3</v>
      </c>
      <c r="AP12" s="1"/>
    </row>
    <row r="13" spans="2:42" x14ac:dyDescent="0.35">
      <c r="B13" s="1">
        <v>0.24999981800000001</v>
      </c>
      <c r="C13">
        <v>20</v>
      </c>
      <c r="D13">
        <f t="shared" si="5"/>
        <v>-0.24682682989768698</v>
      </c>
      <c r="E13">
        <v>3</v>
      </c>
      <c r="G13" s="1">
        <v>0.24999981800000001</v>
      </c>
      <c r="H13">
        <v>20</v>
      </c>
      <c r="I13">
        <f t="shared" si="6"/>
        <v>-0.34658844640802822</v>
      </c>
      <c r="J13">
        <v>3</v>
      </c>
      <c r="K13">
        <f t="shared" si="7"/>
        <v>1.4814285714285715</v>
      </c>
      <c r="M13" s="1">
        <v>0.24999637399999999</v>
      </c>
      <c r="N13" s="1">
        <v>-0.50891238100000002</v>
      </c>
      <c r="O13" s="1">
        <f t="shared" si="8"/>
        <v>5.0000196999999996E-2</v>
      </c>
      <c r="P13" s="1">
        <f t="shared" si="9"/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10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11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12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3"/>
        <v>-1.0076279494083202E-2</v>
      </c>
      <c r="AK13" s="1"/>
      <c r="AL13" s="1">
        <v>0.16128520399999999</v>
      </c>
      <c r="AM13" s="1">
        <v>-0.31237904</v>
      </c>
      <c r="AN13" s="1">
        <f t="shared" si="4"/>
        <v>3.2256580000000007E-2</v>
      </c>
      <c r="AO13" s="1">
        <f t="shared" si="14"/>
        <v>-1.0076279494083202E-2</v>
      </c>
      <c r="AP13" s="1"/>
    </row>
    <row r="14" spans="2:42" x14ac:dyDescent="0.35">
      <c r="B14" s="1">
        <v>0.30000020300000002</v>
      </c>
      <c r="C14">
        <v>20</v>
      </c>
      <c r="D14">
        <f t="shared" si="5"/>
        <v>-0.24682682989768698</v>
      </c>
      <c r="E14">
        <v>3</v>
      </c>
      <c r="G14" s="1">
        <v>0.30000020300000002</v>
      </c>
      <c r="H14">
        <v>20</v>
      </c>
      <c r="I14">
        <f t="shared" si="6"/>
        <v>-0.34658844640802822</v>
      </c>
      <c r="J14">
        <v>3</v>
      </c>
      <c r="K14">
        <f t="shared" si="7"/>
        <v>1.4814285714285715</v>
      </c>
      <c r="M14" s="1">
        <v>0.29999580599999998</v>
      </c>
      <c r="N14" s="1">
        <v>-0.47317283300000001</v>
      </c>
      <c r="O14" s="1">
        <f t="shared" si="8"/>
        <v>4.9999431999999983E-2</v>
      </c>
      <c r="P14" s="1">
        <f t="shared" si="9"/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10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11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12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3"/>
        <v>-1.1702947102257321E-2</v>
      </c>
      <c r="AK14" s="1"/>
      <c r="AL14" s="1">
        <v>0.19354178399999999</v>
      </c>
      <c r="AM14" s="1">
        <v>-0.36278662</v>
      </c>
      <c r="AN14" s="1">
        <f t="shared" si="4"/>
        <v>3.2258486000000003E-2</v>
      </c>
      <c r="AO14" s="1">
        <f t="shared" si="14"/>
        <v>-1.1702947102257321E-2</v>
      </c>
      <c r="AP14" s="1"/>
    </row>
    <row r="15" spans="2:42" x14ac:dyDescent="0.35">
      <c r="B15" s="1">
        <v>0.349997901</v>
      </c>
      <c r="C15">
        <v>20</v>
      </c>
      <c r="D15">
        <f t="shared" si="5"/>
        <v>-0.24682682989768698</v>
      </c>
      <c r="E15">
        <v>3</v>
      </c>
      <c r="G15" s="1">
        <v>0.349997901</v>
      </c>
      <c r="H15">
        <v>20</v>
      </c>
      <c r="I15">
        <f t="shared" si="6"/>
        <v>-0.34658844640802822</v>
      </c>
      <c r="J15">
        <v>3</v>
      </c>
      <c r="K15">
        <f t="shared" si="7"/>
        <v>1.4814285714285715</v>
      </c>
      <c r="M15" s="1">
        <v>0.34999457299999998</v>
      </c>
      <c r="N15" s="1">
        <v>-0.44688895299999998</v>
      </c>
      <c r="O15" s="1">
        <f t="shared" si="8"/>
        <v>4.9998767E-2</v>
      </c>
      <c r="P15" s="1">
        <f t="shared" si="9"/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10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11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12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3"/>
        <v>-1.3067203352194873E-2</v>
      </c>
      <c r="AK15" s="1"/>
      <c r="AL15" s="1">
        <v>0.22580027</v>
      </c>
      <c r="AM15" s="1">
        <v>-0.40510393099999997</v>
      </c>
      <c r="AN15" s="1">
        <f t="shared" si="4"/>
        <v>3.2256421999999979E-2</v>
      </c>
      <c r="AO15" s="1">
        <f t="shared" si="14"/>
        <v>-1.3067203352194873E-2</v>
      </c>
      <c r="AP15" s="1"/>
    </row>
    <row r="16" spans="2:42" x14ac:dyDescent="0.35">
      <c r="B16" s="1">
        <v>0.40000013499999998</v>
      </c>
      <c r="C16">
        <v>20</v>
      </c>
      <c r="D16">
        <f t="shared" si="5"/>
        <v>-0.24682682989768698</v>
      </c>
      <c r="E16">
        <v>3</v>
      </c>
      <c r="G16" s="1">
        <v>0.40000013499999998</v>
      </c>
      <c r="H16">
        <v>20</v>
      </c>
      <c r="I16">
        <f t="shared" si="6"/>
        <v>-0.34658844640802822</v>
      </c>
      <c r="J16">
        <v>3</v>
      </c>
      <c r="K16">
        <f t="shared" si="7"/>
        <v>1.4814285714285715</v>
      </c>
      <c r="M16" s="1">
        <v>0.39999222299999998</v>
      </c>
      <c r="N16" s="1">
        <v>-0.43265582899999999</v>
      </c>
      <c r="O16" s="1">
        <f t="shared" si="8"/>
        <v>4.9997650000000005E-2</v>
      </c>
      <c r="P16" s="1">
        <f t="shared" si="9"/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10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11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12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3"/>
        <v>-1.4090498917588401E-2</v>
      </c>
      <c r="AK16" s="1"/>
      <c r="AL16" s="1">
        <v>0.25805669199999998</v>
      </c>
      <c r="AM16" s="1">
        <v>-0.436824716</v>
      </c>
      <c r="AN16" s="1">
        <f t="shared" si="4"/>
        <v>3.2256643000000029E-2</v>
      </c>
      <c r="AO16" s="1">
        <f t="shared" si="14"/>
        <v>-1.4090498917588401E-2</v>
      </c>
      <c r="AP16" s="1"/>
    </row>
    <row r="17" spans="2:42" x14ac:dyDescent="0.35">
      <c r="B17" s="1">
        <v>0.44999986800000003</v>
      </c>
      <c r="C17">
        <v>20</v>
      </c>
      <c r="D17">
        <f t="shared" si="5"/>
        <v>-0.24682682989768698</v>
      </c>
      <c r="E17">
        <v>3</v>
      </c>
      <c r="G17" s="1">
        <v>0.44999986800000003</v>
      </c>
      <c r="H17">
        <v>20</v>
      </c>
      <c r="I17">
        <f t="shared" si="6"/>
        <v>-0.34658844640802822</v>
      </c>
      <c r="J17">
        <v>3</v>
      </c>
      <c r="K17">
        <f t="shared" si="7"/>
        <v>1.4814285714285715</v>
      </c>
      <c r="M17" s="1">
        <v>0.44999328399999999</v>
      </c>
      <c r="N17" s="1">
        <v>-0.42716264199999998</v>
      </c>
      <c r="O17" s="1">
        <f t="shared" si="8"/>
        <v>5.0001061000000013E-2</v>
      </c>
      <c r="P17" s="1">
        <f t="shared" si="9"/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10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11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12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3"/>
        <v>-1.4699723293525707E-2</v>
      </c>
      <c r="AK17" s="1"/>
      <c r="AL17" s="1">
        <v>0.29031333500000001</v>
      </c>
      <c r="AM17" s="1">
        <v>-0.45575736700000002</v>
      </c>
      <c r="AN17" s="1">
        <f t="shared" si="4"/>
        <v>3.2253397000000017E-2</v>
      </c>
      <c r="AO17" s="1">
        <f t="shared" si="14"/>
        <v>-1.4699723293525707E-2</v>
      </c>
      <c r="AP17" s="1"/>
    </row>
    <row r="18" spans="2:42" x14ac:dyDescent="0.35">
      <c r="B18" s="1">
        <v>0.49999878399999997</v>
      </c>
      <c r="C18">
        <v>20</v>
      </c>
      <c r="D18">
        <f t="shared" si="5"/>
        <v>-0.24682682989768698</v>
      </c>
      <c r="E18">
        <v>3</v>
      </c>
      <c r="G18" s="1">
        <v>0.49999878399999997</v>
      </c>
      <c r="H18">
        <v>20</v>
      </c>
      <c r="I18">
        <f t="shared" si="6"/>
        <v>-0.34658844640802822</v>
      </c>
      <c r="J18">
        <v>3</v>
      </c>
      <c r="K18">
        <f t="shared" si="7"/>
        <v>1.4814285714285715</v>
      </c>
      <c r="M18" s="1">
        <v>0.49999020799999999</v>
      </c>
      <c r="N18" s="1">
        <v>-0.426642945</v>
      </c>
      <c r="O18" s="1">
        <f t="shared" si="8"/>
        <v>4.9996923999999998E-2</v>
      </c>
      <c r="P18" s="1">
        <f t="shared" si="9"/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10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11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12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3"/>
        <v>-1.4639129050324346E-2</v>
      </c>
      <c r="AK18" s="1"/>
      <c r="AL18" s="1">
        <v>0.32256673200000002</v>
      </c>
      <c r="AM18" s="1">
        <v>-0.45375522299999999</v>
      </c>
      <c r="AN18" s="1">
        <f t="shared" si="4"/>
        <v>3.2262171999999978E-2</v>
      </c>
      <c r="AO18" s="1">
        <f t="shared" si="14"/>
        <v>-1.4639129050324346E-2</v>
      </c>
      <c r="AP18" s="1"/>
    </row>
    <row r="19" spans="2:42" x14ac:dyDescent="0.35">
      <c r="B19" s="1">
        <v>0.55000070400000001</v>
      </c>
      <c r="C19">
        <v>20</v>
      </c>
      <c r="D19">
        <f t="shared" si="5"/>
        <v>-0.24682682989768698</v>
      </c>
      <c r="E19">
        <v>3</v>
      </c>
      <c r="G19" s="1">
        <v>0.55000070400000001</v>
      </c>
      <c r="H19">
        <v>20</v>
      </c>
      <c r="I19">
        <f t="shared" si="6"/>
        <v>-0.34658844640802822</v>
      </c>
      <c r="J19">
        <v>3</v>
      </c>
      <c r="K19">
        <f t="shared" si="7"/>
        <v>1.4814285714285715</v>
      </c>
      <c r="M19" s="1">
        <v>0.54999359199999998</v>
      </c>
      <c r="N19" s="1">
        <v>-0.42827960999999998</v>
      </c>
      <c r="O19" s="1">
        <f t="shared" si="8"/>
        <v>5.0003383999999984E-2</v>
      </c>
      <c r="P19" s="1">
        <f t="shared" si="9"/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10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11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12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3"/>
        <v>-1.4030553045039341E-2</v>
      </c>
      <c r="AK19" s="1"/>
      <c r="AL19" s="1">
        <v>0.354828904</v>
      </c>
      <c r="AM19" s="1">
        <v>-0.434937093</v>
      </c>
      <c r="AN19" s="1">
        <f t="shared" si="4"/>
        <v>3.2258810000000027E-2</v>
      </c>
      <c r="AO19" s="1">
        <f t="shared" si="14"/>
        <v>-1.4030553045039341E-2</v>
      </c>
      <c r="AP19" s="1"/>
    </row>
    <row r="20" spans="2:42" x14ac:dyDescent="0.35">
      <c r="B20" s="1">
        <v>0.59999660399999999</v>
      </c>
      <c r="C20">
        <v>20</v>
      </c>
      <c r="D20">
        <f t="shared" si="5"/>
        <v>-0.24682682989768698</v>
      </c>
      <c r="E20">
        <v>3</v>
      </c>
      <c r="G20" s="1">
        <v>0.59999660399999999</v>
      </c>
      <c r="H20">
        <v>20</v>
      </c>
      <c r="I20">
        <f t="shared" si="6"/>
        <v>-0.34658844640802822</v>
      </c>
      <c r="J20">
        <v>3</v>
      </c>
      <c r="K20">
        <f t="shared" si="7"/>
        <v>1.4814285714285715</v>
      </c>
      <c r="M20" s="1">
        <v>0.59999172499999998</v>
      </c>
      <c r="N20" s="1">
        <v>-0.43037150099999999</v>
      </c>
      <c r="O20" s="1">
        <f t="shared" si="8"/>
        <v>4.9998133E-2</v>
      </c>
      <c r="P20" s="1">
        <f t="shared" si="9"/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10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11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12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3"/>
        <v>-1.3189703449913645E-2</v>
      </c>
      <c r="AK20" s="1"/>
      <c r="AL20" s="1">
        <v>0.38708771400000003</v>
      </c>
      <c r="AM20" s="1">
        <v>-0.40886166200000001</v>
      </c>
      <c r="AN20" s="1">
        <f t="shared" si="4"/>
        <v>3.2259574999999985E-2</v>
      </c>
      <c r="AO20" s="1">
        <f t="shared" si="14"/>
        <v>-1.3189703449913645E-2</v>
      </c>
      <c r="AP20" s="1"/>
    </row>
    <row r="21" spans="2:42" x14ac:dyDescent="0.35">
      <c r="B21" s="1">
        <v>0.65000172700000003</v>
      </c>
      <c r="C21">
        <v>20</v>
      </c>
      <c r="D21">
        <f t="shared" si="5"/>
        <v>-0.24682682989768698</v>
      </c>
      <c r="E21">
        <v>3</v>
      </c>
      <c r="G21" s="1">
        <v>0.65000172700000003</v>
      </c>
      <c r="H21">
        <v>20</v>
      </c>
      <c r="I21">
        <f t="shared" si="6"/>
        <v>-0.34658844640802822</v>
      </c>
      <c r="J21">
        <v>3</v>
      </c>
      <c r="K21">
        <f t="shared" si="7"/>
        <v>1.4814285714285715</v>
      </c>
      <c r="M21" s="1">
        <v>0.64998754999999997</v>
      </c>
      <c r="N21" s="1">
        <v>-0.43211134600000001</v>
      </c>
      <c r="O21" s="1">
        <f t="shared" si="8"/>
        <v>4.9995824999999994E-2</v>
      </c>
      <c r="P21" s="1">
        <f t="shared" si="9"/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10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11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12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3"/>
        <v>-1.2322821807266595E-2</v>
      </c>
      <c r="AK21" s="1"/>
      <c r="AL21" s="1">
        <v>0.41934728900000001</v>
      </c>
      <c r="AM21" s="1">
        <v>-0.38212422299999999</v>
      </c>
      <c r="AN21" s="1">
        <f t="shared" si="4"/>
        <v>3.2248208999999972E-2</v>
      </c>
      <c r="AO21" s="1">
        <f t="shared" si="14"/>
        <v>-1.2322821807266595E-2</v>
      </c>
      <c r="AP21" s="1"/>
    </row>
    <row r="22" spans="2:42" x14ac:dyDescent="0.35">
      <c r="B22" s="1">
        <v>0.70000064900000003</v>
      </c>
      <c r="C22">
        <v>20</v>
      </c>
      <c r="D22">
        <f t="shared" si="5"/>
        <v>-0.24682682989768698</v>
      </c>
      <c r="E22">
        <v>3</v>
      </c>
      <c r="G22" s="1">
        <v>0.70000064900000003</v>
      </c>
      <c r="H22">
        <v>20</v>
      </c>
      <c r="I22">
        <f t="shared" si="6"/>
        <v>-0.34658844640802822</v>
      </c>
      <c r="J22">
        <v>3</v>
      </c>
      <c r="K22">
        <f t="shared" si="7"/>
        <v>1.4814285714285715</v>
      </c>
      <c r="M22" s="1">
        <v>0.69998546299999997</v>
      </c>
      <c r="N22" s="1">
        <v>-0.43326232599999998</v>
      </c>
      <c r="O22" s="1">
        <f t="shared" si="8"/>
        <v>4.9997913000000005E-2</v>
      </c>
      <c r="P22" s="1">
        <f t="shared" si="9"/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10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11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12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3"/>
        <v>-1.1586540825598596E-2</v>
      </c>
      <c r="AK22" s="1"/>
      <c r="AL22" s="1">
        <v>0.45159549799999998</v>
      </c>
      <c r="AM22" s="1">
        <v>-0.35913103600000001</v>
      </c>
      <c r="AN22" s="1">
        <f t="shared" si="4"/>
        <v>3.2262710999999999E-2</v>
      </c>
      <c r="AO22" s="1">
        <f t="shared" si="14"/>
        <v>-1.1586540825598596E-2</v>
      </c>
      <c r="AP22" s="1"/>
    </row>
    <row r="23" spans="2:42" x14ac:dyDescent="0.35">
      <c r="B23" s="1">
        <v>0.74999718500000001</v>
      </c>
      <c r="C23">
        <v>20</v>
      </c>
      <c r="D23">
        <f t="shared" si="5"/>
        <v>-0.24682682989768698</v>
      </c>
      <c r="E23">
        <v>3</v>
      </c>
      <c r="G23" s="1">
        <v>0.74999718500000001</v>
      </c>
      <c r="H23">
        <v>20</v>
      </c>
      <c r="I23">
        <f t="shared" si="6"/>
        <v>-0.34658844640802822</v>
      </c>
      <c r="J23">
        <v>3</v>
      </c>
      <c r="K23">
        <f t="shared" si="7"/>
        <v>1.4814285714285715</v>
      </c>
      <c r="M23" s="1">
        <v>0.74998874800000004</v>
      </c>
      <c r="N23" s="1">
        <v>-0.43387673500000001</v>
      </c>
      <c r="O23" s="1">
        <f t="shared" si="8"/>
        <v>5.0003285000000064E-2</v>
      </c>
      <c r="P23" s="1">
        <f t="shared" si="9"/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10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11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12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3"/>
        <v>-1.101703807967293E-2</v>
      </c>
      <c r="AK23" s="1"/>
      <c r="AL23" s="1">
        <v>0.48385820899999998</v>
      </c>
      <c r="AM23" s="1">
        <v>-0.34158159700000001</v>
      </c>
      <c r="AN23" s="1">
        <f t="shared" si="4"/>
        <v>3.2253019999999966E-2</v>
      </c>
      <c r="AO23" s="1">
        <f t="shared" si="14"/>
        <v>-1.101703807967293E-2</v>
      </c>
      <c r="AP23" s="1"/>
    </row>
    <row r="24" spans="2:42" x14ac:dyDescent="0.35">
      <c r="B24" s="1">
        <v>0.80000190599999998</v>
      </c>
      <c r="C24">
        <v>20</v>
      </c>
      <c r="D24">
        <f t="shared" si="5"/>
        <v>-0.24682682989768698</v>
      </c>
      <c r="E24">
        <v>3</v>
      </c>
      <c r="G24" s="1">
        <v>0.80000190599999998</v>
      </c>
      <c r="H24">
        <v>20</v>
      </c>
      <c r="I24">
        <f t="shared" si="6"/>
        <v>-0.34658844640802822</v>
      </c>
      <c r="J24">
        <v>3</v>
      </c>
      <c r="K24">
        <f t="shared" si="7"/>
        <v>1.4814285714285715</v>
      </c>
      <c r="M24" s="1">
        <v>0.79997864500000004</v>
      </c>
      <c r="N24" s="1">
        <v>-0.434109843</v>
      </c>
      <c r="O24" s="1">
        <f t="shared" si="8"/>
        <v>4.9989897000000005E-2</v>
      </c>
      <c r="P24" s="1">
        <f t="shared" si="9"/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10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11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12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3"/>
        <v>-1.0638760712970728E-2</v>
      </c>
      <c r="AK24" s="1"/>
      <c r="AL24" s="1">
        <v>0.51611122899999995</v>
      </c>
      <c r="AM24" s="1">
        <v>-0.32985665199999997</v>
      </c>
      <c r="AN24" s="1">
        <f t="shared" si="4"/>
        <v>3.2252679000000062E-2</v>
      </c>
      <c r="AO24" s="1">
        <f t="shared" si="14"/>
        <v>-1.0638760712970728E-2</v>
      </c>
      <c r="AP24" s="1"/>
    </row>
    <row r="25" spans="2:42" x14ac:dyDescent="0.35">
      <c r="B25" s="1">
        <v>0.84999802300000005</v>
      </c>
      <c r="C25">
        <v>20</v>
      </c>
      <c r="D25">
        <f t="shared" si="5"/>
        <v>-0.24682682989768698</v>
      </c>
      <c r="E25">
        <v>3</v>
      </c>
      <c r="G25" s="1">
        <v>0.84999802300000005</v>
      </c>
      <c r="H25">
        <v>20</v>
      </c>
      <c r="I25">
        <f t="shared" si="6"/>
        <v>-0.34658844640802822</v>
      </c>
      <c r="J25">
        <v>3</v>
      </c>
      <c r="K25">
        <f t="shared" si="7"/>
        <v>1.4814285714285715</v>
      </c>
      <c r="M25" s="1">
        <v>0.84998861800000003</v>
      </c>
      <c r="N25" s="1">
        <v>-0.43412180900000003</v>
      </c>
      <c r="O25" s="1">
        <f t="shared" si="8"/>
        <v>5.0009972999999985E-2</v>
      </c>
      <c r="P25" s="1">
        <f t="shared" si="9"/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10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11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12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3"/>
        <v>-1.0441768178158511E-2</v>
      </c>
      <c r="AK25" s="1"/>
      <c r="AL25" s="1">
        <v>0.54836390800000001</v>
      </c>
      <c r="AM25" s="1">
        <v>-0.32358577999999999</v>
      </c>
      <c r="AN25" s="1">
        <f>AL26-AL25</f>
        <v>3.2268933999999971E-2</v>
      </c>
      <c r="AO25" s="1">
        <f t="shared" si="14"/>
        <v>-1.0441768178158511E-2</v>
      </c>
      <c r="AP25" s="1"/>
    </row>
    <row r="26" spans="2:42" x14ac:dyDescent="0.35">
      <c r="B26" s="1">
        <v>0.89999669500000001</v>
      </c>
      <c r="C26">
        <v>20</v>
      </c>
      <c r="D26">
        <f t="shared" si="5"/>
        <v>-0.24682682989768698</v>
      </c>
      <c r="E26">
        <v>3</v>
      </c>
      <c r="G26" s="1">
        <v>0.89999669500000001</v>
      </c>
      <c r="H26">
        <v>20</v>
      </c>
      <c r="I26">
        <f t="shared" si="6"/>
        <v>-0.34658844640802822</v>
      </c>
      <c r="J26">
        <v>3</v>
      </c>
      <c r="K26">
        <f t="shared" si="7"/>
        <v>1.4814285714285715</v>
      </c>
      <c r="M26" s="1">
        <v>0.899976738</v>
      </c>
      <c r="N26" s="1">
        <v>-0.43403821199999998</v>
      </c>
      <c r="O26" s="1">
        <f t="shared" si="8"/>
        <v>4.9988119999999969E-2</v>
      </c>
      <c r="P26" s="1">
        <f t="shared" si="9"/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10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11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12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3"/>
        <v>-1.038010227876008E-2</v>
      </c>
      <c r="AK26" s="1"/>
      <c r="AL26" s="1">
        <v>0.58063284199999998</v>
      </c>
      <c r="AM26" s="1">
        <v>-0.321835335</v>
      </c>
      <c r="AN26" s="1">
        <f t="shared" ref="AN26:AN39" si="15">AL27-AL26</f>
        <v>3.2252836000000062E-2</v>
      </c>
      <c r="AO26" s="1">
        <f t="shared" si="14"/>
        <v>-1.038010227876008E-2</v>
      </c>
      <c r="AP26" s="1"/>
    </row>
    <row r="27" spans="2:42" x14ac:dyDescent="0.35">
      <c r="B27" s="1">
        <v>0.94999397600000002</v>
      </c>
      <c r="C27">
        <v>20</v>
      </c>
      <c r="D27">
        <f t="shared" si="5"/>
        <v>-0.24682682989768698</v>
      </c>
      <c r="E27">
        <v>3</v>
      </c>
      <c r="G27" s="1">
        <v>0.94999397600000002</v>
      </c>
      <c r="H27">
        <v>20</v>
      </c>
      <c r="I27">
        <f t="shared" si="6"/>
        <v>-0.34658844640802822</v>
      </c>
      <c r="J27">
        <v>3</v>
      </c>
      <c r="K27">
        <f t="shared" si="7"/>
        <v>1.4814285714285715</v>
      </c>
      <c r="M27" s="1">
        <v>0.94997146200000004</v>
      </c>
      <c r="N27" s="1">
        <v>-0.44556027500000001</v>
      </c>
      <c r="O27" s="1">
        <f t="shared" si="8"/>
        <v>4.9994724000000046E-2</v>
      </c>
      <c r="P27" s="1">
        <f t="shared" si="9"/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10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11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12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3"/>
        <v>-1.0436623008540423E-2</v>
      </c>
      <c r="AK27" s="1"/>
      <c r="AL27" s="1">
        <v>0.61288567800000004</v>
      </c>
      <c r="AM27" s="1">
        <v>-0.32340720099999998</v>
      </c>
      <c r="AN27" s="1">
        <f t="shared" si="15"/>
        <v>3.2270842999999938E-2</v>
      </c>
      <c r="AO27" s="1">
        <f t="shared" si="14"/>
        <v>-1.0436623008540423E-2</v>
      </c>
      <c r="AP27" s="1"/>
    </row>
    <row r="28" spans="2:42" x14ac:dyDescent="0.35">
      <c r="B28" s="1">
        <v>1</v>
      </c>
      <c r="C28">
        <v>20</v>
      </c>
      <c r="D28">
        <f t="shared" si="5"/>
        <v>-0.24682682989768698</v>
      </c>
      <c r="E28">
        <v>3</v>
      </c>
      <c r="G28" s="1">
        <v>1</v>
      </c>
      <c r="H28">
        <v>20</v>
      </c>
      <c r="I28">
        <f t="shared" si="6"/>
        <v>-0.34658844640802822</v>
      </c>
      <c r="J28">
        <v>3</v>
      </c>
      <c r="K28">
        <f t="shared" si="7"/>
        <v>1.4814285714285715</v>
      </c>
      <c r="M28" s="1">
        <v>1</v>
      </c>
      <c r="N28" s="1">
        <v>-0.44556027500000001</v>
      </c>
      <c r="O28" s="1">
        <v>0.05</v>
      </c>
      <c r="P28" s="1">
        <f t="shared" si="9"/>
        <v>-2.2278013750000002E-2</v>
      </c>
      <c r="R28" s="1">
        <v>1</v>
      </c>
      <c r="S28" s="1">
        <v>-0.44754055500000001</v>
      </c>
      <c r="T28" s="1">
        <v>0.05</v>
      </c>
      <c r="U28" s="1">
        <f t="shared" si="10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11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12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3"/>
        <v>-1.0547041501425542E-2</v>
      </c>
      <c r="AK28" s="1"/>
      <c r="AL28" s="1">
        <v>0.64515652099999998</v>
      </c>
      <c r="AM28" s="1">
        <v>-0.32702374099999998</v>
      </c>
      <c r="AN28" s="1">
        <f t="shared" si="15"/>
        <v>3.2251608000000043E-2</v>
      </c>
      <c r="AO28" s="1">
        <f t="shared" si="14"/>
        <v>-1.0547041501425542E-2</v>
      </c>
      <c r="AP28" s="1"/>
    </row>
    <row r="29" spans="2:42" x14ac:dyDescent="0.35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11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12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3"/>
        <v>-1.0691653546475246E-2</v>
      </c>
      <c r="AK29" s="1"/>
      <c r="AL29" s="1">
        <v>0.67740812900000003</v>
      </c>
      <c r="AM29" s="1">
        <v>-0.33149325299999999</v>
      </c>
      <c r="AN29" s="1">
        <f t="shared" si="15"/>
        <v>3.2253004999999946E-2</v>
      </c>
      <c r="AO29" s="1">
        <f t="shared" si="14"/>
        <v>-1.0691653546475246E-2</v>
      </c>
      <c r="AP29" s="1"/>
    </row>
    <row r="30" spans="2:42" x14ac:dyDescent="0.35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11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12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3"/>
        <v>-1.0830900744628277E-2</v>
      </c>
      <c r="AK30" s="1"/>
      <c r="AL30" s="1">
        <v>0.70966113399999997</v>
      </c>
      <c r="AM30" s="1">
        <v>-0.33584448700000002</v>
      </c>
      <c r="AN30" s="1">
        <f t="shared" si="15"/>
        <v>3.2249750000000077E-2</v>
      </c>
      <c r="AO30" s="1">
        <f t="shared" si="14"/>
        <v>-1.0830900744628277E-2</v>
      </c>
      <c r="AP30" s="1"/>
    </row>
    <row r="31" spans="2:42" x14ac:dyDescent="0.35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11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12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3"/>
        <v>-1.0952533231772695E-2</v>
      </c>
      <c r="AK31" s="1"/>
      <c r="AL31" s="1">
        <v>0.74191088400000005</v>
      </c>
      <c r="AM31" s="1">
        <v>-0.339426428</v>
      </c>
      <c r="AN31" s="1">
        <f t="shared" si="15"/>
        <v>3.2267767999999974E-2</v>
      </c>
      <c r="AO31" s="1">
        <f t="shared" si="14"/>
        <v>-1.0952533231772695E-2</v>
      </c>
      <c r="AP31" s="1"/>
    </row>
    <row r="32" spans="2:42" x14ac:dyDescent="0.35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11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12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3"/>
        <v>-1.1021631542238456E-2</v>
      </c>
      <c r="AK32" s="1"/>
      <c r="AL32" s="1">
        <v>0.77417865200000002</v>
      </c>
      <c r="AM32" s="1">
        <v>-0.341932507</v>
      </c>
      <c r="AN32" s="1">
        <f t="shared" si="15"/>
        <v>3.2233353999999936E-2</v>
      </c>
      <c r="AO32" s="1">
        <f t="shared" si="14"/>
        <v>-1.1021631542238456E-2</v>
      </c>
      <c r="AP32" s="1"/>
    </row>
    <row r="33" spans="1:42" x14ac:dyDescent="0.35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11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12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3"/>
        <v>-1.1078472887959758E-2</v>
      </c>
      <c r="AK33" s="1"/>
      <c r="AL33" s="1">
        <v>0.80641200599999996</v>
      </c>
      <c r="AM33" s="1">
        <v>-0.34334828099999998</v>
      </c>
      <c r="AN33" s="1">
        <f t="shared" si="15"/>
        <v>3.2265992000000021E-2</v>
      </c>
      <c r="AO33" s="1">
        <f t="shared" si="14"/>
        <v>-1.1078472887959758E-2</v>
      </c>
      <c r="AP33" s="1"/>
    </row>
    <row r="34" spans="1:42" x14ac:dyDescent="0.35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11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12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3"/>
        <v>-1.1089414184161824E-2</v>
      </c>
      <c r="AK34" s="1"/>
      <c r="AL34" s="1">
        <v>0.83867799799999998</v>
      </c>
      <c r="AM34" s="1">
        <v>-0.34385348599999999</v>
      </c>
      <c r="AN34" s="1">
        <f t="shared" si="15"/>
        <v>3.2250404999999982E-2</v>
      </c>
      <c r="AO34" s="1">
        <f t="shared" si="14"/>
        <v>-1.1089414184161824E-2</v>
      </c>
      <c r="AP34" s="1"/>
    </row>
    <row r="35" spans="1:42" x14ac:dyDescent="0.35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11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12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3"/>
        <v>-1.1090718626113794E-2</v>
      </c>
      <c r="AK35" s="1"/>
      <c r="AL35" s="1">
        <v>0.87092840299999996</v>
      </c>
      <c r="AM35" s="1">
        <v>-0.343717153</v>
      </c>
      <c r="AN35" s="1">
        <f t="shared" si="15"/>
        <v>3.226699200000005E-2</v>
      </c>
      <c r="AO35" s="1">
        <f t="shared" si="14"/>
        <v>-1.1090718626113794E-2</v>
      </c>
      <c r="AP35" s="1"/>
    </row>
    <row r="36" spans="1:42" x14ac:dyDescent="0.35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11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12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3"/>
        <v>-1.1074519127928402E-2</v>
      </c>
      <c r="AK36" s="1"/>
      <c r="AL36" s="1">
        <v>0.90319539500000001</v>
      </c>
      <c r="AM36" s="1">
        <v>-0.34321362900000002</v>
      </c>
      <c r="AN36" s="1">
        <f t="shared" si="15"/>
        <v>3.2267131000000004E-2</v>
      </c>
      <c r="AO36" s="1">
        <f t="shared" si="14"/>
        <v>-1.1074519127928402E-2</v>
      </c>
      <c r="AP36" s="1"/>
    </row>
    <row r="37" spans="1:42" x14ac:dyDescent="0.35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11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12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3"/>
        <v>-1.1041341083273067E-2</v>
      </c>
      <c r="AK37" s="1"/>
      <c r="AL37" s="1">
        <v>0.93546252600000002</v>
      </c>
      <c r="AM37" s="1">
        <v>-0.34257093399999999</v>
      </c>
      <c r="AN37" s="1">
        <f t="shared" si="15"/>
        <v>3.2230816999999967E-2</v>
      </c>
      <c r="AO37" s="1">
        <f t="shared" si="14"/>
        <v>-1.1041341083273067E-2</v>
      </c>
      <c r="AP37" s="1"/>
    </row>
    <row r="38" spans="1:42" x14ac:dyDescent="0.35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11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12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3"/>
        <v>-1.122425515839064E-2</v>
      </c>
      <c r="AK38" s="1"/>
      <c r="AL38" s="1">
        <v>0.96769334299999998</v>
      </c>
      <c r="AM38" s="1">
        <v>-0.34742855499999997</v>
      </c>
      <c r="AN38" s="1">
        <f t="shared" si="15"/>
        <v>3.2306657000000016E-2</v>
      </c>
      <c r="AO38" s="1">
        <f t="shared" si="14"/>
        <v>-1.122425515839064E-2</v>
      </c>
      <c r="AP38" s="1"/>
    </row>
    <row r="39" spans="1:42" x14ac:dyDescent="0.35">
      <c r="W39" s="1">
        <v>1</v>
      </c>
      <c r="X39" s="1">
        <v>-0.44279264600000001</v>
      </c>
      <c r="Y39" s="1">
        <v>3.2306657000000016E-2</v>
      </c>
      <c r="Z39" s="1">
        <f t="shared" si="11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12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3"/>
        <v>-1.122425515839064E-2</v>
      </c>
      <c r="AK39" s="1"/>
      <c r="AL39" s="1">
        <v>1</v>
      </c>
      <c r="AM39" s="1">
        <v>-0.34742855499999997</v>
      </c>
      <c r="AN39" s="1">
        <v>3.2306657000000016E-2</v>
      </c>
      <c r="AO39" s="1">
        <f t="shared" si="14"/>
        <v>-1.122425515839064E-2</v>
      </c>
      <c r="AP39" s="1"/>
    </row>
    <row r="40" spans="1:42" s="17" customFormat="1" ht="15" thickBot="1" x14ac:dyDescent="0.4">
      <c r="A40" s="24"/>
      <c r="Y40" s="25"/>
      <c r="Z40" s="25"/>
      <c r="AI40" s="25"/>
      <c r="AJ40" s="25"/>
      <c r="AK40" s="25"/>
      <c r="AO40" s="25"/>
      <c r="AP40" s="25"/>
    </row>
    <row r="41" spans="1:42" x14ac:dyDescent="0.35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O41" s="1"/>
      <c r="AP41" s="1"/>
    </row>
    <row r="42" spans="1:42" x14ac:dyDescent="0.35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5">
      <c r="M43" s="5" t="s">
        <v>61</v>
      </c>
      <c r="N43" t="s">
        <v>62</v>
      </c>
      <c r="P43" t="s">
        <v>69</v>
      </c>
      <c r="R43" s="5" t="s">
        <v>61</v>
      </c>
      <c r="S43" t="s">
        <v>62</v>
      </c>
      <c r="U43" t="s">
        <v>69</v>
      </c>
    </row>
    <row r="44" spans="1:42" x14ac:dyDescent="0.35">
      <c r="B44" s="5" t="s">
        <v>65</v>
      </c>
      <c r="G44" s="5" t="s">
        <v>70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6.5" x14ac:dyDescent="0.4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71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5">
      <c r="M47" s="1"/>
      <c r="N47" s="1"/>
      <c r="O47" s="1"/>
      <c r="T47" s="1"/>
      <c r="Y47" s="1"/>
      <c r="Z47" s="1"/>
    </row>
    <row r="48" spans="1:42" x14ac:dyDescent="0.35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64" si="16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64" si="17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5">
      <c r="B49" s="1">
        <v>4.9999733900000003E-2</v>
      </c>
      <c r="C49">
        <v>30</v>
      </c>
      <c r="D49">
        <f t="shared" ref="D49:D68" si="18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9">-K49*2*SIN(H49*(PI()/180))^2</f>
        <v>-0.74071428571428566</v>
      </c>
      <c r="J49">
        <v>3</v>
      </c>
      <c r="K49">
        <f t="shared" ref="K49:K68" si="20">(9.333)/((1.4/2)*J49^2)</f>
        <v>1.4814285714285715</v>
      </c>
      <c r="M49" s="1">
        <v>3.2259024300000001E-2</v>
      </c>
      <c r="N49" s="1">
        <v>-0.21531428899999999</v>
      </c>
      <c r="O49" s="1">
        <f t="shared" si="16"/>
        <v>3.2256671100000002E-2</v>
      </c>
      <c r="P49" s="1">
        <f t="shared" ref="P49:P79" si="21">O49*N49</f>
        <v>-6.9453222034033483E-3</v>
      </c>
      <c r="R49" s="1">
        <v>3.2259024300000001E-2</v>
      </c>
      <c r="S49" s="1">
        <v>-0.208979944</v>
      </c>
      <c r="T49" s="1">
        <f t="shared" si="17"/>
        <v>3.2256671100000002E-2</v>
      </c>
      <c r="U49" s="1">
        <f t="shared" ref="U49:U79" si="22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5">
      <c r="B50" s="1">
        <v>9.9998980200000004E-2</v>
      </c>
      <c r="C50">
        <v>30</v>
      </c>
      <c r="D50">
        <f t="shared" si="18"/>
        <v>-0.60459978807807258</v>
      </c>
      <c r="E50">
        <v>2</v>
      </c>
      <c r="G50" s="1">
        <v>9.9998980200000004E-2</v>
      </c>
      <c r="H50">
        <v>30</v>
      </c>
      <c r="I50">
        <f t="shared" si="19"/>
        <v>-0.74071428571428566</v>
      </c>
      <c r="J50">
        <v>3</v>
      </c>
      <c r="K50">
        <f t="shared" si="20"/>
        <v>1.4814285714285715</v>
      </c>
      <c r="M50" s="1">
        <v>6.4515695400000003E-2</v>
      </c>
      <c r="N50" s="1">
        <v>-0.36414266000000001</v>
      </c>
      <c r="O50" s="1">
        <f t="shared" si="16"/>
        <v>3.2260422900000002E-2</v>
      </c>
      <c r="P50" s="1">
        <f t="shared" si="21"/>
        <v>-1.1747396207530915E-2</v>
      </c>
      <c r="R50" s="1">
        <v>6.4515695400000003E-2</v>
      </c>
      <c r="S50" s="1">
        <v>-0.33493927600000001</v>
      </c>
      <c r="T50" s="1">
        <f t="shared" si="17"/>
        <v>3.2260422900000002E-2</v>
      </c>
      <c r="U50" s="1">
        <f t="shared" si="22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5">
      <c r="B51" s="1">
        <v>0.149999891</v>
      </c>
      <c r="C51">
        <v>30</v>
      </c>
      <c r="D51">
        <f t="shared" si="18"/>
        <v>-0.60459978807807258</v>
      </c>
      <c r="E51">
        <v>2</v>
      </c>
      <c r="G51" s="1">
        <v>0.149999891</v>
      </c>
      <c r="H51">
        <v>30</v>
      </c>
      <c r="I51">
        <f t="shared" si="19"/>
        <v>-0.74071428571428566</v>
      </c>
      <c r="J51">
        <v>3</v>
      </c>
      <c r="K51">
        <f t="shared" si="20"/>
        <v>1.4814285714285715</v>
      </c>
      <c r="M51" s="1">
        <v>9.6776118300000005E-2</v>
      </c>
      <c r="N51" s="1">
        <v>-0.526847234</v>
      </c>
      <c r="O51" s="1">
        <f t="shared" si="16"/>
        <v>3.2257887700000001E-2</v>
      </c>
      <c r="P51" s="1">
        <f t="shared" si="21"/>
        <v>-1.6994978909427621E-2</v>
      </c>
      <c r="R51" s="1">
        <v>9.6776118300000005E-2</v>
      </c>
      <c r="S51" s="1">
        <v>-0.449096783</v>
      </c>
      <c r="T51" s="1">
        <f t="shared" si="17"/>
        <v>3.2257887700000001E-2</v>
      </c>
      <c r="U51" s="1">
        <f t="shared" si="22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5">
      <c r="B52" s="1">
        <v>0.19999971599999999</v>
      </c>
      <c r="C52">
        <v>30</v>
      </c>
      <c r="D52">
        <f t="shared" si="18"/>
        <v>-0.60459978807807258</v>
      </c>
      <c r="E52">
        <v>2</v>
      </c>
      <c r="G52" s="1">
        <v>0.19999971599999999</v>
      </c>
      <c r="H52">
        <v>30</v>
      </c>
      <c r="I52">
        <f t="shared" si="19"/>
        <v>-0.74071428571428566</v>
      </c>
      <c r="J52">
        <v>3</v>
      </c>
      <c r="K52">
        <f t="shared" si="20"/>
        <v>1.4814285714285715</v>
      </c>
      <c r="M52" s="1">
        <v>0.12903400600000001</v>
      </c>
      <c r="N52" s="1">
        <v>-0.68655869300000005</v>
      </c>
      <c r="O52" s="1">
        <f t="shared" si="16"/>
        <v>3.2258043999999986E-2</v>
      </c>
      <c r="P52" s="1">
        <f t="shared" si="21"/>
        <v>-2.2147040527376483E-2</v>
      </c>
      <c r="R52" s="1">
        <v>0.12903400600000001</v>
      </c>
      <c r="S52" s="1">
        <v>-0.53802750300000002</v>
      </c>
      <c r="T52" s="1">
        <f t="shared" si="17"/>
        <v>3.2258043999999986E-2</v>
      </c>
      <c r="U52" s="1">
        <f t="shared" si="22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5">
      <c r="B53" s="1">
        <v>0.24999981800000001</v>
      </c>
      <c r="C53">
        <v>30</v>
      </c>
      <c r="D53">
        <f t="shared" si="18"/>
        <v>-0.60459978807807258</v>
      </c>
      <c r="E53">
        <v>2</v>
      </c>
      <c r="G53" s="1">
        <v>0.24999981800000001</v>
      </c>
      <c r="H53">
        <v>30</v>
      </c>
      <c r="I53">
        <f t="shared" si="19"/>
        <v>-0.74071428571428566</v>
      </c>
      <c r="J53">
        <v>3</v>
      </c>
      <c r="K53">
        <f t="shared" si="20"/>
        <v>1.4814285714285715</v>
      </c>
      <c r="M53" s="1">
        <v>0.16129204999999999</v>
      </c>
      <c r="N53" s="1">
        <v>-0.82177429700000004</v>
      </c>
      <c r="O53" s="1">
        <f t="shared" si="16"/>
        <v>3.2259954000000007E-2</v>
      </c>
      <c r="P53" s="1">
        <f t="shared" si="21"/>
        <v>-2.6510401019602347E-2</v>
      </c>
      <c r="R53" s="1">
        <v>0.16129204999999999</v>
      </c>
      <c r="S53" s="1">
        <v>-0.59924944599999996</v>
      </c>
      <c r="T53" s="1">
        <f t="shared" si="17"/>
        <v>3.2259954000000007E-2</v>
      </c>
      <c r="U53" s="1">
        <f t="shared" si="22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5">
      <c r="B54" s="1">
        <v>0.30000020300000002</v>
      </c>
      <c r="C54">
        <v>30</v>
      </c>
      <c r="D54">
        <f t="shared" si="18"/>
        <v>-0.60459978807807258</v>
      </c>
      <c r="E54">
        <v>2</v>
      </c>
      <c r="G54" s="1">
        <v>0.30000020300000002</v>
      </c>
      <c r="H54">
        <v>30</v>
      </c>
      <c r="I54">
        <f t="shared" si="19"/>
        <v>-0.74071428571428566</v>
      </c>
      <c r="J54">
        <v>3</v>
      </c>
      <c r="K54">
        <f t="shared" si="20"/>
        <v>1.4814285714285715</v>
      </c>
      <c r="M54" s="1">
        <v>0.193552004</v>
      </c>
      <c r="N54" s="1">
        <v>-0.90551273899999996</v>
      </c>
      <c r="O54" s="1">
        <f t="shared" si="16"/>
        <v>3.2256961000000001E-2</v>
      </c>
      <c r="P54" s="1">
        <f t="shared" si="21"/>
        <v>-2.9209089106926177E-2</v>
      </c>
      <c r="R54" s="1">
        <v>0.193552004</v>
      </c>
      <c r="S54" s="1">
        <v>-0.63581687200000003</v>
      </c>
      <c r="T54" s="1">
        <f t="shared" si="17"/>
        <v>3.2256961000000001E-2</v>
      </c>
      <c r="U54" s="1">
        <f t="shared" si="22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5">
      <c r="B55" s="1">
        <v>0.349997901</v>
      </c>
      <c r="C55">
        <v>30</v>
      </c>
      <c r="D55">
        <f t="shared" si="18"/>
        <v>-0.60459978807807258</v>
      </c>
      <c r="E55">
        <v>2</v>
      </c>
      <c r="G55" s="1">
        <v>0.349997901</v>
      </c>
      <c r="H55">
        <v>30</v>
      </c>
      <c r="I55">
        <f t="shared" si="19"/>
        <v>-0.74071428571428566</v>
      </c>
      <c r="J55">
        <v>3</v>
      </c>
      <c r="K55">
        <f t="shared" si="20"/>
        <v>1.4814285714285715</v>
      </c>
      <c r="M55" s="1">
        <v>0.225808965</v>
      </c>
      <c r="N55" s="1">
        <v>-0.87710339000000004</v>
      </c>
      <c r="O55" s="1">
        <f t="shared" si="16"/>
        <v>3.2255952000000004E-2</v>
      </c>
      <c r="P55" s="1">
        <f t="shared" si="21"/>
        <v>-2.8291804846877284E-2</v>
      </c>
      <c r="R55" s="1">
        <v>0.225808965</v>
      </c>
      <c r="S55" s="1">
        <v>-0.65376699900000002</v>
      </c>
      <c r="T55" s="1">
        <f t="shared" si="17"/>
        <v>3.2255952000000004E-2</v>
      </c>
      <c r="U55" s="1">
        <f t="shared" si="22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5">
      <c r="B56" s="1">
        <v>0.40000013499999998</v>
      </c>
      <c r="C56">
        <v>30</v>
      </c>
      <c r="D56">
        <f t="shared" si="18"/>
        <v>-0.60459978807807258</v>
      </c>
      <c r="E56">
        <v>2</v>
      </c>
      <c r="G56" s="1">
        <v>0.40000013499999998</v>
      </c>
      <c r="H56">
        <v>30</v>
      </c>
      <c r="I56">
        <f t="shared" si="19"/>
        <v>-0.74071428571428566</v>
      </c>
      <c r="J56">
        <v>3</v>
      </c>
      <c r="K56">
        <f t="shared" si="20"/>
        <v>1.4814285714285715</v>
      </c>
      <c r="M56" s="1">
        <v>0.258064917</v>
      </c>
      <c r="N56" s="1">
        <v>-0.79968795000000004</v>
      </c>
      <c r="O56" s="1">
        <f t="shared" si="16"/>
        <v>3.2263203000000018E-2</v>
      </c>
      <c r="P56" s="1">
        <f t="shared" si="21"/>
        <v>-2.5800494667503865E-2</v>
      </c>
      <c r="R56" s="1">
        <v>0.258064917</v>
      </c>
      <c r="S56" s="1">
        <v>-0.66103086600000005</v>
      </c>
      <c r="T56" s="1">
        <f t="shared" si="17"/>
        <v>3.2263203000000018E-2</v>
      </c>
      <c r="U56" s="1">
        <f t="shared" si="22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5">
      <c r="B57" s="1">
        <v>0.44999986800000003</v>
      </c>
      <c r="C57">
        <v>30</v>
      </c>
      <c r="D57">
        <f t="shared" si="18"/>
        <v>-0.60459978807807258</v>
      </c>
      <c r="E57">
        <v>2</v>
      </c>
      <c r="G57" s="1">
        <v>0.44999986800000003</v>
      </c>
      <c r="H57">
        <v>30</v>
      </c>
      <c r="I57">
        <f t="shared" si="19"/>
        <v>-0.74071428571428566</v>
      </c>
      <c r="J57">
        <v>3</v>
      </c>
      <c r="K57">
        <f t="shared" si="20"/>
        <v>1.4814285714285715</v>
      </c>
      <c r="M57" s="1">
        <v>0.29032812000000002</v>
      </c>
      <c r="N57" s="1">
        <v>-0.72858654499999997</v>
      </c>
      <c r="O57" s="1">
        <f t="shared" si="16"/>
        <v>3.2263043999999963E-2</v>
      </c>
      <c r="P57" s="1">
        <f t="shared" si="21"/>
        <v>-2.3506419759142951E-2</v>
      </c>
      <c r="R57" s="1">
        <v>0.29032812000000002</v>
      </c>
      <c r="S57" s="1">
        <v>-0.66324881499999999</v>
      </c>
      <c r="T57" s="1">
        <f t="shared" si="17"/>
        <v>3.2263043999999963E-2</v>
      </c>
      <c r="U57" s="1">
        <f t="shared" si="22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5">
      <c r="B58" s="1">
        <v>0.49999878399999997</v>
      </c>
      <c r="C58">
        <v>30</v>
      </c>
      <c r="D58">
        <f t="shared" si="18"/>
        <v>-0.60459978807807258</v>
      </c>
      <c r="E58">
        <v>2</v>
      </c>
      <c r="G58" s="1">
        <v>0.49999878399999997</v>
      </c>
      <c r="H58">
        <v>30</v>
      </c>
      <c r="I58">
        <f t="shared" si="19"/>
        <v>-0.74071428571428566</v>
      </c>
      <c r="J58">
        <v>3</v>
      </c>
      <c r="K58">
        <f t="shared" si="20"/>
        <v>1.4814285714285715</v>
      </c>
      <c r="M58" s="1">
        <v>0.32259116399999999</v>
      </c>
      <c r="N58" s="1">
        <v>-0.68186347199999997</v>
      </c>
      <c r="O58" s="1">
        <f t="shared" si="16"/>
        <v>3.2249474E-2</v>
      </c>
      <c r="P58" s="1">
        <f t="shared" si="21"/>
        <v>-2.1989738311813726E-2</v>
      </c>
      <c r="R58" s="1">
        <v>0.32259116399999999</v>
      </c>
      <c r="S58" s="1">
        <v>-0.66368833699999996</v>
      </c>
      <c r="T58" s="1">
        <f t="shared" si="17"/>
        <v>3.2249474E-2</v>
      </c>
      <c r="U58" s="1">
        <f t="shared" si="22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5">
      <c r="B59" s="1">
        <v>0.55000070400000001</v>
      </c>
      <c r="C59">
        <v>30</v>
      </c>
      <c r="D59">
        <f t="shared" si="18"/>
        <v>-0.60459978807807258</v>
      </c>
      <c r="E59">
        <v>2</v>
      </c>
      <c r="G59" s="1">
        <v>0.55000070400000001</v>
      </c>
      <c r="H59">
        <v>30</v>
      </c>
      <c r="I59">
        <f t="shared" si="19"/>
        <v>-0.74071428571428566</v>
      </c>
      <c r="J59">
        <v>3</v>
      </c>
      <c r="K59">
        <f t="shared" si="20"/>
        <v>1.4814285714285715</v>
      </c>
      <c r="M59" s="1">
        <v>0.35484063799999999</v>
      </c>
      <c r="N59" s="1">
        <v>-0.65874802700000001</v>
      </c>
      <c r="O59" s="1">
        <f t="shared" si="16"/>
        <v>3.2258625000000041E-2</v>
      </c>
      <c r="P59" s="1">
        <f t="shared" si="21"/>
        <v>-2.1250305572482902E-2</v>
      </c>
      <c r="R59" s="1">
        <v>0.35484063799999999</v>
      </c>
      <c r="S59" s="1">
        <v>-0.66355021000000003</v>
      </c>
      <c r="T59" s="1">
        <f t="shared" si="17"/>
        <v>3.2258625000000041E-2</v>
      </c>
      <c r="U59" s="1">
        <f t="shared" si="22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5">
      <c r="B60" s="1">
        <v>0.59999660399999999</v>
      </c>
      <c r="C60">
        <v>30</v>
      </c>
      <c r="D60">
        <f t="shared" si="18"/>
        <v>-0.60459978807807258</v>
      </c>
      <c r="E60">
        <v>2</v>
      </c>
      <c r="G60" s="1">
        <v>0.59999660399999999</v>
      </c>
      <c r="H60">
        <v>30</v>
      </c>
      <c r="I60">
        <f t="shared" si="19"/>
        <v>-0.74071428571428566</v>
      </c>
      <c r="J60">
        <v>3</v>
      </c>
      <c r="K60">
        <f t="shared" si="20"/>
        <v>1.4814285714285715</v>
      </c>
      <c r="M60" s="1">
        <v>0.38709926300000003</v>
      </c>
      <c r="N60" s="1">
        <v>-0.65154126000000001</v>
      </c>
      <c r="O60" s="1">
        <f t="shared" si="16"/>
        <v>3.2252962999999968E-2</v>
      </c>
      <c r="P60" s="1">
        <f t="shared" si="21"/>
        <v>-2.1014136151753359E-2</v>
      </c>
      <c r="R60" s="1">
        <v>0.38709926300000003</v>
      </c>
      <c r="S60" s="1">
        <v>-0.663420699</v>
      </c>
      <c r="T60" s="1">
        <f t="shared" si="17"/>
        <v>3.2252962999999968E-2</v>
      </c>
      <c r="U60" s="1">
        <f t="shared" si="22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5">
      <c r="B61" s="1">
        <v>0.65000172700000003</v>
      </c>
      <c r="C61">
        <v>30</v>
      </c>
      <c r="D61">
        <f t="shared" si="18"/>
        <v>-0.60459978807807258</v>
      </c>
      <c r="E61">
        <v>2</v>
      </c>
      <c r="G61" s="1">
        <v>0.65000172700000003</v>
      </c>
      <c r="H61">
        <v>30</v>
      </c>
      <c r="I61">
        <f t="shared" si="19"/>
        <v>-0.74071428571428566</v>
      </c>
      <c r="J61">
        <v>3</v>
      </c>
      <c r="K61">
        <f t="shared" si="20"/>
        <v>1.4814285714285715</v>
      </c>
      <c r="M61" s="1">
        <v>0.41935222599999999</v>
      </c>
      <c r="N61" s="1">
        <v>-0.65205392399999995</v>
      </c>
      <c r="O61" s="1">
        <f t="shared" si="16"/>
        <v>3.2263645000000007E-2</v>
      </c>
      <c r="P61" s="1">
        <f t="shared" si="21"/>
        <v>-2.1037636324792983E-2</v>
      </c>
      <c r="R61" s="1">
        <v>0.41935222599999999</v>
      </c>
      <c r="S61" s="1">
        <v>-0.66349698400000001</v>
      </c>
      <c r="T61" s="1">
        <f t="shared" si="17"/>
        <v>3.2263645000000007E-2</v>
      </c>
      <c r="U61" s="1">
        <f t="shared" si="22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5">
      <c r="B62" s="1">
        <v>0.70000064900000003</v>
      </c>
      <c r="C62">
        <v>30</v>
      </c>
      <c r="D62">
        <f t="shared" si="18"/>
        <v>-0.60459978807807258</v>
      </c>
      <c r="E62">
        <v>2</v>
      </c>
      <c r="G62" s="1">
        <v>0.70000064900000003</v>
      </c>
      <c r="H62">
        <v>30</v>
      </c>
      <c r="I62">
        <f t="shared" si="19"/>
        <v>-0.74071428571428566</v>
      </c>
      <c r="J62">
        <v>3</v>
      </c>
      <c r="K62">
        <f t="shared" si="20"/>
        <v>1.4814285714285715</v>
      </c>
      <c r="M62" s="1">
        <v>0.451615871</v>
      </c>
      <c r="N62" s="1">
        <v>-0.65448419400000002</v>
      </c>
      <c r="O62" s="1">
        <f t="shared" si="16"/>
        <v>3.2252804999999996E-2</v>
      </c>
      <c r="P62" s="1">
        <f t="shared" si="21"/>
        <v>-2.1108951084664169E-2</v>
      </c>
      <c r="R62" s="1">
        <v>0.451615871</v>
      </c>
      <c r="S62" s="1">
        <v>-0.66376763100000002</v>
      </c>
      <c r="T62" s="1">
        <f t="shared" si="17"/>
        <v>3.2252804999999996E-2</v>
      </c>
      <c r="U62" s="1">
        <f t="shared" si="22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5">
      <c r="B63" s="1">
        <v>0.74999718500000001</v>
      </c>
      <c r="C63">
        <v>30</v>
      </c>
      <c r="D63">
        <f t="shared" si="18"/>
        <v>-0.60459978807807258</v>
      </c>
      <c r="E63">
        <v>2</v>
      </c>
      <c r="G63" s="1">
        <v>0.74999718500000001</v>
      </c>
      <c r="H63">
        <v>30</v>
      </c>
      <c r="I63">
        <f t="shared" si="19"/>
        <v>-0.74071428571428566</v>
      </c>
      <c r="J63">
        <v>3</v>
      </c>
      <c r="K63">
        <f t="shared" si="20"/>
        <v>1.4814285714285715</v>
      </c>
      <c r="M63" s="1">
        <v>0.483868676</v>
      </c>
      <c r="N63" s="1">
        <v>-0.65615511900000001</v>
      </c>
      <c r="O63" s="1">
        <f t="shared" si="16"/>
        <v>3.2270249000000029E-2</v>
      </c>
      <c r="P63" s="1">
        <f t="shared" si="21"/>
        <v>-2.1174289072754648E-2</v>
      </c>
      <c r="R63" s="1">
        <v>0.483868676</v>
      </c>
      <c r="S63" s="1">
        <v>-0.66419988200000002</v>
      </c>
      <c r="T63" s="1">
        <f t="shared" si="17"/>
        <v>3.2270249000000029E-2</v>
      </c>
      <c r="U63" s="1">
        <f t="shared" si="22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5">
      <c r="B64" s="1">
        <v>0.80000190599999998</v>
      </c>
      <c r="C64">
        <v>30</v>
      </c>
      <c r="D64">
        <f t="shared" si="18"/>
        <v>-0.60459978807807258</v>
      </c>
      <c r="E64">
        <v>2</v>
      </c>
      <c r="G64" s="1">
        <v>0.80000190599999998</v>
      </c>
      <c r="H64">
        <v>30</v>
      </c>
      <c r="I64">
        <f t="shared" si="19"/>
        <v>-0.74071428571428566</v>
      </c>
      <c r="J64">
        <v>3</v>
      </c>
      <c r="K64">
        <f t="shared" si="20"/>
        <v>1.4814285714285715</v>
      </c>
      <c r="M64" s="1">
        <v>0.51613892500000003</v>
      </c>
      <c r="N64" s="1">
        <v>-0.65673480399999995</v>
      </c>
      <c r="O64" s="1">
        <f t="shared" si="16"/>
        <v>3.2245112999999992E-2</v>
      </c>
      <c r="P64" s="1">
        <f t="shared" si="21"/>
        <v>-2.1176487966012843E-2</v>
      </c>
      <c r="R64" s="1">
        <v>0.51613892500000003</v>
      </c>
      <c r="S64" s="1">
        <v>-0.66473405900000004</v>
      </c>
      <c r="T64" s="1">
        <f t="shared" si="17"/>
        <v>3.2245112999999992E-2</v>
      </c>
      <c r="U64" s="1">
        <f t="shared" si="22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5">
      <c r="B65" s="1">
        <v>0.84999802300000005</v>
      </c>
      <c r="C65">
        <v>30</v>
      </c>
      <c r="D65">
        <f t="shared" si="18"/>
        <v>-0.60459978807807258</v>
      </c>
      <c r="E65">
        <v>2</v>
      </c>
      <c r="G65" s="1">
        <v>0.84999802300000005</v>
      </c>
      <c r="H65">
        <v>30</v>
      </c>
      <c r="I65">
        <f t="shared" si="19"/>
        <v>-0.74071428571428566</v>
      </c>
      <c r="J65">
        <v>3</v>
      </c>
      <c r="K65">
        <f t="shared" si="20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21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22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5">
      <c r="B66" s="1">
        <v>0.89999669500000001</v>
      </c>
      <c r="C66">
        <v>30</v>
      </c>
      <c r="D66">
        <f t="shared" si="18"/>
        <v>-0.60459978807807258</v>
      </c>
      <c r="E66">
        <v>2</v>
      </c>
      <c r="G66" s="1">
        <v>0.89999669500000001</v>
      </c>
      <c r="H66">
        <v>30</v>
      </c>
      <c r="I66">
        <f t="shared" si="19"/>
        <v>-0.74071428571428566</v>
      </c>
      <c r="J66">
        <v>3</v>
      </c>
      <c r="K66">
        <f t="shared" si="20"/>
        <v>1.4814285714285715</v>
      </c>
      <c r="M66" s="1">
        <v>0.58064346200000005</v>
      </c>
      <c r="N66" s="1">
        <v>-0.65696473</v>
      </c>
      <c r="O66" s="1">
        <f t="shared" ref="O66:O78" si="23">M67-M66</f>
        <v>3.2244005999999992E-2</v>
      </c>
      <c r="P66" s="1">
        <f t="shared" si="21"/>
        <v>-2.1183174695908375E-2</v>
      </c>
      <c r="R66" s="1">
        <v>0.58064346200000005</v>
      </c>
      <c r="S66" s="1">
        <v>-0.665929047</v>
      </c>
      <c r="T66" s="1">
        <f t="shared" ref="T66:T78" si="24">R67-R66</f>
        <v>3.2244005999999992E-2</v>
      </c>
      <c r="U66" s="1">
        <f t="shared" si="22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5">
      <c r="B67" s="1">
        <v>0.94999397600000002</v>
      </c>
      <c r="C67">
        <v>30</v>
      </c>
      <c r="D67">
        <f t="shared" si="18"/>
        <v>-0.60459978807807258</v>
      </c>
      <c r="E67">
        <v>2</v>
      </c>
      <c r="G67" s="1">
        <v>0.94999397600000002</v>
      </c>
      <c r="H67">
        <v>30</v>
      </c>
      <c r="I67">
        <f t="shared" si="19"/>
        <v>-0.74071428571428566</v>
      </c>
      <c r="J67">
        <v>3</v>
      </c>
      <c r="K67">
        <f t="shared" si="20"/>
        <v>1.4814285714285715</v>
      </c>
      <c r="M67" s="1">
        <v>0.61288746800000005</v>
      </c>
      <c r="N67" s="1">
        <v>-0.65737111500000001</v>
      </c>
      <c r="O67" s="1">
        <f t="shared" si="23"/>
        <v>3.2270172999999902E-2</v>
      </c>
      <c r="P67" s="1">
        <f t="shared" si="21"/>
        <v>-2.121347960625283E-2</v>
      </c>
      <c r="R67" s="1">
        <v>0.61288746800000005</v>
      </c>
      <c r="S67" s="1">
        <v>-0.66652560100000002</v>
      </c>
      <c r="T67" s="1">
        <f t="shared" si="24"/>
        <v>3.2270172999999902E-2</v>
      </c>
      <c r="U67" s="1">
        <f t="shared" si="22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5">
      <c r="B68" s="1">
        <v>1</v>
      </c>
      <c r="C68">
        <v>30</v>
      </c>
      <c r="D68">
        <f t="shared" si="18"/>
        <v>-0.60459978807807258</v>
      </c>
      <c r="E68">
        <v>2</v>
      </c>
      <c r="G68" s="1">
        <v>1</v>
      </c>
      <c r="H68">
        <v>30</v>
      </c>
      <c r="I68">
        <f t="shared" si="19"/>
        <v>-0.74071428571428566</v>
      </c>
      <c r="J68">
        <v>3</v>
      </c>
      <c r="K68">
        <f t="shared" si="20"/>
        <v>1.4814285714285715</v>
      </c>
      <c r="M68" s="1">
        <v>0.64515764099999995</v>
      </c>
      <c r="N68" s="1">
        <v>-0.65796761299999995</v>
      </c>
      <c r="O68" s="1">
        <f t="shared" si="23"/>
        <v>3.2259935000000017E-2</v>
      </c>
      <c r="P68" s="1">
        <f t="shared" si="21"/>
        <v>-2.1225992427485164E-2</v>
      </c>
      <c r="R68" s="1">
        <v>0.64515764099999995</v>
      </c>
      <c r="S68" s="1">
        <v>-0.66709537100000005</v>
      </c>
      <c r="T68" s="1">
        <f t="shared" si="24"/>
        <v>3.2259935000000017E-2</v>
      </c>
      <c r="U68" s="1">
        <f t="shared" si="22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5">
      <c r="M69" s="1">
        <v>0.67741757599999997</v>
      </c>
      <c r="N69" s="1">
        <v>-0.65858918700000002</v>
      </c>
      <c r="O69" s="1">
        <f t="shared" si="23"/>
        <v>3.2241479000000073E-2</v>
      </c>
      <c r="P69" s="1">
        <f t="shared" si="21"/>
        <v>-2.1233889442287622E-2</v>
      </c>
      <c r="R69" s="1">
        <v>0.67741757599999997</v>
      </c>
      <c r="S69" s="1">
        <v>-0.66762749300000002</v>
      </c>
      <c r="T69" s="1">
        <f t="shared" si="24"/>
        <v>3.2241479000000073E-2</v>
      </c>
      <c r="U69" s="1">
        <f t="shared" si="22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5">
      <c r="M70" s="1">
        <v>0.70965905500000004</v>
      </c>
      <c r="N70" s="1">
        <v>-0.65910456799999995</v>
      </c>
      <c r="O70" s="1">
        <f t="shared" si="23"/>
        <v>3.2309637000000002E-2</v>
      </c>
      <c r="P70" s="1">
        <f t="shared" si="21"/>
        <v>-2.1295429337121814E-2</v>
      </c>
      <c r="R70" s="1">
        <v>0.70965905500000004</v>
      </c>
      <c r="S70" s="1">
        <v>-0.66811580999999998</v>
      </c>
      <c r="T70" s="1">
        <f t="shared" si="24"/>
        <v>3.2309637000000002E-2</v>
      </c>
      <c r="U70" s="1">
        <f t="shared" si="22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5">
      <c r="M71" s="1">
        <v>0.74196869200000004</v>
      </c>
      <c r="N71" s="1">
        <v>-0.65946097400000003</v>
      </c>
      <c r="O71" s="1">
        <f t="shared" si="23"/>
        <v>3.2205494999999917E-2</v>
      </c>
      <c r="P71" s="1">
        <f t="shared" si="21"/>
        <v>-2.1238267100852075E-2</v>
      </c>
      <c r="R71" s="1">
        <v>0.74196869200000004</v>
      </c>
      <c r="S71" s="1">
        <v>-0.66855762600000002</v>
      </c>
      <c r="T71" s="1">
        <f t="shared" si="24"/>
        <v>3.2205494999999917E-2</v>
      </c>
      <c r="U71" s="1">
        <f t="shared" si="22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5">
      <c r="M72" s="1">
        <v>0.77417418699999996</v>
      </c>
      <c r="N72" s="1">
        <v>-0.65967178699999995</v>
      </c>
      <c r="O72" s="1">
        <f t="shared" si="23"/>
        <v>3.2276414000000031E-2</v>
      </c>
      <c r="P72" s="1">
        <f t="shared" si="21"/>
        <v>-2.1291839701331836E-2</v>
      </c>
      <c r="R72" s="1">
        <v>0.77417418699999996</v>
      </c>
      <c r="S72" s="1">
        <v>-0.668953095</v>
      </c>
      <c r="T72" s="1">
        <f t="shared" si="24"/>
        <v>3.2276414000000031E-2</v>
      </c>
      <c r="U72" s="1">
        <f t="shared" si="22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5">
      <c r="M73" s="1">
        <v>0.80645060099999999</v>
      </c>
      <c r="N73" s="1">
        <v>-0.65978351400000002</v>
      </c>
      <c r="O73" s="1">
        <f t="shared" si="23"/>
        <v>3.2238211000000017E-2</v>
      </c>
      <c r="P73" s="1">
        <f t="shared" si="21"/>
        <v>-2.1270240138653466E-2</v>
      </c>
      <c r="R73" s="1">
        <v>0.80645060099999999</v>
      </c>
      <c r="S73" s="1">
        <v>-0.66930482499999999</v>
      </c>
      <c r="T73" s="1">
        <f t="shared" si="24"/>
        <v>3.2238211000000017E-2</v>
      </c>
      <c r="U73" s="1">
        <f t="shared" si="22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5">
      <c r="M74" s="1">
        <v>0.83868881200000001</v>
      </c>
      <c r="N74" s="1">
        <v>-0.65984671900000003</v>
      </c>
      <c r="O74" s="1">
        <f t="shared" si="23"/>
        <v>3.227818299999996E-2</v>
      </c>
      <c r="P74" s="1">
        <f t="shared" si="21"/>
        <v>-2.1298653147831553E-2</v>
      </c>
      <c r="R74" s="1">
        <v>0.83868881200000001</v>
      </c>
      <c r="S74" s="1">
        <v>-0.66961727699999996</v>
      </c>
      <c r="T74" s="1">
        <f t="shared" si="24"/>
        <v>3.227818299999996E-2</v>
      </c>
      <c r="U74" s="1">
        <f t="shared" si="22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5">
      <c r="M75" s="1">
        <v>0.87096699499999997</v>
      </c>
      <c r="N75" s="1">
        <v>-0.65990000199999999</v>
      </c>
      <c r="O75" s="1">
        <f t="shared" si="23"/>
        <v>3.2236343000000001E-2</v>
      </c>
      <c r="P75" s="1">
        <f t="shared" si="21"/>
        <v>-2.1272762810172686E-2</v>
      </c>
      <c r="R75" s="1">
        <v>0.87096699499999997</v>
      </c>
      <c r="S75" s="1">
        <v>-0.66989590099999996</v>
      </c>
      <c r="T75" s="1">
        <f t="shared" si="24"/>
        <v>3.2236343000000001E-2</v>
      </c>
      <c r="U75" s="1">
        <f t="shared" si="22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5">
      <c r="M76" s="1">
        <v>0.90320333799999997</v>
      </c>
      <c r="N76" s="1">
        <v>-0.65996573000000003</v>
      </c>
      <c r="O76" s="1">
        <f t="shared" si="23"/>
        <v>3.2325915000000038E-2</v>
      </c>
      <c r="P76" s="1">
        <f t="shared" si="21"/>
        <v>-2.1333996090892975E-2</v>
      </c>
      <c r="R76" s="1">
        <v>0.90320333799999997</v>
      </c>
      <c r="S76" s="1">
        <v>-0.67014614800000005</v>
      </c>
      <c r="T76" s="1">
        <f t="shared" si="24"/>
        <v>3.2325915000000038E-2</v>
      </c>
      <c r="U76" s="1">
        <f t="shared" si="22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5">
      <c r="M77" s="1">
        <v>0.93552925300000001</v>
      </c>
      <c r="N77" s="1">
        <v>-0.66005239500000001</v>
      </c>
      <c r="O77" s="1">
        <f t="shared" si="23"/>
        <v>3.218849800000001E-2</v>
      </c>
      <c r="P77" s="1">
        <f t="shared" si="21"/>
        <v>-2.1246095196352718E-2</v>
      </c>
      <c r="R77" s="1">
        <v>0.93552925300000001</v>
      </c>
      <c r="S77" s="1">
        <v>-0.670372564</v>
      </c>
      <c r="T77" s="1">
        <f t="shared" si="24"/>
        <v>3.218849800000001E-2</v>
      </c>
      <c r="U77" s="1">
        <f t="shared" si="22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5">
      <c r="M78" s="1">
        <v>0.96771775100000001</v>
      </c>
      <c r="N78" s="1">
        <v>-0.67795947899999998</v>
      </c>
      <c r="O78" s="1">
        <f t="shared" si="23"/>
        <v>3.2282248999999985E-2</v>
      </c>
      <c r="P78" s="1">
        <f t="shared" si="21"/>
        <v>-2.188605671298826E-2</v>
      </c>
      <c r="R78" s="1">
        <v>0.96771775100000001</v>
      </c>
      <c r="S78" s="1">
        <v>-0.68853593300000004</v>
      </c>
      <c r="T78" s="1">
        <f t="shared" si="24"/>
        <v>3.2282248999999985E-2</v>
      </c>
      <c r="U78" s="1">
        <f t="shared" si="22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5">
      <c r="M79" s="1">
        <v>1</v>
      </c>
      <c r="N79" s="1">
        <v>-0.67795947899999998</v>
      </c>
      <c r="O79" s="1">
        <v>3.2306657000000016E-2</v>
      </c>
      <c r="P79" s="1">
        <f t="shared" si="21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22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5">
      <c r="W80" s="1"/>
      <c r="X8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NACA 0012</vt:lpstr>
      <vt:lpstr>Supersonic Wedge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</cp:lastModifiedBy>
  <dcterms:created xsi:type="dcterms:W3CDTF">2020-07-17T18:26:53Z</dcterms:created>
  <dcterms:modified xsi:type="dcterms:W3CDTF">2020-07-21T15:15:58Z</dcterms:modified>
</cp:coreProperties>
</file>