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0A306DEB-E446-41A7-AF21-EFB66DD3C28F}" xr6:coauthVersionLast="45" xr6:coauthVersionMax="45" xr10:uidLastSave="{00000000-0000-0000-0000-000000000000}"/>
  <bookViews>
    <workbookView xWindow="38280" yWindow="-120" windowWidth="29040" windowHeight="15840" activeTab="2" xr2:uid="{C44DC755-8228-428A-A8CC-3A0F05E4D199}"/>
  </bookViews>
  <sheets>
    <sheet name="NACA 0012" sheetId="1" r:id="rId1"/>
    <sheet name="NACA 0012 (M=0.1)" sheetId="7" r:id="rId2"/>
    <sheet name="Biconvex Airfoil" sheetId="8" r:id="rId3"/>
    <sheet name="Supersonic Wedge" sheetId="4" r:id="rId4"/>
    <sheet name="Shock Resolution" sheetId="5" r:id="rId5"/>
    <sheet name="Foelsch Nozzle" sheetId="6" r:id="rId6"/>
  </sheets>
  <definedNames>
    <definedName name="_xlnm._FilterDatabase" localSheetId="0" hidden="1">'NACA 0012'!$FR$7:$FR$53</definedName>
    <definedName name="_xlnm._FilterDatabase" localSheetId="1" hidden="1">'NACA 0012 (M=0.1)'!$FR$7:$FR$53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4" i="8" l="1"/>
  <c r="BO4" i="8"/>
  <c r="BJ4" i="8"/>
  <c r="BE4" i="8"/>
  <c r="AZ4" i="8"/>
  <c r="AU4" i="8"/>
  <c r="AP4" i="8"/>
  <c r="AK4" i="8"/>
  <c r="AF4" i="8"/>
  <c r="AA4" i="8"/>
  <c r="V4" i="8"/>
  <c r="C7" i="8"/>
  <c r="C8" i="8"/>
  <c r="C9" i="8"/>
  <c r="C10" i="8"/>
  <c r="C11" i="8"/>
  <c r="C12" i="8"/>
  <c r="C13" i="8"/>
  <c r="C14" i="8"/>
  <c r="C15" i="8"/>
  <c r="C16" i="8"/>
  <c r="C6" i="8"/>
  <c r="I87" i="8"/>
  <c r="M48" i="8"/>
  <c r="K89" i="8"/>
  <c r="M89" i="8" s="1"/>
  <c r="N89" i="8" s="1"/>
  <c r="O89" i="8" s="1"/>
  <c r="K47" i="8"/>
  <c r="M47" i="8" s="1"/>
  <c r="N47" i="8" s="1"/>
  <c r="O47" i="8" s="1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49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7" i="8"/>
  <c r="H8" i="8"/>
  <c r="H50" i="8" s="1"/>
  <c r="H9" i="8"/>
  <c r="H51" i="8" s="1"/>
  <c r="H10" i="8"/>
  <c r="H11" i="8"/>
  <c r="H53" i="8" s="1"/>
  <c r="H12" i="8"/>
  <c r="H54" i="8" s="1"/>
  <c r="H13" i="8"/>
  <c r="H55" i="8" s="1"/>
  <c r="H14" i="8"/>
  <c r="H56" i="8" s="1"/>
  <c r="H15" i="8"/>
  <c r="H57" i="8" s="1"/>
  <c r="H16" i="8"/>
  <c r="H58" i="8" s="1"/>
  <c r="H17" i="8"/>
  <c r="H18" i="8"/>
  <c r="H60" i="8" s="1"/>
  <c r="H19" i="8"/>
  <c r="H20" i="8"/>
  <c r="H21" i="8"/>
  <c r="H63" i="8" s="1"/>
  <c r="H22" i="8"/>
  <c r="H64" i="8" s="1"/>
  <c r="H23" i="8"/>
  <c r="H65" i="8" s="1"/>
  <c r="H24" i="8"/>
  <c r="H66" i="8" s="1"/>
  <c r="H25" i="8"/>
  <c r="H67" i="8" s="1"/>
  <c r="H26" i="8"/>
  <c r="H27" i="8"/>
  <c r="H69" i="8" s="1"/>
  <c r="H28" i="8"/>
  <c r="H70" i="8" s="1"/>
  <c r="H29" i="8"/>
  <c r="H71" i="8" s="1"/>
  <c r="H30" i="8"/>
  <c r="H72" i="8" s="1"/>
  <c r="H31" i="8"/>
  <c r="H73" i="8" s="1"/>
  <c r="H32" i="8"/>
  <c r="H74" i="8" s="1"/>
  <c r="H33" i="8"/>
  <c r="H34" i="8"/>
  <c r="H76" i="8" s="1"/>
  <c r="H35" i="8"/>
  <c r="H77" i="8" s="1"/>
  <c r="H36" i="8"/>
  <c r="H37" i="8"/>
  <c r="H79" i="8" s="1"/>
  <c r="H38" i="8"/>
  <c r="H80" i="8" s="1"/>
  <c r="H39" i="8"/>
  <c r="H81" i="8" s="1"/>
  <c r="H40" i="8"/>
  <c r="H82" i="8" s="1"/>
  <c r="H41" i="8"/>
  <c r="H83" i="8" s="1"/>
  <c r="H42" i="8"/>
  <c r="H43" i="8"/>
  <c r="H85" i="8" s="1"/>
  <c r="H44" i="8"/>
  <c r="H45" i="8"/>
  <c r="H87" i="8" s="1"/>
  <c r="H46" i="8"/>
  <c r="H88" i="8" s="1"/>
  <c r="J87" i="8" s="1"/>
  <c r="H47" i="8"/>
  <c r="H89" i="8" s="1"/>
  <c r="H7" i="8"/>
  <c r="H49" i="8" s="1"/>
  <c r="BS47" i="8" l="1"/>
  <c r="BS89" i="8"/>
  <c r="BN89" i="8"/>
  <c r="BN47" i="8"/>
  <c r="BI47" i="8"/>
  <c r="BI89" i="8"/>
  <c r="BD47" i="8"/>
  <c r="BD89" i="8"/>
  <c r="AT47" i="8"/>
  <c r="AY47" i="8"/>
  <c r="AT89" i="8"/>
  <c r="AY89" i="8"/>
  <c r="AO47" i="8"/>
  <c r="AO89" i="8"/>
  <c r="U89" i="8"/>
  <c r="Z47" i="8"/>
  <c r="Z89" i="8"/>
  <c r="AE47" i="8"/>
  <c r="AE89" i="8"/>
  <c r="AJ47" i="8"/>
  <c r="AJ89" i="8"/>
  <c r="U47" i="8"/>
  <c r="J82" i="8"/>
  <c r="K82" i="8" s="1"/>
  <c r="M82" i="8" s="1"/>
  <c r="N82" i="8" s="1"/>
  <c r="J32" i="8"/>
  <c r="K32" i="8" s="1"/>
  <c r="M32" i="8" s="1"/>
  <c r="N32" i="8" s="1"/>
  <c r="J66" i="8"/>
  <c r="K66" i="8" s="1"/>
  <c r="M66" i="8" s="1"/>
  <c r="N66" i="8" s="1"/>
  <c r="J16" i="8"/>
  <c r="J50" i="8"/>
  <c r="K50" i="8" s="1"/>
  <c r="M50" i="8" s="1"/>
  <c r="N50" i="8" s="1"/>
  <c r="J35" i="8"/>
  <c r="K35" i="8" s="1"/>
  <c r="M35" i="8" s="1"/>
  <c r="N35" i="8" s="1"/>
  <c r="J69" i="8"/>
  <c r="K69" i="8" s="1"/>
  <c r="M69" i="8" s="1"/>
  <c r="N69" i="8" s="1"/>
  <c r="J19" i="8"/>
  <c r="K19" i="8" s="1"/>
  <c r="M19" i="8" s="1"/>
  <c r="N19" i="8" s="1"/>
  <c r="H59" i="8"/>
  <c r="J58" i="8" s="1"/>
  <c r="K58" i="8" s="1"/>
  <c r="M58" i="8" s="1"/>
  <c r="N58" i="8" s="1"/>
  <c r="J41" i="8"/>
  <c r="K41" i="8" s="1"/>
  <c r="M41" i="8" s="1"/>
  <c r="N41" i="8" s="1"/>
  <c r="J33" i="8"/>
  <c r="K33" i="8" s="1"/>
  <c r="M33" i="8" s="1"/>
  <c r="N33" i="8" s="1"/>
  <c r="J25" i="8"/>
  <c r="K25" i="8" s="1"/>
  <c r="M25" i="8" s="1"/>
  <c r="N25" i="8" s="1"/>
  <c r="J9" i="8"/>
  <c r="K9" i="8" s="1"/>
  <c r="M9" i="8" s="1"/>
  <c r="N9" i="8" s="1"/>
  <c r="J79" i="8"/>
  <c r="J71" i="8"/>
  <c r="J63" i="8"/>
  <c r="J55" i="8"/>
  <c r="J44" i="8"/>
  <c r="H75" i="8"/>
  <c r="J74" i="8" s="1"/>
  <c r="K74" i="8" s="1"/>
  <c r="M74" i="8" s="1"/>
  <c r="N74" i="8" s="1"/>
  <c r="J57" i="8"/>
  <c r="K57" i="8" s="1"/>
  <c r="M57" i="8" s="1"/>
  <c r="N57" i="8" s="1"/>
  <c r="J81" i="8"/>
  <c r="K81" i="8" s="1"/>
  <c r="M81" i="8" s="1"/>
  <c r="N81" i="8" s="1"/>
  <c r="J73" i="8"/>
  <c r="K73" i="8" s="1"/>
  <c r="M73" i="8" s="1"/>
  <c r="N73" i="8" s="1"/>
  <c r="J65" i="8"/>
  <c r="K65" i="8" s="1"/>
  <c r="M65" i="8" s="1"/>
  <c r="N65" i="8" s="1"/>
  <c r="J15" i="8"/>
  <c r="K15" i="8" s="1"/>
  <c r="M15" i="8" s="1"/>
  <c r="N15" i="8" s="1"/>
  <c r="K16" i="8"/>
  <c r="M16" i="8" s="1"/>
  <c r="N16" i="8" s="1"/>
  <c r="J76" i="8"/>
  <c r="J18" i="8"/>
  <c r="J49" i="8"/>
  <c r="H84" i="8"/>
  <c r="J83" i="8" s="1"/>
  <c r="J80" i="8"/>
  <c r="J72" i="8"/>
  <c r="J64" i="8"/>
  <c r="J56" i="8"/>
  <c r="H78" i="8"/>
  <c r="J78" i="8" s="1"/>
  <c r="J53" i="8"/>
  <c r="J54" i="8"/>
  <c r="J28" i="8"/>
  <c r="J70" i="8"/>
  <c r="J36" i="8"/>
  <c r="J12" i="8"/>
  <c r="J43" i="8"/>
  <c r="J11" i="8"/>
  <c r="J26" i="8"/>
  <c r="J10" i="8"/>
  <c r="H68" i="8"/>
  <c r="J67" i="8" s="1"/>
  <c r="J17" i="8"/>
  <c r="J40" i="8"/>
  <c r="J24" i="8"/>
  <c r="J8" i="8"/>
  <c r="J20" i="8"/>
  <c r="J27" i="8"/>
  <c r="J34" i="8"/>
  <c r="H52" i="8"/>
  <c r="J51" i="8" s="1"/>
  <c r="H62" i="8"/>
  <c r="H86" i="8"/>
  <c r="H61" i="8"/>
  <c r="J60" i="8" s="1"/>
  <c r="J7" i="8"/>
  <c r="J39" i="8"/>
  <c r="J31" i="8"/>
  <c r="J23" i="8"/>
  <c r="J42" i="8"/>
  <c r="J38" i="8"/>
  <c r="J30" i="8"/>
  <c r="J22" i="8"/>
  <c r="J14" i="8"/>
  <c r="J45" i="8"/>
  <c r="J37" i="8"/>
  <c r="J29" i="8"/>
  <c r="J21" i="8"/>
  <c r="J13" i="8"/>
  <c r="GZ63" i="7"/>
  <c r="HF63" i="7"/>
  <c r="HL63" i="7"/>
  <c r="GY67" i="7"/>
  <c r="GZ67" i="7" s="1"/>
  <c r="HE67" i="7"/>
  <c r="HF67" i="7"/>
  <c r="HK67" i="7"/>
  <c r="HL67" i="7" s="1"/>
  <c r="GY68" i="7"/>
  <c r="GZ68" i="7" s="1"/>
  <c r="HE68" i="7"/>
  <c r="HF68" i="7" s="1"/>
  <c r="HK68" i="7"/>
  <c r="HL68" i="7"/>
  <c r="GY69" i="7"/>
  <c r="GZ69" i="7" s="1"/>
  <c r="HE69" i="7"/>
  <c r="HF69" i="7"/>
  <c r="HK69" i="7"/>
  <c r="HL69" i="7"/>
  <c r="GY70" i="7"/>
  <c r="GZ70" i="7" s="1"/>
  <c r="HE70" i="7"/>
  <c r="HF70" i="7" s="1"/>
  <c r="HK70" i="7"/>
  <c r="HL70" i="7"/>
  <c r="GY71" i="7"/>
  <c r="GZ71" i="7"/>
  <c r="HE71" i="7"/>
  <c r="HF71" i="7" s="1"/>
  <c r="HK71" i="7"/>
  <c r="HL71" i="7" s="1"/>
  <c r="GY72" i="7"/>
  <c r="GZ72" i="7"/>
  <c r="HE72" i="7"/>
  <c r="HF72" i="7"/>
  <c r="HK72" i="7"/>
  <c r="HL72" i="7"/>
  <c r="GY73" i="7"/>
  <c r="GZ73" i="7" s="1"/>
  <c r="HE73" i="7"/>
  <c r="HF73" i="7"/>
  <c r="HK73" i="7"/>
  <c r="HL73" i="7"/>
  <c r="GY74" i="7"/>
  <c r="GZ74" i="7"/>
  <c r="HE74" i="7"/>
  <c r="HF74" i="7" s="1"/>
  <c r="HK74" i="7"/>
  <c r="HL74" i="7"/>
  <c r="GY75" i="7"/>
  <c r="GZ75" i="7"/>
  <c r="HE75" i="7"/>
  <c r="HF75" i="7"/>
  <c r="HK75" i="7"/>
  <c r="HL75" i="7" s="1"/>
  <c r="GY76" i="7"/>
  <c r="GZ76" i="7" s="1"/>
  <c r="HE76" i="7"/>
  <c r="HF76" i="7" s="1"/>
  <c r="HK76" i="7"/>
  <c r="HL76" i="7"/>
  <c r="GY77" i="7"/>
  <c r="GZ77" i="7" s="1"/>
  <c r="HE77" i="7"/>
  <c r="HF77" i="7"/>
  <c r="HK77" i="7"/>
  <c r="HL77" i="7"/>
  <c r="GY78" i="7"/>
  <c r="GZ78" i="7"/>
  <c r="HE78" i="7"/>
  <c r="HF78" i="7" s="1"/>
  <c r="HK78" i="7"/>
  <c r="HL78" i="7"/>
  <c r="GY79" i="7"/>
  <c r="GZ79" i="7" s="1"/>
  <c r="HE79" i="7"/>
  <c r="HF79" i="7" s="1"/>
  <c r="HK79" i="7"/>
  <c r="HL79" i="7" s="1"/>
  <c r="GY80" i="7"/>
  <c r="GZ80" i="7"/>
  <c r="HE80" i="7"/>
  <c r="HF80" i="7"/>
  <c r="HK80" i="7"/>
  <c r="HL80" i="7"/>
  <c r="GY81" i="7"/>
  <c r="GZ81" i="7" s="1"/>
  <c r="HE81" i="7"/>
  <c r="HF81" i="7"/>
  <c r="HK81" i="7"/>
  <c r="HL81" i="7"/>
  <c r="GY82" i="7"/>
  <c r="GZ82" i="7" s="1"/>
  <c r="HE82" i="7"/>
  <c r="HF82" i="7" s="1"/>
  <c r="HK82" i="7"/>
  <c r="HL82" i="7"/>
  <c r="GY83" i="7"/>
  <c r="GZ83" i="7"/>
  <c r="HE83" i="7"/>
  <c r="HF83" i="7" s="1"/>
  <c r="HK83" i="7"/>
  <c r="HL83" i="7" s="1"/>
  <c r="GY84" i="7"/>
  <c r="GZ84" i="7"/>
  <c r="HE84" i="7"/>
  <c r="HF84" i="7"/>
  <c r="HK84" i="7"/>
  <c r="HL84" i="7"/>
  <c r="GY85" i="7"/>
  <c r="GZ85" i="7" s="1"/>
  <c r="HE85" i="7"/>
  <c r="HF85" i="7"/>
  <c r="HK85" i="7"/>
  <c r="HL85" i="7"/>
  <c r="GY86" i="7"/>
  <c r="GZ86" i="7"/>
  <c r="HE86" i="7"/>
  <c r="HF86" i="7" s="1"/>
  <c r="HK86" i="7"/>
  <c r="HL86" i="7"/>
  <c r="GY87" i="7"/>
  <c r="GZ87" i="7"/>
  <c r="HE87" i="7"/>
  <c r="HF87" i="7"/>
  <c r="HK87" i="7"/>
  <c r="HL87" i="7" s="1"/>
  <c r="GY88" i="7"/>
  <c r="GZ88" i="7" s="1"/>
  <c r="HE88" i="7"/>
  <c r="HF88" i="7"/>
  <c r="HK88" i="7"/>
  <c r="HL88" i="7"/>
  <c r="GY89" i="7"/>
  <c r="GZ89" i="7" s="1"/>
  <c r="HE89" i="7"/>
  <c r="HF89" i="7"/>
  <c r="HK89" i="7"/>
  <c r="HL89" i="7"/>
  <c r="GY90" i="7"/>
  <c r="GZ90" i="7"/>
  <c r="HE90" i="7"/>
  <c r="HF90" i="7" s="1"/>
  <c r="HK90" i="7"/>
  <c r="HL90" i="7"/>
  <c r="GY92" i="7"/>
  <c r="GZ92" i="7"/>
  <c r="HE92" i="7"/>
  <c r="HF92" i="7"/>
  <c r="HK92" i="7"/>
  <c r="HL92" i="7" s="1"/>
  <c r="GY93" i="7"/>
  <c r="GZ93" i="7"/>
  <c r="HE93" i="7"/>
  <c r="HF93" i="7"/>
  <c r="HK93" i="7"/>
  <c r="HL93" i="7"/>
  <c r="GY94" i="7"/>
  <c r="GZ94" i="7" s="1"/>
  <c r="HE94" i="7"/>
  <c r="HF94" i="7"/>
  <c r="HK94" i="7"/>
  <c r="HL94" i="7"/>
  <c r="GY95" i="7"/>
  <c r="GZ95" i="7"/>
  <c r="HE95" i="7"/>
  <c r="HF95" i="7" s="1"/>
  <c r="HK95" i="7"/>
  <c r="HL95" i="7"/>
  <c r="GY96" i="7"/>
  <c r="GZ96" i="7"/>
  <c r="HE96" i="7"/>
  <c r="HF96" i="7"/>
  <c r="HK96" i="7"/>
  <c r="HL96" i="7" s="1"/>
  <c r="GY97" i="7"/>
  <c r="GZ97" i="7" s="1"/>
  <c r="HE97" i="7"/>
  <c r="HF97" i="7"/>
  <c r="HK97" i="7"/>
  <c r="HL97" i="7"/>
  <c r="GY98" i="7"/>
  <c r="GZ98" i="7" s="1"/>
  <c r="HE98" i="7"/>
  <c r="HF98" i="7" s="1"/>
  <c r="HK98" i="7"/>
  <c r="HL98" i="7"/>
  <c r="GY99" i="7"/>
  <c r="GZ99" i="7"/>
  <c r="HE99" i="7"/>
  <c r="HF99" i="7" s="1"/>
  <c r="HK99" i="7"/>
  <c r="HL99" i="7"/>
  <c r="GY100" i="7"/>
  <c r="GZ100" i="7" s="1"/>
  <c r="HE100" i="7"/>
  <c r="HF100" i="7"/>
  <c r="HK100" i="7"/>
  <c r="HL100" i="7" s="1"/>
  <c r="GY101" i="7"/>
  <c r="GZ101" i="7"/>
  <c r="HE101" i="7"/>
  <c r="HF101" i="7"/>
  <c r="HK101" i="7"/>
  <c r="HL101" i="7"/>
  <c r="GY102" i="7"/>
  <c r="GZ102" i="7" s="1"/>
  <c r="HE102" i="7"/>
  <c r="HF102" i="7"/>
  <c r="HK102" i="7"/>
  <c r="HL102" i="7"/>
  <c r="GY103" i="7"/>
  <c r="GZ103" i="7" s="1"/>
  <c r="HE103" i="7"/>
  <c r="HF103" i="7" s="1"/>
  <c r="HK103" i="7"/>
  <c r="HL103" i="7"/>
  <c r="GY104" i="7"/>
  <c r="GZ104" i="7"/>
  <c r="HE104" i="7"/>
  <c r="HF104" i="7"/>
  <c r="HK104" i="7"/>
  <c r="HL104" i="7" s="1"/>
  <c r="GY105" i="7"/>
  <c r="GZ105" i="7"/>
  <c r="HE105" i="7"/>
  <c r="HF105" i="7"/>
  <c r="HK105" i="7"/>
  <c r="HL105" i="7"/>
  <c r="GY106" i="7"/>
  <c r="GZ106" i="7" s="1"/>
  <c r="HE106" i="7"/>
  <c r="HF106" i="7" s="1"/>
  <c r="HK106" i="7"/>
  <c r="HL106" i="7"/>
  <c r="GY107" i="7"/>
  <c r="GZ107" i="7"/>
  <c r="HE107" i="7"/>
  <c r="HF107" i="7" s="1"/>
  <c r="HK107" i="7"/>
  <c r="HL107" i="7"/>
  <c r="GY108" i="7"/>
  <c r="GZ108" i="7"/>
  <c r="HE108" i="7"/>
  <c r="HF108" i="7"/>
  <c r="HK108" i="7"/>
  <c r="HL108" i="7" s="1"/>
  <c r="GY109" i="7"/>
  <c r="GZ109" i="7" s="1"/>
  <c r="HE109" i="7"/>
  <c r="HF109" i="7"/>
  <c r="HK109" i="7"/>
  <c r="HL109" i="7"/>
  <c r="GY110" i="7"/>
  <c r="GZ110" i="7" s="1"/>
  <c r="HE110" i="7"/>
  <c r="HF110" i="7"/>
  <c r="HK110" i="7"/>
  <c r="HL110" i="7"/>
  <c r="GY111" i="7"/>
  <c r="GZ111" i="7"/>
  <c r="HE111" i="7"/>
  <c r="HF111" i="7" s="1"/>
  <c r="HK111" i="7"/>
  <c r="HL111" i="7"/>
  <c r="GY112" i="7"/>
  <c r="GZ112" i="7" s="1"/>
  <c r="HE112" i="7"/>
  <c r="HF112" i="7"/>
  <c r="HK112" i="7"/>
  <c r="HL112" i="7" s="1"/>
  <c r="GY113" i="7"/>
  <c r="GZ113" i="7"/>
  <c r="HE113" i="7"/>
  <c r="HF113" i="7"/>
  <c r="HK113" i="7"/>
  <c r="HL113" i="7"/>
  <c r="GY114" i="7"/>
  <c r="GZ114" i="7" s="1"/>
  <c r="HE114" i="7"/>
  <c r="HF114" i="7" s="1"/>
  <c r="HK114" i="7"/>
  <c r="HL114" i="7"/>
  <c r="GY115" i="7"/>
  <c r="GZ115" i="7" s="1"/>
  <c r="HE115" i="7"/>
  <c r="HF115" i="7" s="1"/>
  <c r="HK115" i="7"/>
  <c r="HL115" i="7"/>
  <c r="GG115" i="7"/>
  <c r="GH115" i="7" s="1"/>
  <c r="GG114" i="7"/>
  <c r="GH114" i="7" s="1"/>
  <c r="GG113" i="7"/>
  <c r="GH113" i="7" s="1"/>
  <c r="GG112" i="7"/>
  <c r="GH112" i="7" s="1"/>
  <c r="GG111" i="7"/>
  <c r="GH111" i="7" s="1"/>
  <c r="GG110" i="7"/>
  <c r="GH110" i="7" s="1"/>
  <c r="GG109" i="7"/>
  <c r="GH109" i="7" s="1"/>
  <c r="GG108" i="7"/>
  <c r="GH108" i="7" s="1"/>
  <c r="GG107" i="7"/>
  <c r="GH107" i="7" s="1"/>
  <c r="GG106" i="7"/>
  <c r="GH106" i="7" s="1"/>
  <c r="GG105" i="7"/>
  <c r="GH105" i="7" s="1"/>
  <c r="GH104" i="7"/>
  <c r="GG104" i="7"/>
  <c r="GG103" i="7"/>
  <c r="GH103" i="7" s="1"/>
  <c r="GG102" i="7"/>
  <c r="GH102" i="7" s="1"/>
  <c r="GG101" i="7"/>
  <c r="GH101" i="7" s="1"/>
  <c r="GG100" i="7"/>
  <c r="GH100" i="7" s="1"/>
  <c r="GG99" i="7"/>
  <c r="GH99" i="7" s="1"/>
  <c r="GG98" i="7"/>
  <c r="GH98" i="7" s="1"/>
  <c r="GG97" i="7"/>
  <c r="GH97" i="7" s="1"/>
  <c r="GG96" i="7"/>
  <c r="GH96" i="7" s="1"/>
  <c r="GG95" i="7"/>
  <c r="GH95" i="7" s="1"/>
  <c r="GG94" i="7"/>
  <c r="GH94" i="7" s="1"/>
  <c r="GH93" i="7"/>
  <c r="GG93" i="7"/>
  <c r="GG92" i="7"/>
  <c r="GH92" i="7" s="1"/>
  <c r="GG90" i="7"/>
  <c r="GH90" i="7" s="1"/>
  <c r="GG89" i="7"/>
  <c r="GH89" i="7" s="1"/>
  <c r="GG88" i="7"/>
  <c r="GH88" i="7" s="1"/>
  <c r="GH87" i="7"/>
  <c r="GG87" i="7"/>
  <c r="GG86" i="7"/>
  <c r="GH86" i="7" s="1"/>
  <c r="GG85" i="7"/>
  <c r="GH85" i="7" s="1"/>
  <c r="GG84" i="7"/>
  <c r="GH84" i="7" s="1"/>
  <c r="GG83" i="7"/>
  <c r="GH83" i="7" s="1"/>
  <c r="GG82" i="7"/>
  <c r="GH82" i="7" s="1"/>
  <c r="GG81" i="7"/>
  <c r="GH81" i="7" s="1"/>
  <c r="GG80" i="7"/>
  <c r="GH80" i="7" s="1"/>
  <c r="GG79" i="7"/>
  <c r="GH79" i="7" s="1"/>
  <c r="GG78" i="7"/>
  <c r="GH78" i="7" s="1"/>
  <c r="GG77" i="7"/>
  <c r="GH77" i="7" s="1"/>
  <c r="GH76" i="7"/>
  <c r="GG76" i="7"/>
  <c r="GG75" i="7"/>
  <c r="GH75" i="7" s="1"/>
  <c r="GG74" i="7"/>
  <c r="GH74" i="7" s="1"/>
  <c r="GG73" i="7"/>
  <c r="GH73" i="7" s="1"/>
  <c r="GG72" i="7"/>
  <c r="GH72" i="7" s="1"/>
  <c r="GH71" i="7"/>
  <c r="GG71" i="7"/>
  <c r="GG70" i="7"/>
  <c r="GH70" i="7" s="1"/>
  <c r="GG69" i="7"/>
  <c r="GH69" i="7" s="1"/>
  <c r="GG68" i="7"/>
  <c r="GH68" i="7" s="1"/>
  <c r="GG67" i="7"/>
  <c r="GH67" i="7" s="1"/>
  <c r="GH63" i="7"/>
  <c r="HK244" i="7"/>
  <c r="HL244" i="7" s="1"/>
  <c r="HK243" i="7"/>
  <c r="HL243" i="7" s="1"/>
  <c r="HK242" i="7"/>
  <c r="HL242" i="7" s="1"/>
  <c r="HK241" i="7"/>
  <c r="HL241" i="7" s="1"/>
  <c r="HK240" i="7"/>
  <c r="HL240" i="7" s="1"/>
  <c r="HK239" i="7"/>
  <c r="HL239" i="7" s="1"/>
  <c r="HK238" i="7"/>
  <c r="HL238" i="7" s="1"/>
  <c r="HL237" i="7"/>
  <c r="HK237" i="7"/>
  <c r="HK236" i="7"/>
  <c r="HL236" i="7" s="1"/>
  <c r="HK235" i="7"/>
  <c r="HL235" i="7" s="1"/>
  <c r="HK234" i="7"/>
  <c r="HL234" i="7" s="1"/>
  <c r="HK233" i="7"/>
  <c r="HL233" i="7" s="1"/>
  <c r="HK232" i="7"/>
  <c r="HL232" i="7" s="1"/>
  <c r="HK231" i="7"/>
  <c r="HL231" i="7" s="1"/>
  <c r="HK230" i="7"/>
  <c r="HL230" i="7" s="1"/>
  <c r="HK229" i="7"/>
  <c r="HL229" i="7" s="1"/>
  <c r="HK228" i="7"/>
  <c r="HL228" i="7" s="1"/>
  <c r="HK227" i="7"/>
  <c r="HL227" i="7" s="1"/>
  <c r="HK226" i="7"/>
  <c r="HL226" i="7" s="1"/>
  <c r="HK225" i="7"/>
  <c r="HL225" i="7" s="1"/>
  <c r="HK224" i="7"/>
  <c r="HL224" i="7" s="1"/>
  <c r="HK223" i="7"/>
  <c r="HL223" i="7" s="1"/>
  <c r="HK222" i="7"/>
  <c r="HL222" i="7" s="1"/>
  <c r="HL221" i="7"/>
  <c r="HK221" i="7"/>
  <c r="HK219" i="7"/>
  <c r="HL219" i="7" s="1"/>
  <c r="HK218" i="7"/>
  <c r="HL218" i="7" s="1"/>
  <c r="HK217" i="7"/>
  <c r="HL217" i="7" s="1"/>
  <c r="HL216" i="7"/>
  <c r="HK216" i="7"/>
  <c r="HK215" i="7"/>
  <c r="HL215" i="7" s="1"/>
  <c r="HK214" i="7"/>
  <c r="HL214" i="7" s="1"/>
  <c r="HK213" i="7"/>
  <c r="HL213" i="7" s="1"/>
  <c r="HK212" i="7"/>
  <c r="HL212" i="7" s="1"/>
  <c r="HK211" i="7"/>
  <c r="HL211" i="7" s="1"/>
  <c r="HK210" i="7"/>
  <c r="HL210" i="7" s="1"/>
  <c r="HK209" i="7"/>
  <c r="HL209" i="7" s="1"/>
  <c r="HL208" i="7"/>
  <c r="HK208" i="7"/>
  <c r="HK207" i="7"/>
  <c r="HL207" i="7" s="1"/>
  <c r="HK206" i="7"/>
  <c r="HL206" i="7" s="1"/>
  <c r="HK205" i="7"/>
  <c r="HL205" i="7" s="1"/>
  <c r="HL204" i="7"/>
  <c r="HK204" i="7"/>
  <c r="HK203" i="7"/>
  <c r="HL203" i="7" s="1"/>
  <c r="HK202" i="7"/>
  <c r="HL202" i="7" s="1"/>
  <c r="HK201" i="7"/>
  <c r="HL201" i="7" s="1"/>
  <c r="HL200" i="7"/>
  <c r="HK200" i="7"/>
  <c r="HL199" i="7"/>
  <c r="HK199" i="7"/>
  <c r="HK198" i="7"/>
  <c r="HL198" i="7" s="1"/>
  <c r="HK197" i="7"/>
  <c r="HL197" i="7" s="1"/>
  <c r="HK196" i="7"/>
  <c r="HL196" i="7" s="1"/>
  <c r="HL192" i="7"/>
  <c r="HE244" i="7"/>
  <c r="HF244" i="7" s="1"/>
  <c r="HE243" i="7"/>
  <c r="HF243" i="7" s="1"/>
  <c r="HE242" i="7"/>
  <c r="HF242" i="7" s="1"/>
  <c r="HE241" i="7"/>
  <c r="HF241" i="7" s="1"/>
  <c r="HE240" i="7"/>
  <c r="HF240" i="7" s="1"/>
  <c r="HE239" i="7"/>
  <c r="HF239" i="7" s="1"/>
  <c r="HE238" i="7"/>
  <c r="HF238" i="7" s="1"/>
  <c r="HE237" i="7"/>
  <c r="HF237" i="7" s="1"/>
  <c r="HE236" i="7"/>
  <c r="HF236" i="7" s="1"/>
  <c r="HE235" i="7"/>
  <c r="HF235" i="7" s="1"/>
  <c r="HE234" i="7"/>
  <c r="HF234" i="7" s="1"/>
  <c r="HE233" i="7"/>
  <c r="HF233" i="7" s="1"/>
  <c r="HE232" i="7"/>
  <c r="HF232" i="7" s="1"/>
  <c r="HE231" i="7"/>
  <c r="HF231" i="7" s="1"/>
  <c r="HE230" i="7"/>
  <c r="HF230" i="7" s="1"/>
  <c r="HE229" i="7"/>
  <c r="HF229" i="7" s="1"/>
  <c r="HE228" i="7"/>
  <c r="HF228" i="7" s="1"/>
  <c r="HE227" i="7"/>
  <c r="HF227" i="7" s="1"/>
  <c r="HE226" i="7"/>
  <c r="HF226" i="7" s="1"/>
  <c r="HE225" i="7"/>
  <c r="HF225" i="7" s="1"/>
  <c r="HE224" i="7"/>
  <c r="HF224" i="7" s="1"/>
  <c r="HE223" i="7"/>
  <c r="HF223" i="7" s="1"/>
  <c r="HE222" i="7"/>
  <c r="HF222" i="7" s="1"/>
  <c r="HE221" i="7"/>
  <c r="HF221" i="7" s="1"/>
  <c r="HE219" i="7"/>
  <c r="HF219" i="7" s="1"/>
  <c r="HE218" i="7"/>
  <c r="HF218" i="7" s="1"/>
  <c r="HE217" i="7"/>
  <c r="HF217" i="7" s="1"/>
  <c r="HE216" i="7"/>
  <c r="HF216" i="7" s="1"/>
  <c r="HE215" i="7"/>
  <c r="HF215" i="7" s="1"/>
  <c r="HE214" i="7"/>
  <c r="HF214" i="7" s="1"/>
  <c r="HE213" i="7"/>
  <c r="HF213" i="7" s="1"/>
  <c r="HE212" i="7"/>
  <c r="HF212" i="7" s="1"/>
  <c r="HE211" i="7"/>
  <c r="HF211" i="7" s="1"/>
  <c r="HE210" i="7"/>
  <c r="HF210" i="7" s="1"/>
  <c r="HE209" i="7"/>
  <c r="HF209" i="7" s="1"/>
  <c r="HE208" i="7"/>
  <c r="HF208" i="7" s="1"/>
  <c r="HE207" i="7"/>
  <c r="HF207" i="7" s="1"/>
  <c r="HE206" i="7"/>
  <c r="HF206" i="7" s="1"/>
  <c r="HE205" i="7"/>
  <c r="HF205" i="7" s="1"/>
  <c r="HE204" i="7"/>
  <c r="HF204" i="7" s="1"/>
  <c r="HE203" i="7"/>
  <c r="HF203" i="7" s="1"/>
  <c r="HE202" i="7"/>
  <c r="HF202" i="7" s="1"/>
  <c r="HE201" i="7"/>
  <c r="HF201" i="7" s="1"/>
  <c r="HE200" i="7"/>
  <c r="HF200" i="7" s="1"/>
  <c r="HE199" i="7"/>
  <c r="HF199" i="7" s="1"/>
  <c r="HE198" i="7"/>
  <c r="HF198" i="7" s="1"/>
  <c r="HE197" i="7"/>
  <c r="HF197" i="7" s="1"/>
  <c r="HE196" i="7"/>
  <c r="HF196" i="7" s="1"/>
  <c r="HF192" i="7"/>
  <c r="GZ192" i="7"/>
  <c r="GT192" i="7"/>
  <c r="GG244" i="7"/>
  <c r="GG243" i="7"/>
  <c r="GG242" i="7"/>
  <c r="GG241" i="7"/>
  <c r="GG240" i="7"/>
  <c r="GG239" i="7"/>
  <c r="GH239" i="7" s="1"/>
  <c r="GG238" i="7"/>
  <c r="GH238" i="7" s="1"/>
  <c r="GG237" i="7"/>
  <c r="GH237" i="7" s="1"/>
  <c r="GG236" i="7"/>
  <c r="GG235" i="7"/>
  <c r="GG234" i="7"/>
  <c r="GG233" i="7"/>
  <c r="GG232" i="7"/>
  <c r="GG231" i="7"/>
  <c r="GH231" i="7" s="1"/>
  <c r="GG230" i="7"/>
  <c r="GH230" i="7" s="1"/>
  <c r="GG229" i="7"/>
  <c r="GH229" i="7" s="1"/>
  <c r="GG228" i="7"/>
  <c r="GG227" i="7"/>
  <c r="GG226" i="7"/>
  <c r="GG225" i="7"/>
  <c r="GG224" i="7"/>
  <c r="GH224" i="7" s="1"/>
  <c r="GG223" i="7"/>
  <c r="GH223" i="7" s="1"/>
  <c r="GG222" i="7"/>
  <c r="GG221" i="7"/>
  <c r="GH221" i="7" s="1"/>
  <c r="GG219" i="7"/>
  <c r="GG218" i="7"/>
  <c r="GG217" i="7"/>
  <c r="GG216" i="7"/>
  <c r="GG215" i="7"/>
  <c r="GH215" i="7" s="1"/>
  <c r="GG214" i="7"/>
  <c r="GH214" i="7" s="1"/>
  <c r="GG213" i="7"/>
  <c r="GH213" i="7" s="1"/>
  <c r="GG212" i="7"/>
  <c r="GH212" i="7" s="1"/>
  <c r="GG211" i="7"/>
  <c r="GG210" i="7"/>
  <c r="GG209" i="7"/>
  <c r="GG208" i="7"/>
  <c r="GG207" i="7"/>
  <c r="GH207" i="7" s="1"/>
  <c r="GG206" i="7"/>
  <c r="GH206" i="7" s="1"/>
  <c r="GG205" i="7"/>
  <c r="GH205" i="7" s="1"/>
  <c r="GG204" i="7"/>
  <c r="GH204" i="7" s="1"/>
  <c r="GG203" i="7"/>
  <c r="GG202" i="7"/>
  <c r="GG201" i="7"/>
  <c r="GH201" i="7" s="1"/>
  <c r="GG200" i="7"/>
  <c r="GH200" i="7" s="1"/>
  <c r="GG199" i="7"/>
  <c r="GH199" i="7" s="1"/>
  <c r="GG198" i="7"/>
  <c r="GH198" i="7" s="1"/>
  <c r="GG197" i="7"/>
  <c r="GH197" i="7" s="1"/>
  <c r="GG196" i="7"/>
  <c r="GH196" i="7" s="1"/>
  <c r="GH202" i="7"/>
  <c r="GH203" i="7"/>
  <c r="GH208" i="7"/>
  <c r="GH209" i="7"/>
  <c r="GH210" i="7"/>
  <c r="GH211" i="7"/>
  <c r="GH216" i="7"/>
  <c r="GH217" i="7"/>
  <c r="GH218" i="7"/>
  <c r="GH219" i="7"/>
  <c r="GH222" i="7"/>
  <c r="GH225" i="7"/>
  <c r="GH226" i="7"/>
  <c r="GH227" i="7"/>
  <c r="GH228" i="7"/>
  <c r="GH232" i="7"/>
  <c r="GH233" i="7"/>
  <c r="GH234" i="7"/>
  <c r="GH235" i="7"/>
  <c r="GH236" i="7"/>
  <c r="GH240" i="7"/>
  <c r="GH241" i="7"/>
  <c r="GH242" i="7"/>
  <c r="GH243" i="7"/>
  <c r="GH244" i="7"/>
  <c r="GH192" i="7"/>
  <c r="GB192" i="7"/>
  <c r="EJ192" i="7"/>
  <c r="FJ192" i="7"/>
  <c r="FP192" i="7"/>
  <c r="FI244" i="7"/>
  <c r="FJ244" i="7" s="1"/>
  <c r="FI243" i="7"/>
  <c r="FI242" i="7"/>
  <c r="FI241" i="7"/>
  <c r="FI240" i="7"/>
  <c r="FI239" i="7"/>
  <c r="FI238" i="7"/>
  <c r="FI237" i="7"/>
  <c r="FI236" i="7"/>
  <c r="FI235" i="7"/>
  <c r="FI234" i="7"/>
  <c r="FI233" i="7"/>
  <c r="FI232" i="7"/>
  <c r="FI231" i="7"/>
  <c r="FI230" i="7"/>
  <c r="FI229" i="7"/>
  <c r="FI228" i="7"/>
  <c r="FI227" i="7"/>
  <c r="FI226" i="7"/>
  <c r="FI225" i="7"/>
  <c r="FI224" i="7"/>
  <c r="FI223" i="7"/>
  <c r="FI222" i="7"/>
  <c r="FI221" i="7"/>
  <c r="FI219" i="7"/>
  <c r="FI218" i="7"/>
  <c r="FI217" i="7"/>
  <c r="FI216" i="7"/>
  <c r="FI215" i="7"/>
  <c r="FI214" i="7"/>
  <c r="FI213" i="7"/>
  <c r="FI212" i="7"/>
  <c r="FI211" i="7"/>
  <c r="FI210" i="7"/>
  <c r="FI209" i="7"/>
  <c r="FI208" i="7"/>
  <c r="FI207" i="7"/>
  <c r="FI206" i="7"/>
  <c r="FI205" i="7"/>
  <c r="FI204" i="7"/>
  <c r="FI203" i="7"/>
  <c r="FI202" i="7"/>
  <c r="FI201" i="7"/>
  <c r="FI200" i="7"/>
  <c r="FI199" i="7"/>
  <c r="FI198" i="7"/>
  <c r="FI197" i="7"/>
  <c r="FI196" i="7"/>
  <c r="FV192" i="7"/>
  <c r="FU244" i="7"/>
  <c r="FV244" i="7" s="1"/>
  <c r="FU243" i="7"/>
  <c r="FU242" i="7"/>
  <c r="FU241" i="7"/>
  <c r="FU240" i="7"/>
  <c r="FU239" i="7"/>
  <c r="FU238" i="7"/>
  <c r="FU237" i="7"/>
  <c r="FU236" i="7"/>
  <c r="FU235" i="7"/>
  <c r="FU234" i="7"/>
  <c r="FU233" i="7"/>
  <c r="FU232" i="7"/>
  <c r="FU231" i="7"/>
  <c r="FU230" i="7"/>
  <c r="FU229" i="7"/>
  <c r="FU228" i="7"/>
  <c r="FU227" i="7"/>
  <c r="FU226" i="7"/>
  <c r="FU225" i="7"/>
  <c r="FU224" i="7"/>
  <c r="FU223" i="7"/>
  <c r="FU222" i="7"/>
  <c r="FU221" i="7"/>
  <c r="FU219" i="7"/>
  <c r="FU218" i="7"/>
  <c r="FU217" i="7"/>
  <c r="FU216" i="7"/>
  <c r="FU215" i="7"/>
  <c r="FU214" i="7"/>
  <c r="FU213" i="7"/>
  <c r="FU212" i="7"/>
  <c r="FU211" i="7"/>
  <c r="FU210" i="7"/>
  <c r="FU209" i="7"/>
  <c r="FU208" i="7"/>
  <c r="FU207" i="7"/>
  <c r="FU206" i="7"/>
  <c r="FU205" i="7"/>
  <c r="FU204" i="7"/>
  <c r="FU203" i="7"/>
  <c r="FU202" i="7"/>
  <c r="FU201" i="7"/>
  <c r="FU200" i="7"/>
  <c r="FU199" i="7"/>
  <c r="FU198" i="7"/>
  <c r="FU197" i="7"/>
  <c r="FU196" i="7"/>
  <c r="BN16" i="8" l="1"/>
  <c r="BS16" i="8"/>
  <c r="BN58" i="8"/>
  <c r="BS58" i="8"/>
  <c r="BN82" i="8"/>
  <c r="BS82" i="8"/>
  <c r="BN15" i="8"/>
  <c r="BS15" i="8"/>
  <c r="BN19" i="8"/>
  <c r="BS19" i="8"/>
  <c r="BN65" i="8"/>
  <c r="BS65" i="8"/>
  <c r="BN69" i="8"/>
  <c r="BS69" i="8"/>
  <c r="BN32" i="8"/>
  <c r="BS32" i="8"/>
  <c r="BN73" i="8"/>
  <c r="BS73" i="8"/>
  <c r="BN35" i="8"/>
  <c r="BS35" i="8"/>
  <c r="BN41" i="8"/>
  <c r="BS41" i="8"/>
  <c r="BN81" i="8"/>
  <c r="BS81" i="8"/>
  <c r="BN9" i="8"/>
  <c r="BS9" i="8"/>
  <c r="BN50" i="8"/>
  <c r="BS50" i="8"/>
  <c r="BN57" i="8"/>
  <c r="BS57" i="8"/>
  <c r="BN25" i="8"/>
  <c r="BS25" i="8"/>
  <c r="BN74" i="8"/>
  <c r="BS74" i="8"/>
  <c r="BN33" i="8"/>
  <c r="BS33" i="8"/>
  <c r="BN66" i="8"/>
  <c r="BS66" i="8"/>
  <c r="J59" i="8"/>
  <c r="BD81" i="8"/>
  <c r="BI81" i="8"/>
  <c r="BD9" i="8"/>
  <c r="BI9" i="8"/>
  <c r="BD50" i="8"/>
  <c r="BI50" i="8"/>
  <c r="BD57" i="8"/>
  <c r="BI57" i="8"/>
  <c r="BD25" i="8"/>
  <c r="BI25" i="8"/>
  <c r="BD35" i="8"/>
  <c r="BI35" i="8"/>
  <c r="BD74" i="8"/>
  <c r="BI74" i="8"/>
  <c r="BD33" i="8"/>
  <c r="BI33" i="8"/>
  <c r="BD66" i="8"/>
  <c r="BI66" i="8"/>
  <c r="BD41" i="8"/>
  <c r="BI41" i="8"/>
  <c r="BD32" i="8"/>
  <c r="BI32" i="8"/>
  <c r="BD16" i="8"/>
  <c r="BI16" i="8"/>
  <c r="BD58" i="8"/>
  <c r="BI58" i="8"/>
  <c r="BD82" i="8"/>
  <c r="BI82" i="8"/>
  <c r="BD73" i="8"/>
  <c r="BI73" i="8"/>
  <c r="BD15" i="8"/>
  <c r="BI15" i="8"/>
  <c r="BD19" i="8"/>
  <c r="BI19" i="8"/>
  <c r="BD65" i="8"/>
  <c r="BI65" i="8"/>
  <c r="BD69" i="8"/>
  <c r="BI69" i="8"/>
  <c r="AO41" i="8"/>
  <c r="AT41" i="8"/>
  <c r="AY41" i="8"/>
  <c r="AO15" i="8"/>
  <c r="AY15" i="8"/>
  <c r="AT15" i="8"/>
  <c r="AO19" i="8"/>
  <c r="AT19" i="8"/>
  <c r="AY19" i="8"/>
  <c r="AO32" i="8"/>
  <c r="AY32" i="8"/>
  <c r="AT32" i="8"/>
  <c r="AO82" i="8"/>
  <c r="AT82" i="8"/>
  <c r="AY82" i="8"/>
  <c r="AO65" i="8"/>
  <c r="AY65" i="8"/>
  <c r="AT65" i="8"/>
  <c r="AO69" i="8"/>
  <c r="AY69" i="8"/>
  <c r="AT69" i="8"/>
  <c r="AO58" i="8"/>
  <c r="AT58" i="8"/>
  <c r="AY58" i="8"/>
  <c r="AO73" i="8"/>
  <c r="AY73" i="8"/>
  <c r="AT73" i="8"/>
  <c r="AO35" i="8"/>
  <c r="AY35" i="8"/>
  <c r="AT35" i="8"/>
  <c r="AO16" i="8"/>
  <c r="AY16" i="8"/>
  <c r="AT16" i="8"/>
  <c r="AO81" i="8"/>
  <c r="AY81" i="8"/>
  <c r="AT81" i="8"/>
  <c r="AO9" i="8"/>
  <c r="AT9" i="8"/>
  <c r="AY9" i="8"/>
  <c r="AO50" i="8"/>
  <c r="AT50" i="8"/>
  <c r="AY50" i="8"/>
  <c r="AO57" i="8"/>
  <c r="AY57" i="8"/>
  <c r="AT57" i="8"/>
  <c r="AO25" i="8"/>
  <c r="AT25" i="8"/>
  <c r="AY25" i="8"/>
  <c r="AO74" i="8"/>
  <c r="AT74" i="8"/>
  <c r="AY74" i="8"/>
  <c r="AO33" i="8"/>
  <c r="AT33" i="8"/>
  <c r="AY33" i="8"/>
  <c r="AO66" i="8"/>
  <c r="AT66" i="8"/>
  <c r="AY66" i="8"/>
  <c r="U65" i="8"/>
  <c r="AJ65" i="8"/>
  <c r="AE65" i="8"/>
  <c r="Z65" i="8"/>
  <c r="U69" i="8"/>
  <c r="AJ69" i="8"/>
  <c r="AE69" i="8"/>
  <c r="Z69" i="8"/>
  <c r="U19" i="8"/>
  <c r="Z19" i="8"/>
  <c r="AE19" i="8"/>
  <c r="AJ19" i="8"/>
  <c r="U73" i="8"/>
  <c r="AJ73" i="8"/>
  <c r="AE73" i="8"/>
  <c r="Z73" i="8"/>
  <c r="U35" i="8"/>
  <c r="Z35" i="8"/>
  <c r="AE35" i="8"/>
  <c r="AJ35" i="8"/>
  <c r="U81" i="8"/>
  <c r="AJ81" i="8"/>
  <c r="AE81" i="8"/>
  <c r="Z81" i="8"/>
  <c r="U9" i="8"/>
  <c r="Z9" i="8"/>
  <c r="AE9" i="8"/>
  <c r="AJ9" i="8"/>
  <c r="U50" i="8"/>
  <c r="AE50" i="8"/>
  <c r="Z50" i="8"/>
  <c r="AJ50" i="8"/>
  <c r="U15" i="8"/>
  <c r="AJ15" i="8"/>
  <c r="AE15" i="8"/>
  <c r="Z15" i="8"/>
  <c r="U57" i="8"/>
  <c r="AJ57" i="8"/>
  <c r="AE57" i="8"/>
  <c r="Z57" i="8"/>
  <c r="U25" i="8"/>
  <c r="Z25" i="8"/>
  <c r="AJ25" i="8"/>
  <c r="AE25" i="8"/>
  <c r="U74" i="8"/>
  <c r="AJ74" i="8"/>
  <c r="AE74" i="8"/>
  <c r="Z74" i="8"/>
  <c r="U33" i="8"/>
  <c r="AE33" i="8"/>
  <c r="Z33" i="8"/>
  <c r="AJ33" i="8"/>
  <c r="U66" i="8"/>
  <c r="AE66" i="8"/>
  <c r="Z66" i="8"/>
  <c r="AJ66" i="8"/>
  <c r="U41" i="8"/>
  <c r="Z41" i="8"/>
  <c r="AJ41" i="8"/>
  <c r="AE41" i="8"/>
  <c r="U32" i="8"/>
  <c r="AJ32" i="8"/>
  <c r="AE32" i="8"/>
  <c r="Z32" i="8"/>
  <c r="U16" i="8"/>
  <c r="AJ16" i="8"/>
  <c r="AE16" i="8"/>
  <c r="Z16" i="8"/>
  <c r="U58" i="8"/>
  <c r="AE58" i="8"/>
  <c r="Z58" i="8"/>
  <c r="AJ58" i="8"/>
  <c r="U82" i="8"/>
  <c r="AE82" i="8"/>
  <c r="Z82" i="8"/>
  <c r="AJ82" i="8"/>
  <c r="O19" i="8"/>
  <c r="O65" i="8"/>
  <c r="O69" i="8"/>
  <c r="O73" i="8"/>
  <c r="O35" i="8"/>
  <c r="O15" i="8"/>
  <c r="O81" i="8"/>
  <c r="O9" i="8"/>
  <c r="O50" i="8"/>
  <c r="O57" i="8"/>
  <c r="O25" i="8"/>
  <c r="O74" i="8"/>
  <c r="O33" i="8"/>
  <c r="O66" i="8"/>
  <c r="O41" i="8"/>
  <c r="O32" i="8"/>
  <c r="O16" i="8"/>
  <c r="O58" i="8"/>
  <c r="O82" i="8"/>
  <c r="K51" i="8"/>
  <c r="M51" i="8" s="1"/>
  <c r="N51" i="8" s="1"/>
  <c r="K67" i="8"/>
  <c r="M67" i="8" s="1"/>
  <c r="N67" i="8" s="1"/>
  <c r="K45" i="8"/>
  <c r="M45" i="8" s="1"/>
  <c r="N45" i="8" s="1"/>
  <c r="K31" i="8"/>
  <c r="M31" i="8" s="1"/>
  <c r="N31" i="8" s="1"/>
  <c r="J77" i="8"/>
  <c r="K10" i="8"/>
  <c r="M10" i="8" s="1"/>
  <c r="N10" i="8" s="1"/>
  <c r="K54" i="8"/>
  <c r="M54" i="8" s="1"/>
  <c r="N54" i="8" s="1"/>
  <c r="K83" i="8"/>
  <c r="M83" i="8" s="1"/>
  <c r="N83" i="8" s="1"/>
  <c r="K29" i="8"/>
  <c r="M29" i="8" s="1"/>
  <c r="N29" i="8" s="1"/>
  <c r="K70" i="8"/>
  <c r="M70" i="8" s="1"/>
  <c r="N70" i="8" s="1"/>
  <c r="K34" i="8"/>
  <c r="M34" i="8" s="1"/>
  <c r="N34" i="8" s="1"/>
  <c r="K14" i="8"/>
  <c r="M14" i="8" s="1"/>
  <c r="N14" i="8" s="1"/>
  <c r="K39" i="8"/>
  <c r="M39" i="8" s="1"/>
  <c r="N39" i="8" s="1"/>
  <c r="K27" i="8"/>
  <c r="M27" i="8" s="1"/>
  <c r="N27" i="8" s="1"/>
  <c r="K26" i="8"/>
  <c r="M26" i="8" s="1"/>
  <c r="N26" i="8" s="1"/>
  <c r="K53" i="8"/>
  <c r="M53" i="8" s="1"/>
  <c r="N53" i="8" s="1"/>
  <c r="K59" i="8"/>
  <c r="M59" i="8" s="1"/>
  <c r="N59" i="8" s="1"/>
  <c r="K44" i="8"/>
  <c r="M44" i="8" s="1"/>
  <c r="N44" i="8" s="1"/>
  <c r="K22" i="8"/>
  <c r="M22" i="8" s="1"/>
  <c r="N22" i="8" s="1"/>
  <c r="K20" i="8"/>
  <c r="M20" i="8" s="1"/>
  <c r="N20" i="8" s="1"/>
  <c r="K11" i="8"/>
  <c r="M11" i="8" s="1"/>
  <c r="N11" i="8" s="1"/>
  <c r="K78" i="8"/>
  <c r="M78" i="8" s="1"/>
  <c r="N78" i="8" s="1"/>
  <c r="K55" i="8"/>
  <c r="M55" i="8" s="1"/>
  <c r="N55" i="8" s="1"/>
  <c r="K17" i="8"/>
  <c r="M17" i="8" s="1"/>
  <c r="N17" i="8" s="1"/>
  <c r="K37" i="8"/>
  <c r="M37" i="8" s="1"/>
  <c r="N37" i="8" s="1"/>
  <c r="K30" i="8"/>
  <c r="M30" i="8" s="1"/>
  <c r="N30" i="8" s="1"/>
  <c r="K60" i="8"/>
  <c r="M60" i="8" s="1"/>
  <c r="N60" i="8" s="1"/>
  <c r="K8" i="8"/>
  <c r="M8" i="8" s="1"/>
  <c r="N8" i="8" s="1"/>
  <c r="K43" i="8"/>
  <c r="M43" i="8" s="1"/>
  <c r="N43" i="8" s="1"/>
  <c r="K56" i="8"/>
  <c r="M56" i="8" s="1"/>
  <c r="N56" i="8" s="1"/>
  <c r="K18" i="8"/>
  <c r="M18" i="8" s="1"/>
  <c r="N18" i="8" s="1"/>
  <c r="J75" i="8"/>
  <c r="K63" i="8"/>
  <c r="M63" i="8" s="1"/>
  <c r="N63" i="8" s="1"/>
  <c r="K80" i="8"/>
  <c r="M80" i="8" s="1"/>
  <c r="N80" i="8" s="1"/>
  <c r="K13" i="8"/>
  <c r="M13" i="8" s="1"/>
  <c r="N13" i="8" s="1"/>
  <c r="K38" i="8"/>
  <c r="M38" i="8" s="1"/>
  <c r="N38" i="8" s="1"/>
  <c r="K24" i="8"/>
  <c r="M24" i="8" s="1"/>
  <c r="N24" i="8" s="1"/>
  <c r="K12" i="8"/>
  <c r="M12" i="8" s="1"/>
  <c r="N12" i="8" s="1"/>
  <c r="K64" i="8"/>
  <c r="M64" i="8" s="1"/>
  <c r="N64" i="8" s="1"/>
  <c r="K76" i="8"/>
  <c r="M76" i="8" s="1"/>
  <c r="N76" i="8" s="1"/>
  <c r="K87" i="8"/>
  <c r="M87" i="8" s="1"/>
  <c r="N87" i="8" s="1"/>
  <c r="K71" i="8"/>
  <c r="M71" i="8" s="1"/>
  <c r="N71" i="8" s="1"/>
  <c r="K42" i="8"/>
  <c r="M42" i="8" s="1"/>
  <c r="N42" i="8" s="1"/>
  <c r="K23" i="8"/>
  <c r="M23" i="8" s="1"/>
  <c r="N23" i="8" s="1"/>
  <c r="K28" i="8"/>
  <c r="M28" i="8" s="1"/>
  <c r="N28" i="8" s="1"/>
  <c r="K88" i="8"/>
  <c r="M88" i="8" s="1"/>
  <c r="N88" i="8" s="1"/>
  <c r="K21" i="8"/>
  <c r="M21" i="8" s="1"/>
  <c r="N21" i="8" s="1"/>
  <c r="K46" i="8"/>
  <c r="M46" i="8" s="1"/>
  <c r="N46" i="8" s="1"/>
  <c r="K40" i="8"/>
  <c r="M40" i="8" s="1"/>
  <c r="N40" i="8" s="1"/>
  <c r="K36" i="8"/>
  <c r="M36" i="8" s="1"/>
  <c r="N36" i="8" s="1"/>
  <c r="K72" i="8"/>
  <c r="M72" i="8" s="1"/>
  <c r="N72" i="8" s="1"/>
  <c r="K79" i="8"/>
  <c r="M79" i="8" s="1"/>
  <c r="N79" i="8" s="1"/>
  <c r="K7" i="8"/>
  <c r="M7" i="8" s="1"/>
  <c r="N7" i="8" s="1"/>
  <c r="K49" i="8"/>
  <c r="M49" i="8" s="1"/>
  <c r="N49" i="8" s="1"/>
  <c r="J84" i="8"/>
  <c r="J68" i="8"/>
  <c r="J85" i="8"/>
  <c r="J86" i="8"/>
  <c r="J52" i="8"/>
  <c r="J61" i="8"/>
  <c r="J62" i="8"/>
  <c r="HL119" i="7"/>
  <c r="HF119" i="7"/>
  <c r="GZ119" i="7"/>
  <c r="GH119" i="7"/>
  <c r="HL248" i="7"/>
  <c r="HF248" i="7"/>
  <c r="GH248" i="7"/>
  <c r="GN192" i="7"/>
  <c r="GY244" i="7"/>
  <c r="GZ244" i="7" s="1"/>
  <c r="GS244" i="7"/>
  <c r="GT244" i="7" s="1"/>
  <c r="GM244" i="7"/>
  <c r="GN244" i="7" s="1"/>
  <c r="GA244" i="7"/>
  <c r="GB244" i="7" s="1"/>
  <c r="FO244" i="7"/>
  <c r="FP244" i="7" s="1"/>
  <c r="EI244" i="7"/>
  <c r="EJ244" i="7" s="1"/>
  <c r="GY243" i="7"/>
  <c r="GS243" i="7"/>
  <c r="GM243" i="7"/>
  <c r="GA243" i="7"/>
  <c r="FO243" i="7"/>
  <c r="EI243" i="7"/>
  <c r="GY242" i="7"/>
  <c r="GS242" i="7"/>
  <c r="GM242" i="7"/>
  <c r="GA242" i="7"/>
  <c r="FO242" i="7"/>
  <c r="EI242" i="7"/>
  <c r="EB242" i="7"/>
  <c r="DZ242" i="7"/>
  <c r="EA242" i="7" s="1"/>
  <c r="GY241" i="7"/>
  <c r="GS241" i="7"/>
  <c r="GM241" i="7"/>
  <c r="GA241" i="7"/>
  <c r="FO241" i="7"/>
  <c r="EI241" i="7"/>
  <c r="EB241" i="7"/>
  <c r="EA241" i="7"/>
  <c r="DZ241" i="7"/>
  <c r="GY240" i="7"/>
  <c r="GS240" i="7"/>
  <c r="GM240" i="7"/>
  <c r="GA240" i="7"/>
  <c r="FO240" i="7"/>
  <c r="EI240" i="7"/>
  <c r="EB240" i="7"/>
  <c r="DZ240" i="7"/>
  <c r="EA240" i="7" s="1"/>
  <c r="GY239" i="7"/>
  <c r="GS239" i="7"/>
  <c r="GM239" i="7"/>
  <c r="GA239" i="7"/>
  <c r="FO239" i="7"/>
  <c r="EI239" i="7"/>
  <c r="EB239" i="7"/>
  <c r="DZ239" i="7"/>
  <c r="EA239" i="7" s="1"/>
  <c r="GY238" i="7"/>
  <c r="GS238" i="7"/>
  <c r="GM238" i="7"/>
  <c r="GA238" i="7"/>
  <c r="FO238" i="7"/>
  <c r="EI238" i="7"/>
  <c r="EB238" i="7"/>
  <c r="EA238" i="7"/>
  <c r="EC238" i="7" s="1"/>
  <c r="ED238" i="7" s="1"/>
  <c r="EE238" i="7" s="1"/>
  <c r="DZ238" i="7"/>
  <c r="GY237" i="7"/>
  <c r="GS237" i="7"/>
  <c r="GM237" i="7"/>
  <c r="GA237" i="7"/>
  <c r="FO237" i="7"/>
  <c r="EI237" i="7"/>
  <c r="EB237" i="7"/>
  <c r="EA237" i="7"/>
  <c r="DZ237" i="7"/>
  <c r="GY236" i="7"/>
  <c r="GS236" i="7"/>
  <c r="GM236" i="7"/>
  <c r="GA236" i="7"/>
  <c r="FO236" i="7"/>
  <c r="EI236" i="7"/>
  <c r="EB236" i="7"/>
  <c r="DZ236" i="7"/>
  <c r="EA236" i="7" s="1"/>
  <c r="GY235" i="7"/>
  <c r="GS235" i="7"/>
  <c r="GM235" i="7"/>
  <c r="GA235" i="7"/>
  <c r="FO235" i="7"/>
  <c r="EI235" i="7"/>
  <c r="EB235" i="7"/>
  <c r="EA235" i="7"/>
  <c r="DZ235" i="7"/>
  <c r="GY234" i="7"/>
  <c r="GS234" i="7"/>
  <c r="GM234" i="7"/>
  <c r="GA234" i="7"/>
  <c r="FO234" i="7"/>
  <c r="EI234" i="7"/>
  <c r="EB234" i="7"/>
  <c r="DZ234" i="7"/>
  <c r="EA234" i="7" s="1"/>
  <c r="GY233" i="7"/>
  <c r="GS233" i="7"/>
  <c r="GM233" i="7"/>
  <c r="GA233" i="7"/>
  <c r="FO233" i="7"/>
  <c r="EI233" i="7"/>
  <c r="EB233" i="7"/>
  <c r="EA233" i="7"/>
  <c r="DZ233" i="7"/>
  <c r="GY232" i="7"/>
  <c r="GS232" i="7"/>
  <c r="GM232" i="7"/>
  <c r="GA232" i="7"/>
  <c r="FO232" i="7"/>
  <c r="EI232" i="7"/>
  <c r="EB232" i="7"/>
  <c r="DZ232" i="7"/>
  <c r="EA232" i="7" s="1"/>
  <c r="GY231" i="7"/>
  <c r="GS231" i="7"/>
  <c r="GM231" i="7"/>
  <c r="GA231" i="7"/>
  <c r="FO231" i="7"/>
  <c r="EI231" i="7"/>
  <c r="EB231" i="7"/>
  <c r="DZ231" i="7"/>
  <c r="EA231" i="7" s="1"/>
  <c r="GY230" i="7"/>
  <c r="GS230" i="7"/>
  <c r="GM230" i="7"/>
  <c r="GA230" i="7"/>
  <c r="FO230" i="7"/>
  <c r="EI230" i="7"/>
  <c r="EB230" i="7"/>
  <c r="DZ230" i="7"/>
  <c r="EA230" i="7" s="1"/>
  <c r="GY229" i="7"/>
  <c r="GS229" i="7"/>
  <c r="GM229" i="7"/>
  <c r="GA229" i="7"/>
  <c r="FO229" i="7"/>
  <c r="EI229" i="7"/>
  <c r="EB229" i="7"/>
  <c r="EA229" i="7"/>
  <c r="DZ229" i="7"/>
  <c r="GY228" i="7"/>
  <c r="GS228" i="7"/>
  <c r="GM228" i="7"/>
  <c r="GA228" i="7"/>
  <c r="FO228" i="7"/>
  <c r="EI228" i="7"/>
  <c r="EB228" i="7"/>
  <c r="DZ228" i="7"/>
  <c r="EA228" i="7" s="1"/>
  <c r="GY227" i="7"/>
  <c r="GS227" i="7"/>
  <c r="GM227" i="7"/>
  <c r="GA227" i="7"/>
  <c r="FO227" i="7"/>
  <c r="EI227" i="7"/>
  <c r="EB227" i="7"/>
  <c r="DZ227" i="7"/>
  <c r="EA227" i="7" s="1"/>
  <c r="GY226" i="7"/>
  <c r="GS226" i="7"/>
  <c r="GM226" i="7"/>
  <c r="GA226" i="7"/>
  <c r="FO226" i="7"/>
  <c r="EI226" i="7"/>
  <c r="EB226" i="7"/>
  <c r="DZ226" i="7"/>
  <c r="EA226" i="7" s="1"/>
  <c r="GY225" i="7"/>
  <c r="GS225" i="7"/>
  <c r="GM225" i="7"/>
  <c r="GA225" i="7"/>
  <c r="FO225" i="7"/>
  <c r="EI225" i="7"/>
  <c r="EB225" i="7"/>
  <c r="EA225" i="7"/>
  <c r="DZ225" i="7"/>
  <c r="GY224" i="7"/>
  <c r="GS224" i="7"/>
  <c r="GM224" i="7"/>
  <c r="GA224" i="7"/>
  <c r="FO224" i="7"/>
  <c r="EI224" i="7"/>
  <c r="EB224" i="7"/>
  <c r="DZ224" i="7"/>
  <c r="EA224" i="7" s="1"/>
  <c r="GY223" i="7"/>
  <c r="GS223" i="7"/>
  <c r="GM223" i="7"/>
  <c r="GA223" i="7"/>
  <c r="FO223" i="7"/>
  <c r="EI223" i="7"/>
  <c r="EB223" i="7"/>
  <c r="DZ223" i="7"/>
  <c r="EA223" i="7" s="1"/>
  <c r="GY222" i="7"/>
  <c r="GS222" i="7"/>
  <c r="GM222" i="7"/>
  <c r="GA222" i="7"/>
  <c r="FO222" i="7"/>
  <c r="EI222" i="7"/>
  <c r="EB222" i="7"/>
  <c r="DZ222" i="7"/>
  <c r="EA222" i="7" s="1"/>
  <c r="GY221" i="7"/>
  <c r="GS221" i="7"/>
  <c r="GM221" i="7"/>
  <c r="GA221" i="7"/>
  <c r="FO221" i="7"/>
  <c r="EI221" i="7"/>
  <c r="EB221" i="7"/>
  <c r="EA221" i="7"/>
  <c r="DZ221" i="7"/>
  <c r="EB220" i="7"/>
  <c r="DZ220" i="7"/>
  <c r="EA220" i="7" s="1"/>
  <c r="GY219" i="7"/>
  <c r="GS219" i="7"/>
  <c r="GM219" i="7"/>
  <c r="GA219" i="7"/>
  <c r="FO219" i="7"/>
  <c r="EI219" i="7"/>
  <c r="EJ219" i="7" s="1"/>
  <c r="EE219" i="7"/>
  <c r="GY218" i="7"/>
  <c r="GS218" i="7"/>
  <c r="GM218" i="7"/>
  <c r="GA218" i="7"/>
  <c r="FO218" i="7"/>
  <c r="EI218" i="7"/>
  <c r="EB218" i="7"/>
  <c r="EA218" i="7"/>
  <c r="EC218" i="7" s="1"/>
  <c r="ED218" i="7" s="1"/>
  <c r="EE218" i="7" s="1"/>
  <c r="FV218" i="7" s="1"/>
  <c r="DZ218" i="7"/>
  <c r="GY217" i="7"/>
  <c r="GS217" i="7"/>
  <c r="GM217" i="7"/>
  <c r="GA217" i="7"/>
  <c r="FO217" i="7"/>
  <c r="EI217" i="7"/>
  <c r="EJ217" i="7" s="1"/>
  <c r="EB217" i="7"/>
  <c r="DZ217" i="7"/>
  <c r="EA217" i="7" s="1"/>
  <c r="EC217" i="7" s="1"/>
  <c r="ED217" i="7" s="1"/>
  <c r="EE217" i="7" s="1"/>
  <c r="GY216" i="7"/>
  <c r="GS216" i="7"/>
  <c r="GM216" i="7"/>
  <c r="GA216" i="7"/>
  <c r="FO216" i="7"/>
  <c r="EI216" i="7"/>
  <c r="EB216" i="7"/>
  <c r="DZ216" i="7"/>
  <c r="EA216" i="7" s="1"/>
  <c r="GY215" i="7"/>
  <c r="GS215" i="7"/>
  <c r="GM215" i="7"/>
  <c r="GA215" i="7"/>
  <c r="FO215" i="7"/>
  <c r="EI215" i="7"/>
  <c r="EB215" i="7"/>
  <c r="DZ215" i="7"/>
  <c r="EA215" i="7" s="1"/>
  <c r="GY214" i="7"/>
  <c r="GS214" i="7"/>
  <c r="GM214" i="7"/>
  <c r="GA214" i="7"/>
  <c r="FO214" i="7"/>
  <c r="EI214" i="7"/>
  <c r="EB214" i="7"/>
  <c r="DZ214" i="7"/>
  <c r="EA214" i="7" s="1"/>
  <c r="GY213" i="7"/>
  <c r="GS213" i="7"/>
  <c r="GM213" i="7"/>
  <c r="GA213" i="7"/>
  <c r="FO213" i="7"/>
  <c r="EI213" i="7"/>
  <c r="EB213" i="7"/>
  <c r="DZ213" i="7"/>
  <c r="EA213" i="7" s="1"/>
  <c r="EC214" i="7" s="1"/>
  <c r="ED214" i="7" s="1"/>
  <c r="EE214" i="7" s="1"/>
  <c r="FJ214" i="7" s="1"/>
  <c r="GY212" i="7"/>
  <c r="GS212" i="7"/>
  <c r="GM212" i="7"/>
  <c r="GA212" i="7"/>
  <c r="FO212" i="7"/>
  <c r="EI212" i="7"/>
  <c r="EB212" i="7"/>
  <c r="EA212" i="7"/>
  <c r="DZ212" i="7"/>
  <c r="GY211" i="7"/>
  <c r="GS211" i="7"/>
  <c r="GM211" i="7"/>
  <c r="GA211" i="7"/>
  <c r="FO211" i="7"/>
  <c r="EI211" i="7"/>
  <c r="EB211" i="7"/>
  <c r="EA211" i="7"/>
  <c r="DZ211" i="7"/>
  <c r="GY210" i="7"/>
  <c r="GS210" i="7"/>
  <c r="GM210" i="7"/>
  <c r="GA210" i="7"/>
  <c r="FO210" i="7"/>
  <c r="EI210" i="7"/>
  <c r="EB210" i="7"/>
  <c r="DZ210" i="7"/>
  <c r="EA210" i="7" s="1"/>
  <c r="GY209" i="7"/>
  <c r="GS209" i="7"/>
  <c r="GM209" i="7"/>
  <c r="GA209" i="7"/>
  <c r="FO209" i="7"/>
  <c r="EI209" i="7"/>
  <c r="EB209" i="7"/>
  <c r="DZ209" i="7"/>
  <c r="EA209" i="7" s="1"/>
  <c r="GY208" i="7"/>
  <c r="GS208" i="7"/>
  <c r="GM208" i="7"/>
  <c r="GA208" i="7"/>
  <c r="FO208" i="7"/>
  <c r="EI208" i="7"/>
  <c r="EB208" i="7"/>
  <c r="DZ208" i="7"/>
  <c r="EA208" i="7" s="1"/>
  <c r="GY207" i="7"/>
  <c r="GS207" i="7"/>
  <c r="GM207" i="7"/>
  <c r="GA207" i="7"/>
  <c r="FO207" i="7"/>
  <c r="EI207" i="7"/>
  <c r="EB207" i="7"/>
  <c r="DZ207" i="7"/>
  <c r="EA207" i="7" s="1"/>
  <c r="GY206" i="7"/>
  <c r="GS206" i="7"/>
  <c r="GM206" i="7"/>
  <c r="GA206" i="7"/>
  <c r="FO206" i="7"/>
  <c r="EI206" i="7"/>
  <c r="EB206" i="7"/>
  <c r="EA206" i="7"/>
  <c r="EC206" i="7" s="1"/>
  <c r="ED206" i="7" s="1"/>
  <c r="EE206" i="7" s="1"/>
  <c r="DZ206" i="7"/>
  <c r="GY205" i="7"/>
  <c r="GS205" i="7"/>
  <c r="GM205" i="7"/>
  <c r="GA205" i="7"/>
  <c r="FO205" i="7"/>
  <c r="EI205" i="7"/>
  <c r="EB205" i="7"/>
  <c r="DZ205" i="7"/>
  <c r="EA205" i="7" s="1"/>
  <c r="GY204" i="7"/>
  <c r="GS204" i="7"/>
  <c r="GM204" i="7"/>
  <c r="GA204" i="7"/>
  <c r="FO204" i="7"/>
  <c r="EI204" i="7"/>
  <c r="EB204" i="7"/>
  <c r="EA204" i="7"/>
  <c r="DZ204" i="7"/>
  <c r="GY203" i="7"/>
  <c r="GS203" i="7"/>
  <c r="GM203" i="7"/>
  <c r="GA203" i="7"/>
  <c r="FO203" i="7"/>
  <c r="EI203" i="7"/>
  <c r="EB203" i="7"/>
  <c r="DZ203" i="7"/>
  <c r="EA203" i="7" s="1"/>
  <c r="EC203" i="7" s="1"/>
  <c r="GY202" i="7"/>
  <c r="GS202" i="7"/>
  <c r="GM202" i="7"/>
  <c r="GA202" i="7"/>
  <c r="FO202" i="7"/>
  <c r="EI202" i="7"/>
  <c r="EB202" i="7"/>
  <c r="DZ202" i="7"/>
  <c r="EA202" i="7" s="1"/>
  <c r="GY201" i="7"/>
  <c r="GS201" i="7"/>
  <c r="GM201" i="7"/>
  <c r="GA201" i="7"/>
  <c r="FO201" i="7"/>
  <c r="EI201" i="7"/>
  <c r="EB201" i="7"/>
  <c r="DZ201" i="7"/>
  <c r="EA201" i="7" s="1"/>
  <c r="GY200" i="7"/>
  <c r="GS200" i="7"/>
  <c r="GM200" i="7"/>
  <c r="GA200" i="7"/>
  <c r="FO200" i="7"/>
  <c r="EI200" i="7"/>
  <c r="EB200" i="7"/>
  <c r="DZ200" i="7"/>
  <c r="EA200" i="7" s="1"/>
  <c r="EC200" i="7" s="1"/>
  <c r="ED200" i="7" s="1"/>
  <c r="EE200" i="7" s="1"/>
  <c r="GY199" i="7"/>
  <c r="GS199" i="7"/>
  <c r="GM199" i="7"/>
  <c r="GA199" i="7"/>
  <c r="FO199" i="7"/>
  <c r="EI199" i="7"/>
  <c r="EB199" i="7"/>
  <c r="DZ199" i="7"/>
  <c r="EA199" i="7" s="1"/>
  <c r="GY198" i="7"/>
  <c r="GS198" i="7"/>
  <c r="GM198" i="7"/>
  <c r="GA198" i="7"/>
  <c r="FO198" i="7"/>
  <c r="EI198" i="7"/>
  <c r="EB198" i="7"/>
  <c r="DZ198" i="7"/>
  <c r="EA198" i="7" s="1"/>
  <c r="GY197" i="7"/>
  <c r="GS197" i="7"/>
  <c r="GM197" i="7"/>
  <c r="GA197" i="7"/>
  <c r="FO197" i="7"/>
  <c r="EI197" i="7"/>
  <c r="EB197" i="7"/>
  <c r="DZ197" i="7"/>
  <c r="EA197" i="7" s="1"/>
  <c r="GY196" i="7"/>
  <c r="GT196" i="7"/>
  <c r="GS196" i="7"/>
  <c r="GM196" i="7"/>
  <c r="GA196" i="7"/>
  <c r="FO196" i="7"/>
  <c r="EI196" i="7"/>
  <c r="EJ196" i="7" s="1"/>
  <c r="ED196" i="7"/>
  <c r="EE196" i="7" s="1"/>
  <c r="FV196" i="7" s="1"/>
  <c r="DZ196" i="7"/>
  <c r="EA196" i="7" s="1"/>
  <c r="HE180" i="7"/>
  <c r="HF180" i="7" s="1"/>
  <c r="GS180" i="7"/>
  <c r="GT180" i="7" s="1"/>
  <c r="FM180" i="7"/>
  <c r="FN180" i="7" s="1"/>
  <c r="FG180" i="7"/>
  <c r="FH180" i="7" s="1"/>
  <c r="FA180" i="7"/>
  <c r="FB180" i="7" s="1"/>
  <c r="EI180" i="7"/>
  <c r="EJ180" i="7" s="1"/>
  <c r="HE179" i="7"/>
  <c r="GS179" i="7"/>
  <c r="FM179" i="7"/>
  <c r="FG179" i="7"/>
  <c r="FA179" i="7"/>
  <c r="EI179" i="7"/>
  <c r="HE178" i="7"/>
  <c r="GS178" i="7"/>
  <c r="FM178" i="7"/>
  <c r="FG178" i="7"/>
  <c r="FA178" i="7"/>
  <c r="EI178" i="7"/>
  <c r="EB178" i="7"/>
  <c r="DZ178" i="7"/>
  <c r="EA178" i="7" s="1"/>
  <c r="HE177" i="7"/>
  <c r="GS177" i="7"/>
  <c r="FM177" i="7"/>
  <c r="FG177" i="7"/>
  <c r="FA177" i="7"/>
  <c r="EI177" i="7"/>
  <c r="EB177" i="7"/>
  <c r="DZ177" i="7"/>
  <c r="EA177" i="7" s="1"/>
  <c r="EC177" i="7" s="1"/>
  <c r="HE176" i="7"/>
  <c r="GS176" i="7"/>
  <c r="FM176" i="7"/>
  <c r="FG176" i="7"/>
  <c r="FA176" i="7"/>
  <c r="EI176" i="7"/>
  <c r="EB176" i="7"/>
  <c r="DZ176" i="7"/>
  <c r="EA176" i="7" s="1"/>
  <c r="HE175" i="7"/>
  <c r="GS175" i="7"/>
  <c r="FM175" i="7"/>
  <c r="FG175" i="7"/>
  <c r="FA175" i="7"/>
  <c r="EI175" i="7"/>
  <c r="EB175" i="7"/>
  <c r="DZ175" i="7"/>
  <c r="EA175" i="7" s="1"/>
  <c r="HE174" i="7"/>
  <c r="GS174" i="7"/>
  <c r="FM174" i="7"/>
  <c r="FG174" i="7"/>
  <c r="FA174" i="7"/>
  <c r="EI174" i="7"/>
  <c r="EB174" i="7"/>
  <c r="DZ174" i="7"/>
  <c r="EA174" i="7" s="1"/>
  <c r="HE173" i="7"/>
  <c r="GS173" i="7"/>
  <c r="FM173" i="7"/>
  <c r="FG173" i="7"/>
  <c r="FA173" i="7"/>
  <c r="EI173" i="7"/>
  <c r="EB173" i="7"/>
  <c r="EA173" i="7"/>
  <c r="EC173" i="7" s="1"/>
  <c r="ED173" i="7" s="1"/>
  <c r="EE173" i="7" s="1"/>
  <c r="DZ173" i="7"/>
  <c r="HE172" i="7"/>
  <c r="GS172" i="7"/>
  <c r="FM172" i="7"/>
  <c r="FG172" i="7"/>
  <c r="FA172" i="7"/>
  <c r="EI172" i="7"/>
  <c r="EB172" i="7"/>
  <c r="DZ172" i="7"/>
  <c r="EA172" i="7" s="1"/>
  <c r="HE171" i="7"/>
  <c r="GS171" i="7"/>
  <c r="FM171" i="7"/>
  <c r="FG171" i="7"/>
  <c r="FA171" i="7"/>
  <c r="EI171" i="7"/>
  <c r="EB171" i="7"/>
  <c r="DZ171" i="7"/>
  <c r="EA171" i="7" s="1"/>
  <c r="HE170" i="7"/>
  <c r="GS170" i="7"/>
  <c r="FM170" i="7"/>
  <c r="FG170" i="7"/>
  <c r="FA170" i="7"/>
  <c r="EI170" i="7"/>
  <c r="EB170" i="7"/>
  <c r="DZ170" i="7"/>
  <c r="EA170" i="7" s="1"/>
  <c r="HE169" i="7"/>
  <c r="GS169" i="7"/>
  <c r="FM169" i="7"/>
  <c r="FG169" i="7"/>
  <c r="FA169" i="7"/>
  <c r="EI169" i="7"/>
  <c r="EB169" i="7"/>
  <c r="EA169" i="7"/>
  <c r="EC169" i="7" s="1"/>
  <c r="DZ169" i="7"/>
  <c r="HE168" i="7"/>
  <c r="GS168" i="7"/>
  <c r="FM168" i="7"/>
  <c r="FG168" i="7"/>
  <c r="FA168" i="7"/>
  <c r="EI168" i="7"/>
  <c r="EB168" i="7"/>
  <c r="DZ168" i="7"/>
  <c r="EA168" i="7" s="1"/>
  <c r="HE167" i="7"/>
  <c r="GS167" i="7"/>
  <c r="FM167" i="7"/>
  <c r="FG167" i="7"/>
  <c r="FA167" i="7"/>
  <c r="EI167" i="7"/>
  <c r="EB167" i="7"/>
  <c r="DZ167" i="7"/>
  <c r="EA167" i="7" s="1"/>
  <c r="HE166" i="7"/>
  <c r="GS166" i="7"/>
  <c r="FM166" i="7"/>
  <c r="FG166" i="7"/>
  <c r="FA166" i="7"/>
  <c r="EI166" i="7"/>
  <c r="EB166" i="7"/>
  <c r="DZ166" i="7"/>
  <c r="EA166" i="7" s="1"/>
  <c r="HE165" i="7"/>
  <c r="GS165" i="7"/>
  <c r="FM165" i="7"/>
  <c r="FG165" i="7"/>
  <c r="FA165" i="7"/>
  <c r="EI165" i="7"/>
  <c r="EB165" i="7"/>
  <c r="DZ165" i="7"/>
  <c r="EA165" i="7" s="1"/>
  <c r="EC165" i="7" s="1"/>
  <c r="ED165" i="7" s="1"/>
  <c r="EE165" i="7" s="1"/>
  <c r="HE164" i="7"/>
  <c r="GS164" i="7"/>
  <c r="FM164" i="7"/>
  <c r="FG164" i="7"/>
  <c r="FA164" i="7"/>
  <c r="EI164" i="7"/>
  <c r="EB164" i="7"/>
  <c r="DZ164" i="7"/>
  <c r="EA164" i="7" s="1"/>
  <c r="HE163" i="7"/>
  <c r="GS163" i="7"/>
  <c r="FM163" i="7"/>
  <c r="FN163" i="7" s="1"/>
  <c r="FG163" i="7"/>
  <c r="FA163" i="7"/>
  <c r="EI163" i="7"/>
  <c r="EB163" i="7"/>
  <c r="EA163" i="7"/>
  <c r="EC163" i="7" s="1"/>
  <c r="ED163" i="7" s="1"/>
  <c r="EE163" i="7" s="1"/>
  <c r="DZ163" i="7"/>
  <c r="HE162" i="7"/>
  <c r="GS162" i="7"/>
  <c r="FM162" i="7"/>
  <c r="FG162" i="7"/>
  <c r="FA162" i="7"/>
  <c r="EI162" i="7"/>
  <c r="EB162" i="7"/>
  <c r="DZ162" i="7"/>
  <c r="EA162" i="7" s="1"/>
  <c r="HE161" i="7"/>
  <c r="GS161" i="7"/>
  <c r="FM161" i="7"/>
  <c r="FG161" i="7"/>
  <c r="FA161" i="7"/>
  <c r="EI161" i="7"/>
  <c r="EB161" i="7"/>
  <c r="DZ161" i="7"/>
  <c r="EA161" i="7" s="1"/>
  <c r="HE160" i="7"/>
  <c r="GS160" i="7"/>
  <c r="FM160" i="7"/>
  <c r="FG160" i="7"/>
  <c r="FA160" i="7"/>
  <c r="EI160" i="7"/>
  <c r="EB160" i="7"/>
  <c r="DZ160" i="7"/>
  <c r="EA160" i="7" s="1"/>
  <c r="HE159" i="7"/>
  <c r="GS159" i="7"/>
  <c r="FM159" i="7"/>
  <c r="FG159" i="7"/>
  <c r="FA159" i="7"/>
  <c r="EI159" i="7"/>
  <c r="EB159" i="7"/>
  <c r="EA159" i="7"/>
  <c r="DZ159" i="7"/>
  <c r="HE158" i="7"/>
  <c r="GS158" i="7"/>
  <c r="FM158" i="7"/>
  <c r="FG158" i="7"/>
  <c r="FA158" i="7"/>
  <c r="EI158" i="7"/>
  <c r="EB158" i="7"/>
  <c r="DZ158" i="7"/>
  <c r="EA158" i="7" s="1"/>
  <c r="HE157" i="7"/>
  <c r="GS157" i="7"/>
  <c r="FM157" i="7"/>
  <c r="FG157" i="7"/>
  <c r="FA157" i="7"/>
  <c r="EI157" i="7"/>
  <c r="EB157" i="7"/>
  <c r="DZ157" i="7"/>
  <c r="EA157" i="7" s="1"/>
  <c r="EB156" i="7"/>
  <c r="EA156" i="7"/>
  <c r="DZ156" i="7"/>
  <c r="HE155" i="7"/>
  <c r="GS155" i="7"/>
  <c r="FM155" i="7"/>
  <c r="FH155" i="7"/>
  <c r="FG155" i="7"/>
  <c r="FA155" i="7"/>
  <c r="EI155" i="7"/>
  <c r="EE155" i="7"/>
  <c r="HF155" i="7" s="1"/>
  <c r="HE154" i="7"/>
  <c r="GS154" i="7"/>
  <c r="FM154" i="7"/>
  <c r="FG154" i="7"/>
  <c r="FA154" i="7"/>
  <c r="EI154" i="7"/>
  <c r="EB154" i="7"/>
  <c r="DZ154" i="7"/>
  <c r="EA154" i="7" s="1"/>
  <c r="HE153" i="7"/>
  <c r="GS153" i="7"/>
  <c r="FM153" i="7"/>
  <c r="FN153" i="7" s="1"/>
  <c r="FG153" i="7"/>
  <c r="FA153" i="7"/>
  <c r="EI153" i="7"/>
  <c r="EB153" i="7"/>
  <c r="EA153" i="7"/>
  <c r="EC153" i="7" s="1"/>
  <c r="ED153" i="7" s="1"/>
  <c r="EE153" i="7" s="1"/>
  <c r="DZ153" i="7"/>
  <c r="HE152" i="7"/>
  <c r="GS152" i="7"/>
  <c r="FM152" i="7"/>
  <c r="FG152" i="7"/>
  <c r="FA152" i="7"/>
  <c r="EI152" i="7"/>
  <c r="EB152" i="7"/>
  <c r="EA152" i="7"/>
  <c r="DZ152" i="7"/>
  <c r="HE151" i="7"/>
  <c r="GS151" i="7"/>
  <c r="FM151" i="7"/>
  <c r="FG151" i="7"/>
  <c r="FA151" i="7"/>
  <c r="EI151" i="7"/>
  <c r="EB151" i="7"/>
  <c r="DZ151" i="7"/>
  <c r="EA151" i="7" s="1"/>
  <c r="HE150" i="7"/>
  <c r="GS150" i="7"/>
  <c r="FM150" i="7"/>
  <c r="FG150" i="7"/>
  <c r="FA150" i="7"/>
  <c r="EI150" i="7"/>
  <c r="EB150" i="7"/>
  <c r="EA150" i="7"/>
  <c r="DZ150" i="7"/>
  <c r="HE149" i="7"/>
  <c r="GS149" i="7"/>
  <c r="FM149" i="7"/>
  <c r="FG149" i="7"/>
  <c r="FA149" i="7"/>
  <c r="EI149" i="7"/>
  <c r="EB149" i="7"/>
  <c r="DZ149" i="7"/>
  <c r="EA149" i="7" s="1"/>
  <c r="HE148" i="7"/>
  <c r="GS148" i="7"/>
  <c r="FM148" i="7"/>
  <c r="FG148" i="7"/>
  <c r="FA148" i="7"/>
  <c r="EI148" i="7"/>
  <c r="EB148" i="7"/>
  <c r="DZ148" i="7"/>
  <c r="EA148" i="7" s="1"/>
  <c r="HE147" i="7"/>
  <c r="GS147" i="7"/>
  <c r="FM147" i="7"/>
  <c r="FG147" i="7"/>
  <c r="FA147" i="7"/>
  <c r="EI147" i="7"/>
  <c r="EB147" i="7"/>
  <c r="DZ147" i="7"/>
  <c r="EA147" i="7" s="1"/>
  <c r="HE146" i="7"/>
  <c r="GS146" i="7"/>
  <c r="FM146" i="7"/>
  <c r="FG146" i="7"/>
  <c r="FA146" i="7"/>
  <c r="EI146" i="7"/>
  <c r="EB146" i="7"/>
  <c r="DZ146" i="7"/>
  <c r="EA146" i="7" s="1"/>
  <c r="HE145" i="7"/>
  <c r="GS145" i="7"/>
  <c r="FM145" i="7"/>
  <c r="FG145" i="7"/>
  <c r="FA145" i="7"/>
  <c r="EI145" i="7"/>
  <c r="EB145" i="7"/>
  <c r="DZ145" i="7"/>
  <c r="EA145" i="7" s="1"/>
  <c r="HE144" i="7"/>
  <c r="GS144" i="7"/>
  <c r="FM144" i="7"/>
  <c r="FG144" i="7"/>
  <c r="FA144" i="7"/>
  <c r="EI144" i="7"/>
  <c r="EB144" i="7"/>
  <c r="DZ144" i="7"/>
  <c r="EA144" i="7" s="1"/>
  <c r="HE143" i="7"/>
  <c r="GS143" i="7"/>
  <c r="FM143" i="7"/>
  <c r="FG143" i="7"/>
  <c r="FA143" i="7"/>
  <c r="EI143" i="7"/>
  <c r="EB143" i="7"/>
  <c r="DZ143" i="7"/>
  <c r="EA143" i="7" s="1"/>
  <c r="HE142" i="7"/>
  <c r="GS142" i="7"/>
  <c r="FM142" i="7"/>
  <c r="FG142" i="7"/>
  <c r="FA142" i="7"/>
  <c r="EI142" i="7"/>
  <c r="EB142" i="7"/>
  <c r="DZ142" i="7"/>
  <c r="EA142" i="7" s="1"/>
  <c r="HE141" i="7"/>
  <c r="GS141" i="7"/>
  <c r="FM141" i="7"/>
  <c r="FG141" i="7"/>
  <c r="FA141" i="7"/>
  <c r="EI141" i="7"/>
  <c r="EB141" i="7"/>
  <c r="DZ141" i="7"/>
  <c r="EA141" i="7" s="1"/>
  <c r="HE140" i="7"/>
  <c r="GS140" i="7"/>
  <c r="FM140" i="7"/>
  <c r="FG140" i="7"/>
  <c r="FA140" i="7"/>
  <c r="EI140" i="7"/>
  <c r="EB140" i="7"/>
  <c r="EA140" i="7"/>
  <c r="EC140" i="7" s="1"/>
  <c r="DZ140" i="7"/>
  <c r="HE139" i="7"/>
  <c r="GS139" i="7"/>
  <c r="FM139" i="7"/>
  <c r="FG139" i="7"/>
  <c r="FA139" i="7"/>
  <c r="EI139" i="7"/>
  <c r="EB139" i="7"/>
  <c r="DZ139" i="7"/>
  <c r="EA139" i="7" s="1"/>
  <c r="HE138" i="7"/>
  <c r="GS138" i="7"/>
  <c r="FM138" i="7"/>
  <c r="FG138" i="7"/>
  <c r="FA138" i="7"/>
  <c r="EI138" i="7"/>
  <c r="EB138" i="7"/>
  <c r="EA138" i="7"/>
  <c r="DZ138" i="7"/>
  <c r="HE137" i="7"/>
  <c r="GS137" i="7"/>
  <c r="FM137" i="7"/>
  <c r="FG137" i="7"/>
  <c r="FA137" i="7"/>
  <c r="EI137" i="7"/>
  <c r="EB137" i="7"/>
  <c r="DZ137" i="7"/>
  <c r="EA137" i="7" s="1"/>
  <c r="HE136" i="7"/>
  <c r="GS136" i="7"/>
  <c r="FM136" i="7"/>
  <c r="FG136" i="7"/>
  <c r="FA136" i="7"/>
  <c r="EI136" i="7"/>
  <c r="EB136" i="7"/>
  <c r="EA136" i="7"/>
  <c r="DZ136" i="7"/>
  <c r="HE135" i="7"/>
  <c r="GS135" i="7"/>
  <c r="FM135" i="7"/>
  <c r="FG135" i="7"/>
  <c r="FA135" i="7"/>
  <c r="EI135" i="7"/>
  <c r="EB135" i="7"/>
  <c r="DZ135" i="7"/>
  <c r="EA135" i="7" s="1"/>
  <c r="HE134" i="7"/>
  <c r="GS134" i="7"/>
  <c r="FM134" i="7"/>
  <c r="FG134" i="7"/>
  <c r="FA134" i="7"/>
  <c r="EI134" i="7"/>
  <c r="EB134" i="7"/>
  <c r="DZ134" i="7"/>
  <c r="EA134" i="7" s="1"/>
  <c r="HE133" i="7"/>
  <c r="GS133" i="7"/>
  <c r="FM133" i="7"/>
  <c r="FG133" i="7"/>
  <c r="FA133" i="7"/>
  <c r="EI133" i="7"/>
  <c r="EB133" i="7"/>
  <c r="DZ133" i="7"/>
  <c r="EA133" i="7" s="1"/>
  <c r="EC133" i="7" s="1"/>
  <c r="ED133" i="7" s="1"/>
  <c r="EE133" i="7" s="1"/>
  <c r="HE132" i="7"/>
  <c r="GS132" i="7"/>
  <c r="FM132" i="7"/>
  <c r="FG132" i="7"/>
  <c r="FA132" i="7"/>
  <c r="EI132" i="7"/>
  <c r="ED132" i="7"/>
  <c r="EE132" i="7" s="1"/>
  <c r="HF132" i="7" s="1"/>
  <c r="DZ132" i="7"/>
  <c r="EA132" i="7" s="1"/>
  <c r="HF128" i="7"/>
  <c r="GT128" i="7"/>
  <c r="FN128" i="7"/>
  <c r="FH128" i="7"/>
  <c r="FB128" i="7"/>
  <c r="EJ128" i="7"/>
  <c r="GS115" i="7"/>
  <c r="GT115" i="7" s="1"/>
  <c r="GM115" i="7"/>
  <c r="GN115" i="7" s="1"/>
  <c r="FU115" i="7"/>
  <c r="FT115" i="7"/>
  <c r="FM115" i="7"/>
  <c r="FN115" i="7" s="1"/>
  <c r="FG115" i="7"/>
  <c r="FH115" i="7" s="1"/>
  <c r="FA115" i="7"/>
  <c r="FB115" i="7" s="1"/>
  <c r="EU115" i="7"/>
  <c r="EV115" i="7" s="1"/>
  <c r="EO115" i="7"/>
  <c r="EP115" i="7" s="1"/>
  <c r="EJ115" i="7"/>
  <c r="EI115" i="7"/>
  <c r="GS114" i="7"/>
  <c r="GM114" i="7"/>
  <c r="FT114" i="7"/>
  <c r="FM114" i="7"/>
  <c r="FG114" i="7"/>
  <c r="FA114" i="7"/>
  <c r="EU114" i="7"/>
  <c r="EO114" i="7"/>
  <c r="EI114" i="7"/>
  <c r="GS113" i="7"/>
  <c r="GM113" i="7"/>
  <c r="FT113" i="7"/>
  <c r="FM113" i="7"/>
  <c r="FG113" i="7"/>
  <c r="FA113" i="7"/>
  <c r="EU113" i="7"/>
  <c r="EO113" i="7"/>
  <c r="EI113" i="7"/>
  <c r="EB113" i="7"/>
  <c r="EA113" i="7"/>
  <c r="DZ113" i="7"/>
  <c r="GS112" i="7"/>
  <c r="GM112" i="7"/>
  <c r="FT112" i="7"/>
  <c r="FM112" i="7"/>
  <c r="FG112" i="7"/>
  <c r="FA112" i="7"/>
  <c r="EU112" i="7"/>
  <c r="EO112" i="7"/>
  <c r="EI112" i="7"/>
  <c r="EC112" i="7"/>
  <c r="ED112" i="7" s="1"/>
  <c r="EE112" i="7" s="1"/>
  <c r="EB112" i="7"/>
  <c r="DZ112" i="7"/>
  <c r="EA112" i="7" s="1"/>
  <c r="EC113" i="7" s="1"/>
  <c r="ED114" i="7" s="1"/>
  <c r="EE114" i="7" s="1"/>
  <c r="GS111" i="7"/>
  <c r="GM111" i="7"/>
  <c r="FT111" i="7"/>
  <c r="FM111" i="7"/>
  <c r="FG111" i="7"/>
  <c r="FA111" i="7"/>
  <c r="EU111" i="7"/>
  <c r="EO111" i="7"/>
  <c r="EI111" i="7"/>
  <c r="EB111" i="7"/>
  <c r="EA111" i="7"/>
  <c r="EC111" i="7" s="1"/>
  <c r="DZ111" i="7"/>
  <c r="GS110" i="7"/>
  <c r="GM110" i="7"/>
  <c r="FT110" i="7"/>
  <c r="FM110" i="7"/>
  <c r="FG110" i="7"/>
  <c r="FA110" i="7"/>
  <c r="EU110" i="7"/>
  <c r="EO110" i="7"/>
  <c r="EI110" i="7"/>
  <c r="EB110" i="7"/>
  <c r="EA110" i="7"/>
  <c r="DZ110" i="7"/>
  <c r="GS109" i="7"/>
  <c r="GM109" i="7"/>
  <c r="FT109" i="7"/>
  <c r="FM109" i="7"/>
  <c r="FG109" i="7"/>
  <c r="FA109" i="7"/>
  <c r="EU109" i="7"/>
  <c r="EO109" i="7"/>
  <c r="EI109" i="7"/>
  <c r="EB109" i="7"/>
  <c r="DZ109" i="7"/>
  <c r="EA109" i="7" s="1"/>
  <c r="EC109" i="7" s="1"/>
  <c r="ED109" i="7" s="1"/>
  <c r="EE109" i="7" s="1"/>
  <c r="GS108" i="7"/>
  <c r="GM108" i="7"/>
  <c r="FT108" i="7"/>
  <c r="FM108" i="7"/>
  <c r="FG108" i="7"/>
  <c r="FA108" i="7"/>
  <c r="EU108" i="7"/>
  <c r="EO108" i="7"/>
  <c r="EI108" i="7"/>
  <c r="EB108" i="7"/>
  <c r="EA108" i="7"/>
  <c r="DZ108" i="7"/>
  <c r="GS107" i="7"/>
  <c r="GM107" i="7"/>
  <c r="FT107" i="7"/>
  <c r="FM107" i="7"/>
  <c r="FG107" i="7"/>
  <c r="FA107" i="7"/>
  <c r="EU107" i="7"/>
  <c r="EO107" i="7"/>
  <c r="EI107" i="7"/>
  <c r="EB107" i="7"/>
  <c r="DZ107" i="7"/>
  <c r="EA107" i="7" s="1"/>
  <c r="GS106" i="7"/>
  <c r="GM106" i="7"/>
  <c r="FT106" i="7"/>
  <c r="FM106" i="7"/>
  <c r="FG106" i="7"/>
  <c r="FA106" i="7"/>
  <c r="EU106" i="7"/>
  <c r="EO106" i="7"/>
  <c r="EI106" i="7"/>
  <c r="EB106" i="7"/>
  <c r="DZ106" i="7"/>
  <c r="EA106" i="7" s="1"/>
  <c r="GS105" i="7"/>
  <c r="GM105" i="7"/>
  <c r="FT105" i="7"/>
  <c r="FM105" i="7"/>
  <c r="FG105" i="7"/>
  <c r="FA105" i="7"/>
  <c r="EU105" i="7"/>
  <c r="EO105" i="7"/>
  <c r="EI105" i="7"/>
  <c r="EB105" i="7"/>
  <c r="DZ105" i="7"/>
  <c r="EA105" i="7" s="1"/>
  <c r="EC105" i="7" s="1"/>
  <c r="ED105" i="7" s="1"/>
  <c r="EE105" i="7" s="1"/>
  <c r="GS104" i="7"/>
  <c r="GM104" i="7"/>
  <c r="FT104" i="7"/>
  <c r="FM104" i="7"/>
  <c r="FG104" i="7"/>
  <c r="FA104" i="7"/>
  <c r="EU104" i="7"/>
  <c r="EO104" i="7"/>
  <c r="EI104" i="7"/>
  <c r="EB104" i="7"/>
  <c r="DZ104" i="7"/>
  <c r="EA104" i="7" s="1"/>
  <c r="GS103" i="7"/>
  <c r="GM103" i="7"/>
  <c r="FT103" i="7"/>
  <c r="FM103" i="7"/>
  <c r="FG103" i="7"/>
  <c r="FA103" i="7"/>
  <c r="EU103" i="7"/>
  <c r="EO103" i="7"/>
  <c r="EI103" i="7"/>
  <c r="EB103" i="7"/>
  <c r="DZ103" i="7"/>
  <c r="EA103" i="7" s="1"/>
  <c r="GS102" i="7"/>
  <c r="GM102" i="7"/>
  <c r="FT102" i="7"/>
  <c r="FM102" i="7"/>
  <c r="FG102" i="7"/>
  <c r="FA102" i="7"/>
  <c r="EU102" i="7"/>
  <c r="EO102" i="7"/>
  <c r="EI102" i="7"/>
  <c r="EB102" i="7"/>
  <c r="DZ102" i="7"/>
  <c r="EA102" i="7" s="1"/>
  <c r="GS101" i="7"/>
  <c r="GM101" i="7"/>
  <c r="FT101" i="7"/>
  <c r="FM101" i="7"/>
  <c r="FG101" i="7"/>
  <c r="FA101" i="7"/>
  <c r="EU101" i="7"/>
  <c r="EO101" i="7"/>
  <c r="EI101" i="7"/>
  <c r="EB101" i="7"/>
  <c r="DZ101" i="7"/>
  <c r="EA101" i="7" s="1"/>
  <c r="GS100" i="7"/>
  <c r="GM100" i="7"/>
  <c r="FT100" i="7"/>
  <c r="FM100" i="7"/>
  <c r="FG100" i="7"/>
  <c r="FA100" i="7"/>
  <c r="EU100" i="7"/>
  <c r="EO100" i="7"/>
  <c r="EI100" i="7"/>
  <c r="EB100" i="7"/>
  <c r="DZ100" i="7"/>
  <c r="EA100" i="7" s="1"/>
  <c r="EC100" i="7" s="1"/>
  <c r="GS99" i="7"/>
  <c r="GM99" i="7"/>
  <c r="FT99" i="7"/>
  <c r="FM99" i="7"/>
  <c r="FG99" i="7"/>
  <c r="FA99" i="7"/>
  <c r="EU99" i="7"/>
  <c r="EO99" i="7"/>
  <c r="EI99" i="7"/>
  <c r="EB99" i="7"/>
  <c r="DZ99" i="7"/>
  <c r="EA99" i="7" s="1"/>
  <c r="EC99" i="7" s="1"/>
  <c r="ED99" i="7" s="1"/>
  <c r="EE99" i="7" s="1"/>
  <c r="GS98" i="7"/>
  <c r="GM98" i="7"/>
  <c r="FT98" i="7"/>
  <c r="FM98" i="7"/>
  <c r="FG98" i="7"/>
  <c r="FA98" i="7"/>
  <c r="EU98" i="7"/>
  <c r="EO98" i="7"/>
  <c r="EI98" i="7"/>
  <c r="EB98" i="7"/>
  <c r="DZ98" i="7"/>
  <c r="EA98" i="7" s="1"/>
  <c r="GS97" i="7"/>
  <c r="GM97" i="7"/>
  <c r="FT97" i="7"/>
  <c r="FM97" i="7"/>
  <c r="FG97" i="7"/>
  <c r="FA97" i="7"/>
  <c r="EU97" i="7"/>
  <c r="EO97" i="7"/>
  <c r="EI97" i="7"/>
  <c r="EB97" i="7"/>
  <c r="DZ97" i="7"/>
  <c r="EA97" i="7" s="1"/>
  <c r="EC97" i="7" s="1"/>
  <c r="ED97" i="7" s="1"/>
  <c r="EE97" i="7" s="1"/>
  <c r="GS96" i="7"/>
  <c r="GM96" i="7"/>
  <c r="FT96" i="7"/>
  <c r="FM96" i="7"/>
  <c r="FG96" i="7"/>
  <c r="FA96" i="7"/>
  <c r="EU96" i="7"/>
  <c r="EO96" i="7"/>
  <c r="EI96" i="7"/>
  <c r="EB96" i="7"/>
  <c r="DZ96" i="7"/>
  <c r="EA96" i="7" s="1"/>
  <c r="EC96" i="7" s="1"/>
  <c r="GS95" i="7"/>
  <c r="GM95" i="7"/>
  <c r="FT95" i="7"/>
  <c r="FM95" i="7"/>
  <c r="FG95" i="7"/>
  <c r="FA95" i="7"/>
  <c r="EU95" i="7"/>
  <c r="EO95" i="7"/>
  <c r="EI95" i="7"/>
  <c r="EB95" i="7"/>
  <c r="DZ95" i="7"/>
  <c r="EA95" i="7" s="1"/>
  <c r="EC95" i="7" s="1"/>
  <c r="ED95" i="7" s="1"/>
  <c r="EE95" i="7" s="1"/>
  <c r="EJ95" i="7" s="1"/>
  <c r="GS94" i="7"/>
  <c r="GM94" i="7"/>
  <c r="FT94" i="7"/>
  <c r="FM94" i="7"/>
  <c r="FG94" i="7"/>
  <c r="FA94" i="7"/>
  <c r="EU94" i="7"/>
  <c r="EO94" i="7"/>
  <c r="EI94" i="7"/>
  <c r="EB94" i="7"/>
  <c r="DZ94" i="7"/>
  <c r="EA94" i="7" s="1"/>
  <c r="GS93" i="7"/>
  <c r="GM93" i="7"/>
  <c r="FT93" i="7"/>
  <c r="FM93" i="7"/>
  <c r="FG93" i="7"/>
  <c r="FA93" i="7"/>
  <c r="EU93" i="7"/>
  <c r="EO93" i="7"/>
  <c r="EI93" i="7"/>
  <c r="EB93" i="7"/>
  <c r="DZ93" i="7"/>
  <c r="EA93" i="7" s="1"/>
  <c r="GS92" i="7"/>
  <c r="GM92" i="7"/>
  <c r="FT92" i="7"/>
  <c r="FM92" i="7"/>
  <c r="FG92" i="7"/>
  <c r="FA92" i="7"/>
  <c r="EU92" i="7"/>
  <c r="EO92" i="7"/>
  <c r="EI92" i="7"/>
  <c r="EB92" i="7"/>
  <c r="DZ92" i="7"/>
  <c r="EA92" i="7" s="1"/>
  <c r="EC92" i="7" s="1"/>
  <c r="EB91" i="7"/>
  <c r="DZ91" i="7"/>
  <c r="EA91" i="7" s="1"/>
  <c r="GS90" i="7"/>
  <c r="GM90" i="7"/>
  <c r="FT90" i="7"/>
  <c r="FM90" i="7"/>
  <c r="FG90" i="7"/>
  <c r="FA90" i="7"/>
  <c r="EU90" i="7"/>
  <c r="EO90" i="7"/>
  <c r="EI90" i="7"/>
  <c r="EE90" i="7"/>
  <c r="GS89" i="7"/>
  <c r="GM89" i="7"/>
  <c r="FT89" i="7"/>
  <c r="FM89" i="7"/>
  <c r="FG89" i="7"/>
  <c r="FA89" i="7"/>
  <c r="EU89" i="7"/>
  <c r="EO89" i="7"/>
  <c r="EI89" i="7"/>
  <c r="EB89" i="7"/>
  <c r="DZ89" i="7"/>
  <c r="EA89" i="7" s="1"/>
  <c r="EC89" i="7" s="1"/>
  <c r="ED89" i="7" s="1"/>
  <c r="EE89" i="7" s="1"/>
  <c r="GS88" i="7"/>
  <c r="GM88" i="7"/>
  <c r="FT88" i="7"/>
  <c r="FM88" i="7"/>
  <c r="FG88" i="7"/>
  <c r="FA88" i="7"/>
  <c r="EU88" i="7"/>
  <c r="EO88" i="7"/>
  <c r="EI88" i="7"/>
  <c r="EB88" i="7"/>
  <c r="DZ88" i="7"/>
  <c r="EA88" i="7" s="1"/>
  <c r="GS87" i="7"/>
  <c r="GM87" i="7"/>
  <c r="FT87" i="7"/>
  <c r="FM87" i="7"/>
  <c r="FG87" i="7"/>
  <c r="FA87" i="7"/>
  <c r="EU87" i="7"/>
  <c r="EO87" i="7"/>
  <c r="EI87" i="7"/>
  <c r="EB87" i="7"/>
  <c r="DZ87" i="7"/>
  <c r="EA87" i="7" s="1"/>
  <c r="EC87" i="7" s="1"/>
  <c r="GS86" i="7"/>
  <c r="GM86" i="7"/>
  <c r="FT86" i="7"/>
  <c r="FM86" i="7"/>
  <c r="FG86" i="7"/>
  <c r="FA86" i="7"/>
  <c r="EU86" i="7"/>
  <c r="EO86" i="7"/>
  <c r="EI86" i="7"/>
  <c r="EB86" i="7"/>
  <c r="DZ86" i="7"/>
  <c r="EA86" i="7" s="1"/>
  <c r="EC86" i="7" s="1"/>
  <c r="GS85" i="7"/>
  <c r="GM85" i="7"/>
  <c r="FT85" i="7"/>
  <c r="FM85" i="7"/>
  <c r="FG85" i="7"/>
  <c r="FA85" i="7"/>
  <c r="EU85" i="7"/>
  <c r="EO85" i="7"/>
  <c r="EI85" i="7"/>
  <c r="EB85" i="7"/>
  <c r="DZ85" i="7"/>
  <c r="EA85" i="7" s="1"/>
  <c r="GS84" i="7"/>
  <c r="GM84" i="7"/>
  <c r="FT84" i="7"/>
  <c r="FM84" i="7"/>
  <c r="FG84" i="7"/>
  <c r="FA84" i="7"/>
  <c r="EU84" i="7"/>
  <c r="EO84" i="7"/>
  <c r="EI84" i="7"/>
  <c r="EC84" i="7"/>
  <c r="ED84" i="7" s="1"/>
  <c r="EE84" i="7" s="1"/>
  <c r="EB84" i="7"/>
  <c r="DZ84" i="7"/>
  <c r="EA84" i="7" s="1"/>
  <c r="EC85" i="7" s="1"/>
  <c r="ED85" i="7" s="1"/>
  <c r="EE85" i="7" s="1"/>
  <c r="GS83" i="7"/>
  <c r="GM83" i="7"/>
  <c r="FT83" i="7"/>
  <c r="FM83" i="7"/>
  <c r="FG83" i="7"/>
  <c r="FA83" i="7"/>
  <c r="EU83" i="7"/>
  <c r="EO83" i="7"/>
  <c r="EI83" i="7"/>
  <c r="EB83" i="7"/>
  <c r="DZ83" i="7"/>
  <c r="EA83" i="7" s="1"/>
  <c r="GS82" i="7"/>
  <c r="GM82" i="7"/>
  <c r="FT82" i="7"/>
  <c r="FM82" i="7"/>
  <c r="FG82" i="7"/>
  <c r="FA82" i="7"/>
  <c r="EU82" i="7"/>
  <c r="EO82" i="7"/>
  <c r="EI82" i="7"/>
  <c r="EB82" i="7"/>
  <c r="DZ82" i="7"/>
  <c r="EA82" i="7" s="1"/>
  <c r="GS81" i="7"/>
  <c r="GM81" i="7"/>
  <c r="FT81" i="7"/>
  <c r="FM81" i="7"/>
  <c r="FG81" i="7"/>
  <c r="FA81" i="7"/>
  <c r="EU81" i="7"/>
  <c r="EO81" i="7"/>
  <c r="EI81" i="7"/>
  <c r="EB81" i="7"/>
  <c r="DZ81" i="7"/>
  <c r="EA81" i="7" s="1"/>
  <c r="GS80" i="7"/>
  <c r="GM80" i="7"/>
  <c r="FT80" i="7"/>
  <c r="FM80" i="7"/>
  <c r="FG80" i="7"/>
  <c r="FA80" i="7"/>
  <c r="EU80" i="7"/>
  <c r="EO80" i="7"/>
  <c r="EI80" i="7"/>
  <c r="EB80" i="7"/>
  <c r="DZ80" i="7"/>
  <c r="EA80" i="7" s="1"/>
  <c r="EC80" i="7" s="1"/>
  <c r="ED80" i="7" s="1"/>
  <c r="EE80" i="7" s="1"/>
  <c r="GS79" i="7"/>
  <c r="GM79" i="7"/>
  <c r="FT79" i="7"/>
  <c r="FM79" i="7"/>
  <c r="FG79" i="7"/>
  <c r="FA79" i="7"/>
  <c r="EU79" i="7"/>
  <c r="EO79" i="7"/>
  <c r="EI79" i="7"/>
  <c r="EB79" i="7"/>
  <c r="DZ79" i="7"/>
  <c r="EA79" i="7" s="1"/>
  <c r="EC79" i="7" s="1"/>
  <c r="ED79" i="7" s="1"/>
  <c r="EE79" i="7" s="1"/>
  <c r="GS78" i="7"/>
  <c r="GM78" i="7"/>
  <c r="FT78" i="7"/>
  <c r="FM78" i="7"/>
  <c r="FG78" i="7"/>
  <c r="FA78" i="7"/>
  <c r="EU78" i="7"/>
  <c r="EO78" i="7"/>
  <c r="EI78" i="7"/>
  <c r="EB78" i="7"/>
  <c r="DZ78" i="7"/>
  <c r="EA78" i="7" s="1"/>
  <c r="GS77" i="7"/>
  <c r="GM77" i="7"/>
  <c r="FT77" i="7"/>
  <c r="FM77" i="7"/>
  <c r="FG77" i="7"/>
  <c r="FA77" i="7"/>
  <c r="EU77" i="7"/>
  <c r="EO77" i="7"/>
  <c r="EI77" i="7"/>
  <c r="EB77" i="7"/>
  <c r="DZ77" i="7"/>
  <c r="EA77" i="7" s="1"/>
  <c r="EC77" i="7" s="1"/>
  <c r="ED77" i="7" s="1"/>
  <c r="EE77" i="7" s="1"/>
  <c r="GS76" i="7"/>
  <c r="GM76" i="7"/>
  <c r="FT76" i="7"/>
  <c r="FM76" i="7"/>
  <c r="FG76" i="7"/>
  <c r="FA76" i="7"/>
  <c r="EU76" i="7"/>
  <c r="EO76" i="7"/>
  <c r="EI76" i="7"/>
  <c r="EB76" i="7"/>
  <c r="DZ76" i="7"/>
  <c r="EA76" i="7" s="1"/>
  <c r="EC76" i="7" s="1"/>
  <c r="ED76" i="7" s="1"/>
  <c r="EE76" i="7" s="1"/>
  <c r="GS75" i="7"/>
  <c r="GM75" i="7"/>
  <c r="FT75" i="7"/>
  <c r="FM75" i="7"/>
  <c r="FG75" i="7"/>
  <c r="FA75" i="7"/>
  <c r="EU75" i="7"/>
  <c r="EO75" i="7"/>
  <c r="EI75" i="7"/>
  <c r="EB75" i="7"/>
  <c r="DZ75" i="7"/>
  <c r="EA75" i="7" s="1"/>
  <c r="GS74" i="7"/>
  <c r="GM74" i="7"/>
  <c r="FT74" i="7"/>
  <c r="FM74" i="7"/>
  <c r="FG74" i="7"/>
  <c r="FA74" i="7"/>
  <c r="EU74" i="7"/>
  <c r="EO74" i="7"/>
  <c r="EI74" i="7"/>
  <c r="EB74" i="7"/>
  <c r="DZ74" i="7"/>
  <c r="EA74" i="7" s="1"/>
  <c r="EC74" i="7" s="1"/>
  <c r="ED74" i="7" s="1"/>
  <c r="EE74" i="7" s="1"/>
  <c r="GS73" i="7"/>
  <c r="GM73" i="7"/>
  <c r="FT73" i="7"/>
  <c r="FM73" i="7"/>
  <c r="FG73" i="7"/>
  <c r="FA73" i="7"/>
  <c r="FB73" i="7" s="1"/>
  <c r="EU73" i="7"/>
  <c r="EO73" i="7"/>
  <c r="EI73" i="7"/>
  <c r="EB73" i="7"/>
  <c r="DZ73" i="7"/>
  <c r="EA73" i="7" s="1"/>
  <c r="EC73" i="7" s="1"/>
  <c r="ED73" i="7" s="1"/>
  <c r="EE73" i="7" s="1"/>
  <c r="GS72" i="7"/>
  <c r="GM72" i="7"/>
  <c r="FT72" i="7"/>
  <c r="FM72" i="7"/>
  <c r="FG72" i="7"/>
  <c r="FA72" i="7"/>
  <c r="EU72" i="7"/>
  <c r="EO72" i="7"/>
  <c r="EI72" i="7"/>
  <c r="EB72" i="7"/>
  <c r="DZ72" i="7"/>
  <c r="EA72" i="7" s="1"/>
  <c r="GS71" i="7"/>
  <c r="GM71" i="7"/>
  <c r="FT71" i="7"/>
  <c r="FM71" i="7"/>
  <c r="FG71" i="7"/>
  <c r="FA71" i="7"/>
  <c r="EU71" i="7"/>
  <c r="EO71" i="7"/>
  <c r="EI71" i="7"/>
  <c r="EB71" i="7"/>
  <c r="DZ71" i="7"/>
  <c r="EA71" i="7" s="1"/>
  <c r="GS70" i="7"/>
  <c r="GM70" i="7"/>
  <c r="FT70" i="7"/>
  <c r="FM70" i="7"/>
  <c r="FG70" i="7"/>
  <c r="FA70" i="7"/>
  <c r="EU70" i="7"/>
  <c r="EO70" i="7"/>
  <c r="EI70" i="7"/>
  <c r="EB70" i="7"/>
  <c r="DZ70" i="7"/>
  <c r="EA70" i="7" s="1"/>
  <c r="GS69" i="7"/>
  <c r="GM69" i="7"/>
  <c r="FT69" i="7"/>
  <c r="FM69" i="7"/>
  <c r="FG69" i="7"/>
  <c r="FA69" i="7"/>
  <c r="EU69" i="7"/>
  <c r="EO69" i="7"/>
  <c r="EI69" i="7"/>
  <c r="EB69" i="7"/>
  <c r="DZ69" i="7"/>
  <c r="EA69" i="7" s="1"/>
  <c r="EC69" i="7" s="1"/>
  <c r="GS68" i="7"/>
  <c r="GM68" i="7"/>
  <c r="FT68" i="7"/>
  <c r="FM68" i="7"/>
  <c r="FG68" i="7"/>
  <c r="FA68" i="7"/>
  <c r="EU68" i="7"/>
  <c r="EO68" i="7"/>
  <c r="EI68" i="7"/>
  <c r="EB68" i="7"/>
  <c r="DZ68" i="7"/>
  <c r="EA68" i="7" s="1"/>
  <c r="GS67" i="7"/>
  <c r="GM67" i="7"/>
  <c r="FT67" i="7"/>
  <c r="FM67" i="7"/>
  <c r="FG67" i="7"/>
  <c r="FA67" i="7"/>
  <c r="EU67" i="7"/>
  <c r="EO67" i="7"/>
  <c r="EP67" i="7" s="1"/>
  <c r="EI67" i="7"/>
  <c r="ED67" i="7"/>
  <c r="EE67" i="7" s="1"/>
  <c r="EA67" i="7"/>
  <c r="DZ67" i="7"/>
  <c r="DU67" i="7"/>
  <c r="DV67" i="7" s="1"/>
  <c r="CE67" i="7"/>
  <c r="CF67" i="7" s="1"/>
  <c r="BZ67" i="7"/>
  <c r="CA67" i="7" s="1"/>
  <c r="AJ67" i="7"/>
  <c r="AK67" i="7" s="1"/>
  <c r="AD67" i="7"/>
  <c r="AE67" i="7" s="1"/>
  <c r="DU66" i="7"/>
  <c r="DV66" i="7" s="1"/>
  <c r="CE66" i="7"/>
  <c r="CF66" i="7" s="1"/>
  <c r="BZ66" i="7"/>
  <c r="CA66" i="7" s="1"/>
  <c r="AJ66" i="7"/>
  <c r="AK66" i="7" s="1"/>
  <c r="AD66" i="7"/>
  <c r="AE66" i="7" s="1"/>
  <c r="DU65" i="7"/>
  <c r="DV65" i="7" s="1"/>
  <c r="CE65" i="7"/>
  <c r="CF65" i="7" s="1"/>
  <c r="BZ65" i="7"/>
  <c r="CA65" i="7" s="1"/>
  <c r="AJ65" i="7"/>
  <c r="AK65" i="7" s="1"/>
  <c r="AD65" i="7"/>
  <c r="AE65" i="7" s="1"/>
  <c r="DU64" i="7"/>
  <c r="DV64" i="7" s="1"/>
  <c r="CE64" i="7"/>
  <c r="CF64" i="7" s="1"/>
  <c r="BZ64" i="7"/>
  <c r="CA64" i="7" s="1"/>
  <c r="AJ64" i="7"/>
  <c r="AK64" i="7" s="1"/>
  <c r="AD64" i="7"/>
  <c r="AE64" i="7" s="1"/>
  <c r="GT63" i="7"/>
  <c r="GN63" i="7"/>
  <c r="FU63" i="7"/>
  <c r="FN63" i="7"/>
  <c r="FH63" i="7"/>
  <c r="FB63" i="7"/>
  <c r="EV63" i="7"/>
  <c r="EP63" i="7"/>
  <c r="EJ63" i="7"/>
  <c r="DU63" i="7"/>
  <c r="DV63" i="7" s="1"/>
  <c r="CF63" i="7"/>
  <c r="CE63" i="7"/>
  <c r="BZ63" i="7"/>
  <c r="CA63" i="7" s="1"/>
  <c r="AK63" i="7"/>
  <c r="AJ63" i="7"/>
  <c r="AD63" i="7"/>
  <c r="AE63" i="7" s="1"/>
  <c r="DV62" i="7"/>
  <c r="DU62" i="7"/>
  <c r="CE62" i="7"/>
  <c r="CF62" i="7" s="1"/>
  <c r="CA62" i="7"/>
  <c r="BZ62" i="7"/>
  <c r="AJ62" i="7"/>
  <c r="AK62" i="7" s="1"/>
  <c r="AE62" i="7"/>
  <c r="AD62" i="7"/>
  <c r="DU61" i="7"/>
  <c r="DV61" i="7" s="1"/>
  <c r="CE61" i="7"/>
  <c r="CF61" i="7" s="1"/>
  <c r="BZ61" i="7"/>
  <c r="CA61" i="7" s="1"/>
  <c r="AJ61" i="7"/>
  <c r="AK61" i="7" s="1"/>
  <c r="AD61" i="7"/>
  <c r="AE61" i="7" s="1"/>
  <c r="DU60" i="7"/>
  <c r="DV60" i="7" s="1"/>
  <c r="CE60" i="7"/>
  <c r="CF60" i="7" s="1"/>
  <c r="CA60" i="7"/>
  <c r="BZ60" i="7"/>
  <c r="AJ60" i="7"/>
  <c r="AK60" i="7" s="1"/>
  <c r="AE60" i="7"/>
  <c r="AD60" i="7"/>
  <c r="DU59" i="7"/>
  <c r="DV59" i="7" s="1"/>
  <c r="CF59" i="7"/>
  <c r="CE59" i="7"/>
  <c r="BZ59" i="7"/>
  <c r="CA59" i="7" s="1"/>
  <c r="AK59" i="7"/>
  <c r="AJ59" i="7"/>
  <c r="AD59" i="7"/>
  <c r="AE59" i="7" s="1"/>
  <c r="DV58" i="7"/>
  <c r="DU58" i="7"/>
  <c r="CE58" i="7"/>
  <c r="CF58" i="7" s="1"/>
  <c r="BZ58" i="7"/>
  <c r="CA58" i="7" s="1"/>
  <c r="AJ58" i="7"/>
  <c r="AK58" i="7" s="1"/>
  <c r="AD58" i="7"/>
  <c r="AE58" i="7" s="1"/>
  <c r="DU57" i="7"/>
  <c r="DV57" i="7" s="1"/>
  <c r="CE57" i="7"/>
  <c r="CF57" i="7" s="1"/>
  <c r="BZ57" i="7"/>
  <c r="CA57" i="7" s="1"/>
  <c r="AK57" i="7"/>
  <c r="AJ57" i="7"/>
  <c r="AD57" i="7"/>
  <c r="AE57" i="7" s="1"/>
  <c r="DV56" i="7"/>
  <c r="DU56" i="7"/>
  <c r="CE56" i="7"/>
  <c r="CF56" i="7" s="1"/>
  <c r="CA56" i="7"/>
  <c r="BZ56" i="7"/>
  <c r="AJ56" i="7"/>
  <c r="AK56" i="7" s="1"/>
  <c r="AE56" i="7"/>
  <c r="AD56" i="7"/>
  <c r="DU55" i="7"/>
  <c r="DV55" i="7" s="1"/>
  <c r="CE55" i="7"/>
  <c r="CF55" i="7" s="1"/>
  <c r="BZ55" i="7"/>
  <c r="CA55" i="7" s="1"/>
  <c r="AJ55" i="7"/>
  <c r="AK55" i="7" s="1"/>
  <c r="AD55" i="7"/>
  <c r="AE55" i="7" s="1"/>
  <c r="DV54" i="7"/>
  <c r="DU54" i="7"/>
  <c r="CE54" i="7"/>
  <c r="CF54" i="7" s="1"/>
  <c r="CA54" i="7"/>
  <c r="BZ54" i="7"/>
  <c r="AJ54" i="7"/>
  <c r="AK54" i="7" s="1"/>
  <c r="AE54" i="7"/>
  <c r="AD54" i="7"/>
  <c r="HD53" i="7"/>
  <c r="GY53" i="7"/>
  <c r="GT53" i="7"/>
  <c r="GO53" i="7"/>
  <c r="GJ53" i="7"/>
  <c r="FY53" i="7"/>
  <c r="FO53" i="7"/>
  <c r="FJ53" i="7"/>
  <c r="FE53" i="7"/>
  <c r="EZ53" i="7"/>
  <c r="EU53" i="7"/>
  <c r="EO53" i="7"/>
  <c r="EI53" i="7"/>
  <c r="EB53" i="7"/>
  <c r="EA53" i="7"/>
  <c r="DZ53" i="7"/>
  <c r="DU53" i="7"/>
  <c r="DV53" i="7" s="1"/>
  <c r="DP53" i="7"/>
  <c r="DO53" i="7"/>
  <c r="CK53" i="7"/>
  <c r="CL53" i="7" s="1"/>
  <c r="CF53" i="7"/>
  <c r="CE53" i="7"/>
  <c r="BZ53" i="7"/>
  <c r="CA53" i="7" s="1"/>
  <c r="BT53" i="7"/>
  <c r="BU53" i="7" s="1"/>
  <c r="AP53" i="7"/>
  <c r="AQ53" i="7" s="1"/>
  <c r="AJ53" i="7"/>
  <c r="AK53" i="7" s="1"/>
  <c r="AD53" i="7"/>
  <c r="AE53" i="7" s="1"/>
  <c r="X53" i="7"/>
  <c r="Y53" i="7" s="1"/>
  <c r="HD52" i="7"/>
  <c r="GY52" i="7"/>
  <c r="GT52" i="7"/>
  <c r="GO52" i="7"/>
  <c r="GJ52" i="7"/>
  <c r="FY52" i="7"/>
  <c r="FO52" i="7"/>
  <c r="FJ52" i="7"/>
  <c r="FE52" i="7"/>
  <c r="EZ52" i="7"/>
  <c r="EU52" i="7"/>
  <c r="EO52" i="7"/>
  <c r="EI52" i="7"/>
  <c r="EB52" i="7"/>
  <c r="DZ52" i="7"/>
  <c r="EA52" i="7" s="1"/>
  <c r="EC52" i="7" s="1"/>
  <c r="ED52" i="7" s="1"/>
  <c r="EE52" i="7" s="1"/>
  <c r="DU52" i="7"/>
  <c r="DV52" i="7" s="1"/>
  <c r="DP52" i="7"/>
  <c r="DO52" i="7"/>
  <c r="CK52" i="7"/>
  <c r="CL52" i="7" s="1"/>
  <c r="CF52" i="7"/>
  <c r="CE52" i="7"/>
  <c r="BZ52" i="7"/>
  <c r="CA52" i="7" s="1"/>
  <c r="BU52" i="7"/>
  <c r="BT52" i="7"/>
  <c r="AP52" i="7"/>
  <c r="AQ52" i="7" s="1"/>
  <c r="AK52" i="7"/>
  <c r="AJ52" i="7"/>
  <c r="AD52" i="7"/>
  <c r="AE52" i="7" s="1"/>
  <c r="Y52" i="7"/>
  <c r="X52" i="7"/>
  <c r="HD51" i="7"/>
  <c r="GY51" i="7"/>
  <c r="GT51" i="7"/>
  <c r="GO51" i="7"/>
  <c r="GJ51" i="7"/>
  <c r="FY51" i="7"/>
  <c r="FO51" i="7"/>
  <c r="FJ51" i="7"/>
  <c r="FE51" i="7"/>
  <c r="EZ51" i="7"/>
  <c r="EU51" i="7"/>
  <c r="EO51" i="7"/>
  <c r="EI51" i="7"/>
  <c r="EB51" i="7"/>
  <c r="EA51" i="7"/>
  <c r="DZ51" i="7"/>
  <c r="DU51" i="7"/>
  <c r="DV51" i="7" s="1"/>
  <c r="DO51" i="7"/>
  <c r="DP51" i="7" s="1"/>
  <c r="CK51" i="7"/>
  <c r="CL51" i="7" s="1"/>
  <c r="CE51" i="7"/>
  <c r="CF51" i="7" s="1"/>
  <c r="BZ51" i="7"/>
  <c r="CA51" i="7" s="1"/>
  <c r="BT51" i="7"/>
  <c r="BU51" i="7" s="1"/>
  <c r="AP51" i="7"/>
  <c r="AQ51" i="7" s="1"/>
  <c r="AK51" i="7"/>
  <c r="AJ51" i="7"/>
  <c r="AD51" i="7"/>
  <c r="AE51" i="7" s="1"/>
  <c r="Y51" i="7"/>
  <c r="X51" i="7"/>
  <c r="HD50" i="7"/>
  <c r="GY50" i="7"/>
  <c r="GT50" i="7"/>
  <c r="GO50" i="7"/>
  <c r="GJ50" i="7"/>
  <c r="FY50" i="7"/>
  <c r="FO50" i="7"/>
  <c r="FJ50" i="7"/>
  <c r="FE50" i="7"/>
  <c r="EZ50" i="7"/>
  <c r="EU50" i="7"/>
  <c r="EO50" i="7"/>
  <c r="EI50" i="7"/>
  <c r="EB50" i="7"/>
  <c r="EA50" i="7"/>
  <c r="DZ50" i="7"/>
  <c r="DU50" i="7"/>
  <c r="DV50" i="7" s="1"/>
  <c r="DP50" i="7"/>
  <c r="DO50" i="7"/>
  <c r="CK50" i="7"/>
  <c r="CL50" i="7" s="1"/>
  <c r="CF50" i="7"/>
  <c r="CE50" i="7"/>
  <c r="BZ50" i="7"/>
  <c r="CA50" i="7" s="1"/>
  <c r="BU50" i="7"/>
  <c r="BT50" i="7"/>
  <c r="AP50" i="7"/>
  <c r="AQ50" i="7" s="1"/>
  <c r="AJ50" i="7"/>
  <c r="AK50" i="7" s="1"/>
  <c r="AD50" i="7"/>
  <c r="AE50" i="7" s="1"/>
  <c r="X50" i="7"/>
  <c r="Y50" i="7" s="1"/>
  <c r="HD49" i="7"/>
  <c r="GY49" i="7"/>
  <c r="GT49" i="7"/>
  <c r="GO49" i="7"/>
  <c r="GJ49" i="7"/>
  <c r="FY49" i="7"/>
  <c r="FO49" i="7"/>
  <c r="FJ49" i="7"/>
  <c r="FE49" i="7"/>
  <c r="EZ49" i="7"/>
  <c r="EU49" i="7"/>
  <c r="EO49" i="7"/>
  <c r="EI49" i="7"/>
  <c r="EB49" i="7"/>
  <c r="EA49" i="7"/>
  <c r="DZ49" i="7"/>
  <c r="DU49" i="7"/>
  <c r="DV49" i="7" s="1"/>
  <c r="DP49" i="7"/>
  <c r="DO49" i="7"/>
  <c r="CK49" i="7"/>
  <c r="CL49" i="7" s="1"/>
  <c r="CF49" i="7"/>
  <c r="CE49" i="7"/>
  <c r="BZ49" i="7"/>
  <c r="CA49" i="7" s="1"/>
  <c r="BU49" i="7"/>
  <c r="BT49" i="7"/>
  <c r="AP49" i="7"/>
  <c r="AQ49" i="7" s="1"/>
  <c r="AJ49" i="7"/>
  <c r="AK49" i="7" s="1"/>
  <c r="AD49" i="7"/>
  <c r="AE49" i="7" s="1"/>
  <c r="X49" i="7"/>
  <c r="Y49" i="7" s="1"/>
  <c r="HD48" i="7"/>
  <c r="GY48" i="7"/>
  <c r="GT48" i="7"/>
  <c r="GO48" i="7"/>
  <c r="GJ48" i="7"/>
  <c r="FY48" i="7"/>
  <c r="FO48" i="7"/>
  <c r="FJ48" i="7"/>
  <c r="FE48" i="7"/>
  <c r="EZ48" i="7"/>
  <c r="EU48" i="7"/>
  <c r="EO48" i="7"/>
  <c r="EI48" i="7"/>
  <c r="EB48" i="7"/>
  <c r="DZ48" i="7"/>
  <c r="EA48" i="7" s="1"/>
  <c r="DU48" i="7"/>
  <c r="DV48" i="7" s="1"/>
  <c r="DO48" i="7"/>
  <c r="DP48" i="7" s="1"/>
  <c r="CK48" i="7"/>
  <c r="CL48" i="7" s="1"/>
  <c r="CF48" i="7"/>
  <c r="CE48" i="7"/>
  <c r="BZ48" i="7"/>
  <c r="CA48" i="7" s="1"/>
  <c r="BU48" i="7"/>
  <c r="BT48" i="7"/>
  <c r="AP48" i="7"/>
  <c r="AQ48" i="7" s="1"/>
  <c r="AK48" i="7"/>
  <c r="AJ48" i="7"/>
  <c r="AD48" i="7"/>
  <c r="AE48" i="7" s="1"/>
  <c r="Y48" i="7"/>
  <c r="X48" i="7"/>
  <c r="HD47" i="7"/>
  <c r="GY47" i="7"/>
  <c r="GT47" i="7"/>
  <c r="GO47" i="7"/>
  <c r="GJ47" i="7"/>
  <c r="FY47" i="7"/>
  <c r="FO47" i="7"/>
  <c r="FJ47" i="7"/>
  <c r="FE47" i="7"/>
  <c r="EZ47" i="7"/>
  <c r="EU47" i="7"/>
  <c r="EO47" i="7"/>
  <c r="EI47" i="7"/>
  <c r="EB47" i="7"/>
  <c r="DZ47" i="7"/>
  <c r="EA47" i="7" s="1"/>
  <c r="DU47" i="7"/>
  <c r="DV47" i="7" s="1"/>
  <c r="DO47" i="7"/>
  <c r="DP47" i="7" s="1"/>
  <c r="CK47" i="7"/>
  <c r="CL47" i="7" s="1"/>
  <c r="CF47" i="7"/>
  <c r="CE47" i="7"/>
  <c r="BZ47" i="7"/>
  <c r="CA47" i="7" s="1"/>
  <c r="BU47" i="7"/>
  <c r="BT47" i="7"/>
  <c r="AP47" i="7"/>
  <c r="AQ47" i="7" s="1"/>
  <c r="AK47" i="7"/>
  <c r="AJ47" i="7"/>
  <c r="AD47" i="7"/>
  <c r="AE47" i="7" s="1"/>
  <c r="Y47" i="7"/>
  <c r="X47" i="7"/>
  <c r="HD46" i="7"/>
  <c r="GY46" i="7"/>
  <c r="GT46" i="7"/>
  <c r="GO46" i="7"/>
  <c r="GJ46" i="7"/>
  <c r="FY46" i="7"/>
  <c r="FO46" i="7"/>
  <c r="FJ46" i="7"/>
  <c r="FE46" i="7"/>
  <c r="EZ46" i="7"/>
  <c r="EU46" i="7"/>
  <c r="EO46" i="7"/>
  <c r="EI46" i="7"/>
  <c r="EB46" i="7"/>
  <c r="EA46" i="7"/>
  <c r="DZ46" i="7"/>
  <c r="DU46" i="7"/>
  <c r="DV46" i="7" s="1"/>
  <c r="DP46" i="7"/>
  <c r="DO46" i="7"/>
  <c r="CK46" i="7"/>
  <c r="CL46" i="7" s="1"/>
  <c r="CE46" i="7"/>
  <c r="CF46" i="7" s="1"/>
  <c r="BZ46" i="7"/>
  <c r="CA46" i="7" s="1"/>
  <c r="BT46" i="7"/>
  <c r="BU46" i="7" s="1"/>
  <c r="AP46" i="7"/>
  <c r="AQ46" i="7" s="1"/>
  <c r="AJ46" i="7"/>
  <c r="AK46" i="7" s="1"/>
  <c r="AD46" i="7"/>
  <c r="AE46" i="7" s="1"/>
  <c r="Y46" i="7"/>
  <c r="X46" i="7"/>
  <c r="HD45" i="7"/>
  <c r="GY45" i="7"/>
  <c r="GT45" i="7"/>
  <c r="GO45" i="7"/>
  <c r="GJ45" i="7"/>
  <c r="FY45" i="7"/>
  <c r="FO45" i="7"/>
  <c r="FJ45" i="7"/>
  <c r="FE45" i="7"/>
  <c r="EZ45" i="7"/>
  <c r="EU45" i="7"/>
  <c r="EO45" i="7"/>
  <c r="EI45" i="7"/>
  <c r="EB45" i="7"/>
  <c r="EA45" i="7"/>
  <c r="DZ45" i="7"/>
  <c r="DU45" i="7"/>
  <c r="DV45" i="7" s="1"/>
  <c r="DP45" i="7"/>
  <c r="DO45" i="7"/>
  <c r="CK45" i="7"/>
  <c r="CL45" i="7" s="1"/>
  <c r="CE45" i="7"/>
  <c r="CF45" i="7" s="1"/>
  <c r="BZ45" i="7"/>
  <c r="CA45" i="7" s="1"/>
  <c r="BT45" i="7"/>
  <c r="BU45" i="7" s="1"/>
  <c r="AP45" i="7"/>
  <c r="AQ45" i="7" s="1"/>
  <c r="AJ45" i="7"/>
  <c r="AK45" i="7" s="1"/>
  <c r="AD45" i="7"/>
  <c r="AE45" i="7" s="1"/>
  <c r="Y45" i="7"/>
  <c r="X45" i="7"/>
  <c r="HD44" i="7"/>
  <c r="GY44" i="7"/>
  <c r="GT44" i="7"/>
  <c r="GO44" i="7"/>
  <c r="GJ44" i="7"/>
  <c r="FY44" i="7"/>
  <c r="FO44" i="7"/>
  <c r="FJ44" i="7"/>
  <c r="FE44" i="7"/>
  <c r="EZ44" i="7"/>
  <c r="EU44" i="7"/>
  <c r="EO44" i="7"/>
  <c r="EI44" i="7"/>
  <c r="EB44" i="7"/>
  <c r="EA44" i="7"/>
  <c r="EC44" i="7" s="1"/>
  <c r="ED44" i="7" s="1"/>
  <c r="EE44" i="7" s="1"/>
  <c r="GP43" i="7" s="1"/>
  <c r="DZ44" i="7"/>
  <c r="DU44" i="7"/>
  <c r="DV44" i="7" s="1"/>
  <c r="DP44" i="7"/>
  <c r="DO44" i="7"/>
  <c r="CK44" i="7"/>
  <c r="CL44" i="7" s="1"/>
  <c r="CF44" i="7"/>
  <c r="CE44" i="7"/>
  <c r="BZ44" i="7"/>
  <c r="CA44" i="7" s="1"/>
  <c r="BU44" i="7"/>
  <c r="BT44" i="7"/>
  <c r="AP44" i="7"/>
  <c r="AQ44" i="7" s="1"/>
  <c r="AK44" i="7"/>
  <c r="AJ44" i="7"/>
  <c r="AD44" i="7"/>
  <c r="AE44" i="7" s="1"/>
  <c r="X44" i="7"/>
  <c r="Y44" i="7" s="1"/>
  <c r="HD43" i="7"/>
  <c r="GY43" i="7"/>
  <c r="GT43" i="7"/>
  <c r="GO43" i="7"/>
  <c r="GJ43" i="7"/>
  <c r="FY43" i="7"/>
  <c r="FO43" i="7"/>
  <c r="FJ43" i="7"/>
  <c r="FE43" i="7"/>
  <c r="EZ43" i="7"/>
  <c r="EU43" i="7"/>
  <c r="EO43" i="7"/>
  <c r="EP43" i="7" s="1"/>
  <c r="EI43" i="7"/>
  <c r="EB43" i="7"/>
  <c r="EA43" i="7"/>
  <c r="DZ43" i="7"/>
  <c r="DU43" i="7"/>
  <c r="DV43" i="7" s="1"/>
  <c r="DP43" i="7"/>
  <c r="DO43" i="7"/>
  <c r="CK43" i="7"/>
  <c r="CL43" i="7" s="1"/>
  <c r="CE43" i="7"/>
  <c r="CF43" i="7" s="1"/>
  <c r="BZ43" i="7"/>
  <c r="CA43" i="7" s="1"/>
  <c r="BT43" i="7"/>
  <c r="BU43" i="7" s="1"/>
  <c r="AP43" i="7"/>
  <c r="AQ43" i="7" s="1"/>
  <c r="AJ43" i="7"/>
  <c r="AK43" i="7" s="1"/>
  <c r="AD43" i="7"/>
  <c r="AE43" i="7" s="1"/>
  <c r="Y43" i="7"/>
  <c r="X43" i="7"/>
  <c r="HD42" i="7"/>
  <c r="GY42" i="7"/>
  <c r="GT42" i="7"/>
  <c r="GO42" i="7"/>
  <c r="GJ42" i="7"/>
  <c r="FY42" i="7"/>
  <c r="FO42" i="7"/>
  <c r="FJ42" i="7"/>
  <c r="FE42" i="7"/>
  <c r="EZ42" i="7"/>
  <c r="EU42" i="7"/>
  <c r="EO42" i="7"/>
  <c r="EI42" i="7"/>
  <c r="EB42" i="7"/>
  <c r="EA42" i="7"/>
  <c r="EC42" i="7" s="1"/>
  <c r="ED42" i="7" s="1"/>
  <c r="EE42" i="7" s="1"/>
  <c r="GP41" i="7" s="1"/>
  <c r="DZ42" i="7"/>
  <c r="DU42" i="7"/>
  <c r="DV42" i="7" s="1"/>
  <c r="DP42" i="7"/>
  <c r="DO42" i="7"/>
  <c r="CK42" i="7"/>
  <c r="CL42" i="7" s="1"/>
  <c r="CF42" i="7"/>
  <c r="CE42" i="7"/>
  <c r="BZ42" i="7"/>
  <c r="CA42" i="7" s="1"/>
  <c r="BU42" i="7"/>
  <c r="BT42" i="7"/>
  <c r="AP42" i="7"/>
  <c r="AQ42" i="7" s="1"/>
  <c r="AK42" i="7"/>
  <c r="AJ42" i="7"/>
  <c r="AD42" i="7"/>
  <c r="AE42" i="7" s="1"/>
  <c r="X42" i="7"/>
  <c r="Y42" i="7" s="1"/>
  <c r="HD41" i="7"/>
  <c r="GY41" i="7"/>
  <c r="GT41" i="7"/>
  <c r="GO41" i="7"/>
  <c r="GJ41" i="7"/>
  <c r="FY41" i="7"/>
  <c r="FO41" i="7"/>
  <c r="FJ41" i="7"/>
  <c r="FE41" i="7"/>
  <c r="EZ41" i="7"/>
  <c r="EU41" i="7"/>
  <c r="EO41" i="7"/>
  <c r="EP41" i="7" s="1"/>
  <c r="EI41" i="7"/>
  <c r="EB41" i="7"/>
  <c r="EA41" i="7"/>
  <c r="DZ41" i="7"/>
  <c r="DU41" i="7"/>
  <c r="DV41" i="7" s="1"/>
  <c r="DP41" i="7"/>
  <c r="DO41" i="7"/>
  <c r="CL41" i="7"/>
  <c r="CK41" i="7"/>
  <c r="CE41" i="7"/>
  <c r="CF41" i="7" s="1"/>
  <c r="CA41" i="7"/>
  <c r="BZ41" i="7"/>
  <c r="BT41" i="7"/>
  <c r="BU41" i="7" s="1"/>
  <c r="AP41" i="7"/>
  <c r="AQ41" i="7" s="1"/>
  <c r="AJ41" i="7"/>
  <c r="AK41" i="7" s="1"/>
  <c r="AD41" i="7"/>
  <c r="AE41" i="7" s="1"/>
  <c r="Y41" i="7"/>
  <c r="X41" i="7"/>
  <c r="HD40" i="7"/>
  <c r="GY40" i="7"/>
  <c r="GT40" i="7"/>
  <c r="GO40" i="7"/>
  <c r="GJ40" i="7"/>
  <c r="FY40" i="7"/>
  <c r="FO40" i="7"/>
  <c r="FJ40" i="7"/>
  <c r="FE40" i="7"/>
  <c r="EZ40" i="7"/>
  <c r="EU40" i="7"/>
  <c r="EO40" i="7"/>
  <c r="EI40" i="7"/>
  <c r="EB40" i="7"/>
  <c r="EA40" i="7"/>
  <c r="EC40" i="7" s="1"/>
  <c r="ED40" i="7" s="1"/>
  <c r="EE40" i="7" s="1"/>
  <c r="FF39" i="7" s="1"/>
  <c r="DZ40" i="7"/>
  <c r="DV40" i="7"/>
  <c r="DU40" i="7"/>
  <c r="DO40" i="7"/>
  <c r="DP40" i="7" s="1"/>
  <c r="CK40" i="7"/>
  <c r="CL40" i="7" s="1"/>
  <c r="CF40" i="7"/>
  <c r="CE40" i="7"/>
  <c r="CA40" i="7"/>
  <c r="BZ40" i="7"/>
  <c r="BT40" i="7"/>
  <c r="BU40" i="7" s="1"/>
  <c r="AP40" i="7"/>
  <c r="AQ40" i="7" s="1"/>
  <c r="AK40" i="7"/>
  <c r="AJ40" i="7"/>
  <c r="AE40" i="7"/>
  <c r="AD40" i="7"/>
  <c r="X40" i="7"/>
  <c r="Y40" i="7" s="1"/>
  <c r="HD39" i="7"/>
  <c r="HE39" i="7" s="1"/>
  <c r="GY39" i="7"/>
  <c r="GT39" i="7"/>
  <c r="GO39" i="7"/>
  <c r="GJ39" i="7"/>
  <c r="FY39" i="7"/>
  <c r="FO39" i="7"/>
  <c r="FJ39" i="7"/>
  <c r="FE39" i="7"/>
  <c r="EZ39" i="7"/>
  <c r="EU39" i="7"/>
  <c r="EO39" i="7"/>
  <c r="EI39" i="7"/>
  <c r="EB39" i="7"/>
  <c r="EA39" i="7"/>
  <c r="DZ39" i="7"/>
  <c r="DV39" i="7"/>
  <c r="DU39" i="7"/>
  <c r="DO39" i="7"/>
  <c r="DP39" i="7" s="1"/>
  <c r="DJ39" i="7"/>
  <c r="DI39" i="7"/>
  <c r="CR39" i="7"/>
  <c r="CQ39" i="7"/>
  <c r="CL39" i="7"/>
  <c r="CK39" i="7"/>
  <c r="CE39" i="7"/>
  <c r="CF39" i="7" s="1"/>
  <c r="CA39" i="7"/>
  <c r="BZ39" i="7"/>
  <c r="BU39" i="7"/>
  <c r="BT39" i="7"/>
  <c r="BO39" i="7"/>
  <c r="BN39" i="7"/>
  <c r="AV39" i="7"/>
  <c r="AW39" i="7" s="1"/>
  <c r="AQ39" i="7"/>
  <c r="AP39" i="7"/>
  <c r="AK39" i="7"/>
  <c r="AJ39" i="7"/>
  <c r="AE39" i="7"/>
  <c r="AD39" i="7"/>
  <c r="X39" i="7"/>
  <c r="Y39" i="7" s="1"/>
  <c r="S39" i="7"/>
  <c r="R39" i="7"/>
  <c r="HD38" i="7"/>
  <c r="GY38" i="7"/>
  <c r="GT38" i="7"/>
  <c r="GO38" i="7"/>
  <c r="GJ38" i="7"/>
  <c r="FY38" i="7"/>
  <c r="FO38" i="7"/>
  <c r="FJ38" i="7"/>
  <c r="FE38" i="7"/>
  <c r="EZ38" i="7"/>
  <c r="EU38" i="7"/>
  <c r="EO38" i="7"/>
  <c r="EI38" i="7"/>
  <c r="EB38" i="7"/>
  <c r="EA38" i="7"/>
  <c r="DZ38" i="7"/>
  <c r="DV38" i="7"/>
  <c r="DU38" i="7"/>
  <c r="DP38" i="7"/>
  <c r="DO38" i="7"/>
  <c r="DI38" i="7"/>
  <c r="DJ38" i="7" s="1"/>
  <c r="CR38" i="7"/>
  <c r="CQ38" i="7"/>
  <c r="CL38" i="7"/>
  <c r="CK38" i="7"/>
  <c r="CF38" i="7"/>
  <c r="CE38" i="7"/>
  <c r="BZ38" i="7"/>
  <c r="CA38" i="7" s="1"/>
  <c r="BU38" i="7"/>
  <c r="BT38" i="7"/>
  <c r="BO38" i="7"/>
  <c r="BN38" i="7"/>
  <c r="AW38" i="7"/>
  <c r="AV38" i="7"/>
  <c r="AP38" i="7"/>
  <c r="AQ38" i="7" s="1"/>
  <c r="AK38" i="7"/>
  <c r="AJ38" i="7"/>
  <c r="AE38" i="7"/>
  <c r="AD38" i="7"/>
  <c r="Y38" i="7"/>
  <c r="X38" i="7"/>
  <c r="R38" i="7"/>
  <c r="S38" i="7" s="1"/>
  <c r="HD37" i="7"/>
  <c r="GY37" i="7"/>
  <c r="GT37" i="7"/>
  <c r="GO37" i="7"/>
  <c r="GJ37" i="7"/>
  <c r="FY37" i="7"/>
  <c r="FO37" i="7"/>
  <c r="FJ37" i="7"/>
  <c r="FE37" i="7"/>
  <c r="EZ37" i="7"/>
  <c r="EU37" i="7"/>
  <c r="EO37" i="7"/>
  <c r="EI37" i="7"/>
  <c r="EB37" i="7"/>
  <c r="EA37" i="7"/>
  <c r="DZ37" i="7"/>
  <c r="DO37" i="7"/>
  <c r="DP37" i="7" s="1"/>
  <c r="DI37" i="7"/>
  <c r="DJ37" i="7" s="1"/>
  <c r="CQ37" i="7"/>
  <c r="CR37" i="7" s="1"/>
  <c r="CK37" i="7"/>
  <c r="CL37" i="7" s="1"/>
  <c r="BT37" i="7"/>
  <c r="BU37" i="7" s="1"/>
  <c r="BN37" i="7"/>
  <c r="BO37" i="7" s="1"/>
  <c r="AV37" i="7"/>
  <c r="AW37" i="7" s="1"/>
  <c r="AQ37" i="7"/>
  <c r="AP37" i="7"/>
  <c r="X37" i="7"/>
  <c r="Y37" i="7" s="1"/>
  <c r="S37" i="7"/>
  <c r="R37" i="7"/>
  <c r="HD36" i="7"/>
  <c r="GY36" i="7"/>
  <c r="GT36" i="7"/>
  <c r="GO36" i="7"/>
  <c r="GJ36" i="7"/>
  <c r="FY36" i="7"/>
  <c r="FO36" i="7"/>
  <c r="FJ36" i="7"/>
  <c r="FE36" i="7"/>
  <c r="EZ36" i="7"/>
  <c r="EU36" i="7"/>
  <c r="EO36" i="7"/>
  <c r="EI36" i="7"/>
  <c r="EB36" i="7"/>
  <c r="EA36" i="7"/>
  <c r="DZ36" i="7"/>
  <c r="DU36" i="7"/>
  <c r="DV36" i="7" s="1"/>
  <c r="DP36" i="7"/>
  <c r="DO36" i="7"/>
  <c r="DI36" i="7"/>
  <c r="DJ36" i="7" s="1"/>
  <c r="CR36" i="7"/>
  <c r="CQ36" i="7"/>
  <c r="CK36" i="7"/>
  <c r="CL36" i="7" s="1"/>
  <c r="CF36" i="7"/>
  <c r="CE36" i="7"/>
  <c r="BZ36" i="7"/>
  <c r="CA36" i="7" s="1"/>
  <c r="BT36" i="7"/>
  <c r="BU36" i="7" s="1"/>
  <c r="BN36" i="7"/>
  <c r="BO36" i="7" s="1"/>
  <c r="AV36" i="7"/>
  <c r="AW36" i="7" s="1"/>
  <c r="AP36" i="7"/>
  <c r="AQ36" i="7" s="1"/>
  <c r="AJ36" i="7"/>
  <c r="AK36" i="7" s="1"/>
  <c r="AD36" i="7"/>
  <c r="AE36" i="7" s="1"/>
  <c r="Y36" i="7"/>
  <c r="X36" i="7"/>
  <c r="R36" i="7"/>
  <c r="S36" i="7" s="1"/>
  <c r="HD35" i="7"/>
  <c r="GY35" i="7"/>
  <c r="GT35" i="7"/>
  <c r="GO35" i="7"/>
  <c r="GJ35" i="7"/>
  <c r="FY35" i="7"/>
  <c r="FO35" i="7"/>
  <c r="FJ35" i="7"/>
  <c r="FE35" i="7"/>
  <c r="EZ35" i="7"/>
  <c r="EU35" i="7"/>
  <c r="EO35" i="7"/>
  <c r="EI35" i="7"/>
  <c r="EC35" i="7"/>
  <c r="ED35" i="7" s="1"/>
  <c r="EE35" i="7" s="1"/>
  <c r="EB35" i="7"/>
  <c r="DZ35" i="7"/>
  <c r="EA35" i="7" s="1"/>
  <c r="DV35" i="7"/>
  <c r="DU35" i="7"/>
  <c r="DO35" i="7"/>
  <c r="DP35" i="7" s="1"/>
  <c r="DJ35" i="7"/>
  <c r="DI35" i="7"/>
  <c r="CQ35" i="7"/>
  <c r="CR35" i="7" s="1"/>
  <c r="CL35" i="7"/>
  <c r="CK35" i="7"/>
  <c r="CE35" i="7"/>
  <c r="CF35" i="7" s="1"/>
  <c r="CA35" i="7"/>
  <c r="BZ35" i="7"/>
  <c r="BT35" i="7"/>
  <c r="BU35" i="7" s="1"/>
  <c r="BN35" i="7"/>
  <c r="BO35" i="7" s="1"/>
  <c r="AV35" i="7"/>
  <c r="AW35" i="7" s="1"/>
  <c r="AP35" i="7"/>
  <c r="AQ35" i="7" s="1"/>
  <c r="AJ35" i="7"/>
  <c r="AK35" i="7" s="1"/>
  <c r="AD35" i="7"/>
  <c r="AE35" i="7" s="1"/>
  <c r="X35" i="7"/>
  <c r="Y35" i="7" s="1"/>
  <c r="S35" i="7"/>
  <c r="R35" i="7"/>
  <c r="HD34" i="7"/>
  <c r="GY34" i="7"/>
  <c r="GT34" i="7"/>
  <c r="GO34" i="7"/>
  <c r="GJ34" i="7"/>
  <c r="FY34" i="7"/>
  <c r="FO34" i="7"/>
  <c r="FJ34" i="7"/>
  <c r="FE34" i="7"/>
  <c r="EZ34" i="7"/>
  <c r="EU34" i="7"/>
  <c r="EO34" i="7"/>
  <c r="EI34" i="7"/>
  <c r="EB34" i="7"/>
  <c r="EA34" i="7"/>
  <c r="DZ34" i="7"/>
  <c r="DU34" i="7"/>
  <c r="DV34" i="7" s="1"/>
  <c r="DP34" i="7"/>
  <c r="DO34" i="7"/>
  <c r="DI34" i="7"/>
  <c r="DJ34" i="7" s="1"/>
  <c r="CQ34" i="7"/>
  <c r="CR34" i="7" s="1"/>
  <c r="CK34" i="7"/>
  <c r="CL34" i="7" s="1"/>
  <c r="CE34" i="7"/>
  <c r="CF34" i="7" s="1"/>
  <c r="BZ34" i="7"/>
  <c r="CA34" i="7" s="1"/>
  <c r="BT34" i="7"/>
  <c r="BU34" i="7" s="1"/>
  <c r="BN34" i="7"/>
  <c r="BO34" i="7" s="1"/>
  <c r="AW34" i="7"/>
  <c r="AV34" i="7"/>
  <c r="AP34" i="7"/>
  <c r="AQ34" i="7" s="1"/>
  <c r="AK34" i="7"/>
  <c r="AJ34" i="7"/>
  <c r="AD34" i="7"/>
  <c r="AE34" i="7" s="1"/>
  <c r="Y34" i="7"/>
  <c r="X34" i="7"/>
  <c r="R34" i="7"/>
  <c r="S34" i="7" s="1"/>
  <c r="HD33" i="7"/>
  <c r="GY33" i="7"/>
  <c r="GT33" i="7"/>
  <c r="GO33" i="7"/>
  <c r="GJ33" i="7"/>
  <c r="FY33" i="7"/>
  <c r="FO33" i="7"/>
  <c r="FJ33" i="7"/>
  <c r="FE33" i="7"/>
  <c r="EZ33" i="7"/>
  <c r="EU33" i="7"/>
  <c r="EO33" i="7"/>
  <c r="EI33" i="7"/>
  <c r="EB33" i="7"/>
  <c r="DZ33" i="7"/>
  <c r="EA33" i="7" s="1"/>
  <c r="DV33" i="7"/>
  <c r="DU33" i="7"/>
  <c r="DO33" i="7"/>
  <c r="DP33" i="7" s="1"/>
  <c r="DJ33" i="7"/>
  <c r="DI33" i="7"/>
  <c r="CQ33" i="7"/>
  <c r="CR33" i="7" s="1"/>
  <c r="CK33" i="7"/>
  <c r="CL33" i="7" s="1"/>
  <c r="CF33" i="7"/>
  <c r="CE33" i="7"/>
  <c r="BZ33" i="7"/>
  <c r="CA33" i="7" s="1"/>
  <c r="BU33" i="7"/>
  <c r="BT33" i="7"/>
  <c r="BN33" i="7"/>
  <c r="BO33" i="7" s="1"/>
  <c r="AV33" i="7"/>
  <c r="AW33" i="7" s="1"/>
  <c r="AP33" i="7"/>
  <c r="AQ33" i="7" s="1"/>
  <c r="AJ33" i="7"/>
  <c r="AK33" i="7" s="1"/>
  <c r="AD33" i="7"/>
  <c r="AE33" i="7" s="1"/>
  <c r="X33" i="7"/>
  <c r="Y33" i="7" s="1"/>
  <c r="R33" i="7"/>
  <c r="S33" i="7" s="1"/>
  <c r="HD32" i="7"/>
  <c r="GY32" i="7"/>
  <c r="GT32" i="7"/>
  <c r="GO32" i="7"/>
  <c r="GJ32" i="7"/>
  <c r="FY32" i="7"/>
  <c r="FO32" i="7"/>
  <c r="FJ32" i="7"/>
  <c r="FE32" i="7"/>
  <c r="EZ32" i="7"/>
  <c r="EU32" i="7"/>
  <c r="EO32" i="7"/>
  <c r="EI32" i="7"/>
  <c r="EB32" i="7"/>
  <c r="EA32" i="7"/>
  <c r="DZ32" i="7"/>
  <c r="DU32" i="7"/>
  <c r="DV32" i="7" s="1"/>
  <c r="DP32" i="7"/>
  <c r="DO32" i="7"/>
  <c r="DI32" i="7"/>
  <c r="DJ32" i="7" s="1"/>
  <c r="CR32" i="7"/>
  <c r="CQ32" i="7"/>
  <c r="CK32" i="7"/>
  <c r="CL32" i="7" s="1"/>
  <c r="CE32" i="7"/>
  <c r="CF32" i="7" s="1"/>
  <c r="BZ32" i="7"/>
  <c r="CA32" i="7" s="1"/>
  <c r="BT32" i="7"/>
  <c r="BU32" i="7" s="1"/>
  <c r="BN32" i="7"/>
  <c r="BO32" i="7" s="1"/>
  <c r="AV32" i="7"/>
  <c r="AW32" i="7" s="1"/>
  <c r="AP32" i="7"/>
  <c r="AQ32" i="7" s="1"/>
  <c r="AK32" i="7"/>
  <c r="AJ32" i="7"/>
  <c r="AD32" i="7"/>
  <c r="AE32" i="7" s="1"/>
  <c r="Y32" i="7"/>
  <c r="X32" i="7"/>
  <c r="R32" i="7"/>
  <c r="S32" i="7" s="1"/>
  <c r="HD31" i="7"/>
  <c r="GY31" i="7"/>
  <c r="GT31" i="7"/>
  <c r="GO31" i="7"/>
  <c r="GJ31" i="7"/>
  <c r="FY31" i="7"/>
  <c r="FO31" i="7"/>
  <c r="FJ31" i="7"/>
  <c r="FE31" i="7"/>
  <c r="EZ31" i="7"/>
  <c r="EU31" i="7"/>
  <c r="EO31" i="7"/>
  <c r="EI31" i="7"/>
  <c r="EB31" i="7"/>
  <c r="DZ31" i="7"/>
  <c r="EA31" i="7" s="1"/>
  <c r="EC31" i="7" s="1"/>
  <c r="DU31" i="7"/>
  <c r="DV31" i="7" s="1"/>
  <c r="DP31" i="7"/>
  <c r="DO31" i="7"/>
  <c r="DJ31" i="7"/>
  <c r="DI31" i="7"/>
  <c r="DC31" i="7"/>
  <c r="DD31" i="7" s="1"/>
  <c r="CW31" i="7"/>
  <c r="CX31" i="7" s="1"/>
  <c r="CR31" i="7"/>
  <c r="CQ31" i="7"/>
  <c r="CL31" i="7"/>
  <c r="CK31" i="7"/>
  <c r="CE31" i="7"/>
  <c r="CF31" i="7" s="1"/>
  <c r="BZ31" i="7"/>
  <c r="CA31" i="7" s="1"/>
  <c r="BU31" i="7"/>
  <c r="BT31" i="7"/>
  <c r="BO31" i="7"/>
  <c r="BN31" i="7"/>
  <c r="BH31" i="7"/>
  <c r="BI31" i="7" s="1"/>
  <c r="BB31" i="7"/>
  <c r="BC31" i="7" s="1"/>
  <c r="AW31" i="7"/>
  <c r="AV31" i="7"/>
  <c r="AQ31" i="7"/>
  <c r="AP31" i="7"/>
  <c r="AJ31" i="7"/>
  <c r="AK31" i="7" s="1"/>
  <c r="AD31" i="7"/>
  <c r="AE31" i="7" s="1"/>
  <c r="Y31" i="7"/>
  <c r="X31" i="7"/>
  <c r="S31" i="7"/>
  <c r="R31" i="7"/>
  <c r="L31" i="7"/>
  <c r="M31" i="7" s="1"/>
  <c r="EB30" i="7"/>
  <c r="DV30" i="7"/>
  <c r="DU30" i="7"/>
  <c r="DJ30" i="7"/>
  <c r="DI30" i="7"/>
  <c r="DC30" i="7"/>
  <c r="DD30" i="7" s="1"/>
  <c r="CW30" i="7"/>
  <c r="CX30" i="7" s="1"/>
  <c r="CR30" i="7"/>
  <c r="CQ30" i="7"/>
  <c r="CF30" i="7"/>
  <c r="CE30" i="7"/>
  <c r="BZ30" i="7"/>
  <c r="CA30" i="7" s="1"/>
  <c r="BN30" i="7"/>
  <c r="BO30" i="7" s="1"/>
  <c r="BI30" i="7"/>
  <c r="BH30" i="7"/>
  <c r="BC30" i="7"/>
  <c r="BB30" i="7"/>
  <c r="AV30" i="7"/>
  <c r="AW30" i="7" s="1"/>
  <c r="AJ30" i="7"/>
  <c r="AK30" i="7" s="1"/>
  <c r="AE30" i="7"/>
  <c r="AD30" i="7"/>
  <c r="S30" i="7"/>
  <c r="R30" i="7"/>
  <c r="L30" i="7"/>
  <c r="M30" i="7" s="1"/>
  <c r="HD29" i="7"/>
  <c r="HE29" i="7" s="1"/>
  <c r="GZ29" i="7"/>
  <c r="GY29" i="7"/>
  <c r="GU29" i="7"/>
  <c r="GT29" i="7"/>
  <c r="GO29" i="7"/>
  <c r="GP29" i="7" s="1"/>
  <c r="GJ29" i="7"/>
  <c r="GK29" i="7" s="1"/>
  <c r="FZ29" i="7"/>
  <c r="FY29" i="7"/>
  <c r="FP29" i="7"/>
  <c r="FO29" i="7"/>
  <c r="FJ29" i="7"/>
  <c r="FK29" i="7" s="1"/>
  <c r="FE29" i="7"/>
  <c r="FF29" i="7" s="1"/>
  <c r="FA29" i="7"/>
  <c r="EZ29" i="7"/>
  <c r="EV29" i="7"/>
  <c r="EU29" i="7"/>
  <c r="EO29" i="7"/>
  <c r="EP29" i="7" s="1"/>
  <c r="EI29" i="7"/>
  <c r="EJ29" i="7" s="1"/>
  <c r="EB29" i="7"/>
  <c r="EA29" i="7"/>
  <c r="DZ29" i="7"/>
  <c r="DU29" i="7"/>
  <c r="DV29" i="7" s="1"/>
  <c r="DO29" i="7"/>
  <c r="DP29" i="7" s="1"/>
  <c r="DJ29" i="7"/>
  <c r="DI29" i="7"/>
  <c r="DD29" i="7"/>
  <c r="DC29" i="7"/>
  <c r="CW29" i="7"/>
  <c r="CX29" i="7" s="1"/>
  <c r="CQ29" i="7"/>
  <c r="CR29" i="7" s="1"/>
  <c r="CL29" i="7"/>
  <c r="CK29" i="7"/>
  <c r="CF29" i="7"/>
  <c r="CE29" i="7"/>
  <c r="BZ29" i="7"/>
  <c r="CA29" i="7" s="1"/>
  <c r="BT29" i="7"/>
  <c r="BU29" i="7" s="1"/>
  <c r="BO29" i="7"/>
  <c r="BN29" i="7"/>
  <c r="BI29" i="7"/>
  <c r="BH29" i="7"/>
  <c r="BB29" i="7"/>
  <c r="BC29" i="7" s="1"/>
  <c r="AV29" i="7"/>
  <c r="AW29" i="7" s="1"/>
  <c r="AQ29" i="7"/>
  <c r="AP29" i="7"/>
  <c r="AK29" i="7"/>
  <c r="AJ29" i="7"/>
  <c r="AD29" i="7"/>
  <c r="AE29" i="7" s="1"/>
  <c r="X29" i="7"/>
  <c r="Y29" i="7" s="1"/>
  <c r="S29" i="7"/>
  <c r="R29" i="7"/>
  <c r="M29" i="7"/>
  <c r="L29" i="7"/>
  <c r="HD28" i="7"/>
  <c r="GY28" i="7"/>
  <c r="GT28" i="7"/>
  <c r="GO28" i="7"/>
  <c r="GJ28" i="7"/>
  <c r="FY28" i="7"/>
  <c r="FO28" i="7"/>
  <c r="FJ28" i="7"/>
  <c r="FE28" i="7"/>
  <c r="EZ28" i="7"/>
  <c r="EU28" i="7"/>
  <c r="EO28" i="7"/>
  <c r="EI28" i="7"/>
  <c r="EB28" i="7"/>
  <c r="DZ28" i="7"/>
  <c r="EA28" i="7" s="1"/>
  <c r="DU28" i="7"/>
  <c r="DV28" i="7" s="1"/>
  <c r="DO28" i="7"/>
  <c r="DP28" i="7" s="1"/>
  <c r="DJ28" i="7"/>
  <c r="DI28" i="7"/>
  <c r="DC28" i="7"/>
  <c r="DD28" i="7" s="1"/>
  <c r="CW28" i="7"/>
  <c r="CX28" i="7" s="1"/>
  <c r="CQ28" i="7"/>
  <c r="CR28" i="7" s="1"/>
  <c r="CL28" i="7"/>
  <c r="CK28" i="7"/>
  <c r="CE28" i="7"/>
  <c r="CF28" i="7" s="1"/>
  <c r="BZ28" i="7"/>
  <c r="CA28" i="7" s="1"/>
  <c r="BT28" i="7"/>
  <c r="BU28" i="7" s="1"/>
  <c r="BO28" i="7"/>
  <c r="BN28" i="7"/>
  <c r="BH28" i="7"/>
  <c r="BI28" i="7" s="1"/>
  <c r="BB28" i="7"/>
  <c r="BC28" i="7" s="1"/>
  <c r="AV28" i="7"/>
  <c r="AW28" i="7" s="1"/>
  <c r="AQ28" i="7"/>
  <c r="AP28" i="7"/>
  <c r="AJ28" i="7"/>
  <c r="AK28" i="7" s="1"/>
  <c r="AD28" i="7"/>
  <c r="AE28" i="7" s="1"/>
  <c r="X28" i="7"/>
  <c r="Y28" i="7" s="1"/>
  <c r="R28" i="7"/>
  <c r="S28" i="7" s="1"/>
  <c r="L28" i="7"/>
  <c r="M28" i="7" s="1"/>
  <c r="HD27" i="7"/>
  <c r="GY27" i="7"/>
  <c r="GT27" i="7"/>
  <c r="GO27" i="7"/>
  <c r="GJ27" i="7"/>
  <c r="FY27" i="7"/>
  <c r="FO27" i="7"/>
  <c r="FJ27" i="7"/>
  <c r="FE27" i="7"/>
  <c r="EZ27" i="7"/>
  <c r="EU27" i="7"/>
  <c r="EO27" i="7"/>
  <c r="EI27" i="7"/>
  <c r="EB27" i="7"/>
  <c r="DZ27" i="7"/>
  <c r="EA27" i="7" s="1"/>
  <c r="DV27" i="7"/>
  <c r="DU27" i="7"/>
  <c r="DO27" i="7"/>
  <c r="DP27" i="7" s="1"/>
  <c r="DI27" i="7"/>
  <c r="DJ27" i="7" s="1"/>
  <c r="DC27" i="7"/>
  <c r="DD27" i="7" s="1"/>
  <c r="CX27" i="7"/>
  <c r="CW27" i="7"/>
  <c r="CQ27" i="7"/>
  <c r="CR27" i="7" s="1"/>
  <c r="CK27" i="7"/>
  <c r="CL27" i="7" s="1"/>
  <c r="CE27" i="7"/>
  <c r="CF27" i="7" s="1"/>
  <c r="CA27" i="7"/>
  <c r="BZ27" i="7"/>
  <c r="BT27" i="7"/>
  <c r="BU27" i="7" s="1"/>
  <c r="BN27" i="7"/>
  <c r="BO27" i="7" s="1"/>
  <c r="BH27" i="7"/>
  <c r="BI27" i="7" s="1"/>
  <c r="BC27" i="7"/>
  <c r="BB27" i="7"/>
  <c r="AV27" i="7"/>
  <c r="AW27" i="7" s="1"/>
  <c r="AP27" i="7"/>
  <c r="AQ27" i="7" s="1"/>
  <c r="AJ27" i="7"/>
  <c r="AK27" i="7" s="1"/>
  <c r="AD27" i="7"/>
  <c r="AE27" i="7" s="1"/>
  <c r="X27" i="7"/>
  <c r="Y27" i="7" s="1"/>
  <c r="R27" i="7"/>
  <c r="S27" i="7" s="1"/>
  <c r="L27" i="7"/>
  <c r="M27" i="7" s="1"/>
  <c r="HD26" i="7"/>
  <c r="GY26" i="7"/>
  <c r="GT26" i="7"/>
  <c r="GO26" i="7"/>
  <c r="GJ26" i="7"/>
  <c r="FY26" i="7"/>
  <c r="FO26" i="7"/>
  <c r="FJ26" i="7"/>
  <c r="FE26" i="7"/>
  <c r="EZ26" i="7"/>
  <c r="EU26" i="7"/>
  <c r="EO26" i="7"/>
  <c r="EI26" i="7"/>
  <c r="EB26" i="7"/>
  <c r="DZ26" i="7"/>
  <c r="EA26" i="7" s="1"/>
  <c r="EC26" i="7" s="1"/>
  <c r="ED26" i="7" s="1"/>
  <c r="EE26" i="7" s="1"/>
  <c r="DU26" i="7"/>
  <c r="DV26" i="7" s="1"/>
  <c r="DO26" i="7"/>
  <c r="DP26" i="7" s="1"/>
  <c r="DJ26" i="7"/>
  <c r="DI26" i="7"/>
  <c r="DC26" i="7"/>
  <c r="DD26" i="7" s="1"/>
  <c r="CW26" i="7"/>
  <c r="CX26" i="7" s="1"/>
  <c r="CQ26" i="7"/>
  <c r="CR26" i="7" s="1"/>
  <c r="CL26" i="7"/>
  <c r="CK26" i="7"/>
  <c r="CE26" i="7"/>
  <c r="CF26" i="7" s="1"/>
  <c r="BZ26" i="7"/>
  <c r="CA26" i="7" s="1"/>
  <c r="BT26" i="7"/>
  <c r="BU26" i="7" s="1"/>
  <c r="BN26" i="7"/>
  <c r="BO26" i="7" s="1"/>
  <c r="BH26" i="7"/>
  <c r="BI26" i="7" s="1"/>
  <c r="BB26" i="7"/>
  <c r="BC26" i="7" s="1"/>
  <c r="AV26" i="7"/>
  <c r="AW26" i="7" s="1"/>
  <c r="AP26" i="7"/>
  <c r="AQ26" i="7" s="1"/>
  <c r="AJ26" i="7"/>
  <c r="AK26" i="7" s="1"/>
  <c r="AD26" i="7"/>
  <c r="AE26" i="7" s="1"/>
  <c r="X26" i="7"/>
  <c r="Y26" i="7" s="1"/>
  <c r="R26" i="7"/>
  <c r="S26" i="7" s="1"/>
  <c r="L26" i="7"/>
  <c r="M26" i="7" s="1"/>
  <c r="HD25" i="7"/>
  <c r="GY25" i="7"/>
  <c r="GT25" i="7"/>
  <c r="GO25" i="7"/>
  <c r="GJ25" i="7"/>
  <c r="FY25" i="7"/>
  <c r="FO25" i="7"/>
  <c r="FJ25" i="7"/>
  <c r="FE25" i="7"/>
  <c r="EZ25" i="7"/>
  <c r="EU25" i="7"/>
  <c r="EO25" i="7"/>
  <c r="EI25" i="7"/>
  <c r="EB25" i="7"/>
  <c r="DZ25" i="7"/>
  <c r="EA25" i="7" s="1"/>
  <c r="EC25" i="7" s="1"/>
  <c r="ED25" i="7" s="1"/>
  <c r="EE25" i="7" s="1"/>
  <c r="DV25" i="7"/>
  <c r="DU25" i="7"/>
  <c r="DO25" i="7"/>
  <c r="DP25" i="7" s="1"/>
  <c r="DI25" i="7"/>
  <c r="DJ25" i="7" s="1"/>
  <c r="DC25" i="7"/>
  <c r="DD25" i="7" s="1"/>
  <c r="CX25" i="7"/>
  <c r="CW25" i="7"/>
  <c r="CQ25" i="7"/>
  <c r="CR25" i="7" s="1"/>
  <c r="CK25" i="7"/>
  <c r="CL25" i="7" s="1"/>
  <c r="CE25" i="7"/>
  <c r="CF25" i="7" s="1"/>
  <c r="CA25" i="7"/>
  <c r="BZ25" i="7"/>
  <c r="BT25" i="7"/>
  <c r="BU25" i="7" s="1"/>
  <c r="BN25" i="7"/>
  <c r="BO25" i="7" s="1"/>
  <c r="BH25" i="7"/>
  <c r="BI25" i="7" s="1"/>
  <c r="BC25" i="7"/>
  <c r="BB25" i="7"/>
  <c r="AV25" i="7"/>
  <c r="AW25" i="7" s="1"/>
  <c r="AP25" i="7"/>
  <c r="AQ25" i="7" s="1"/>
  <c r="AJ25" i="7"/>
  <c r="AK25" i="7" s="1"/>
  <c r="AD25" i="7"/>
  <c r="AE25" i="7" s="1"/>
  <c r="X25" i="7"/>
  <c r="Y25" i="7" s="1"/>
  <c r="R25" i="7"/>
  <c r="S25" i="7" s="1"/>
  <c r="L25" i="7"/>
  <c r="M25" i="7" s="1"/>
  <c r="HD24" i="7"/>
  <c r="GY24" i="7"/>
  <c r="GT24" i="7"/>
  <c r="GO24" i="7"/>
  <c r="GJ24" i="7"/>
  <c r="FY24" i="7"/>
  <c r="FO24" i="7"/>
  <c r="FJ24" i="7"/>
  <c r="FE24" i="7"/>
  <c r="EZ24" i="7"/>
  <c r="EU24" i="7"/>
  <c r="EO24" i="7"/>
  <c r="EI24" i="7"/>
  <c r="EB24" i="7"/>
  <c r="DZ24" i="7"/>
  <c r="EA24" i="7" s="1"/>
  <c r="DU24" i="7"/>
  <c r="DV24" i="7" s="1"/>
  <c r="DO24" i="7"/>
  <c r="DP24" i="7" s="1"/>
  <c r="DJ24" i="7"/>
  <c r="DI24" i="7"/>
  <c r="DC24" i="7"/>
  <c r="DD24" i="7" s="1"/>
  <c r="CW24" i="7"/>
  <c r="CX24" i="7" s="1"/>
  <c r="CQ24" i="7"/>
  <c r="CR24" i="7" s="1"/>
  <c r="CL24" i="7"/>
  <c r="CK24" i="7"/>
  <c r="CE24" i="7"/>
  <c r="CF24" i="7" s="1"/>
  <c r="BZ24" i="7"/>
  <c r="CA24" i="7" s="1"/>
  <c r="BT24" i="7"/>
  <c r="BU24" i="7" s="1"/>
  <c r="BO24" i="7"/>
  <c r="BN24" i="7"/>
  <c r="BH24" i="7"/>
  <c r="BI24" i="7" s="1"/>
  <c r="BB24" i="7"/>
  <c r="BC24" i="7" s="1"/>
  <c r="AV24" i="7"/>
  <c r="AW24" i="7" s="1"/>
  <c r="AQ24" i="7"/>
  <c r="AP24" i="7"/>
  <c r="AJ24" i="7"/>
  <c r="AK24" i="7" s="1"/>
  <c r="AD24" i="7"/>
  <c r="AE24" i="7" s="1"/>
  <c r="X24" i="7"/>
  <c r="Y24" i="7" s="1"/>
  <c r="R24" i="7"/>
  <c r="S24" i="7" s="1"/>
  <c r="L24" i="7"/>
  <c r="M24" i="7" s="1"/>
  <c r="HD23" i="7"/>
  <c r="GY23" i="7"/>
  <c r="GT23" i="7"/>
  <c r="GO23" i="7"/>
  <c r="GJ23" i="7"/>
  <c r="FY23" i="7"/>
  <c r="FO23" i="7"/>
  <c r="FJ23" i="7"/>
  <c r="FE23" i="7"/>
  <c r="EZ23" i="7"/>
  <c r="EU23" i="7"/>
  <c r="EO23" i="7"/>
  <c r="EI23" i="7"/>
  <c r="EB23" i="7"/>
  <c r="DZ23" i="7"/>
  <c r="EA23" i="7" s="1"/>
  <c r="DV23" i="7"/>
  <c r="DU23" i="7"/>
  <c r="DO23" i="7"/>
  <c r="DP23" i="7" s="1"/>
  <c r="DC23" i="7"/>
  <c r="DD23" i="7" s="1"/>
  <c r="CW23" i="7"/>
  <c r="CX23" i="7" s="1"/>
  <c r="CL23" i="7"/>
  <c r="CK23" i="7"/>
  <c r="CE23" i="7"/>
  <c r="CF23" i="7" s="1"/>
  <c r="BZ23" i="7"/>
  <c r="CA23" i="7" s="1"/>
  <c r="BT23" i="7"/>
  <c r="BU23" i="7" s="1"/>
  <c r="BI23" i="7"/>
  <c r="BH23" i="7"/>
  <c r="BB23" i="7"/>
  <c r="BC23" i="7" s="1"/>
  <c r="AP23" i="7"/>
  <c r="AQ23" i="7" s="1"/>
  <c r="AJ23" i="7"/>
  <c r="AK23" i="7" s="1"/>
  <c r="AE23" i="7"/>
  <c r="AD23" i="7"/>
  <c r="X23" i="7"/>
  <c r="Y23" i="7" s="1"/>
  <c r="L23" i="7"/>
  <c r="M23" i="7" s="1"/>
  <c r="HD22" i="7"/>
  <c r="GY22" i="7"/>
  <c r="GT22" i="7"/>
  <c r="GO22" i="7"/>
  <c r="GJ22" i="7"/>
  <c r="FY22" i="7"/>
  <c r="FO22" i="7"/>
  <c r="FJ22" i="7"/>
  <c r="FE22" i="7"/>
  <c r="EZ22" i="7"/>
  <c r="EU22" i="7"/>
  <c r="EO22" i="7"/>
  <c r="EI22" i="7"/>
  <c r="EB22" i="7"/>
  <c r="DZ22" i="7"/>
  <c r="EA22" i="7" s="1"/>
  <c r="DU22" i="7"/>
  <c r="DV22" i="7" s="1"/>
  <c r="DO22" i="7"/>
  <c r="DP22" i="7" s="1"/>
  <c r="DI22" i="7"/>
  <c r="DJ22" i="7" s="1"/>
  <c r="DC22" i="7"/>
  <c r="DD22" i="7" s="1"/>
  <c r="CW22" i="7"/>
  <c r="CX22" i="7" s="1"/>
  <c r="CR22" i="7"/>
  <c r="CQ22" i="7"/>
  <c r="CK22" i="7"/>
  <c r="CL22" i="7" s="1"/>
  <c r="CE22" i="7"/>
  <c r="CF22" i="7" s="1"/>
  <c r="BZ22" i="7"/>
  <c r="CA22" i="7" s="1"/>
  <c r="BU22" i="7"/>
  <c r="BT22" i="7"/>
  <c r="BN22" i="7"/>
  <c r="BO22" i="7" s="1"/>
  <c r="BH22" i="7"/>
  <c r="BI22" i="7" s="1"/>
  <c r="BB22" i="7"/>
  <c r="BC22" i="7" s="1"/>
  <c r="AW22" i="7"/>
  <c r="AV22" i="7"/>
  <c r="AP22" i="7"/>
  <c r="AQ22" i="7" s="1"/>
  <c r="AJ22" i="7"/>
  <c r="AK22" i="7" s="1"/>
  <c r="AD22" i="7"/>
  <c r="AE22" i="7" s="1"/>
  <c r="X22" i="7"/>
  <c r="Y22" i="7" s="1"/>
  <c r="R22" i="7"/>
  <c r="S22" i="7" s="1"/>
  <c r="L22" i="7"/>
  <c r="M22" i="7" s="1"/>
  <c r="HD21" i="7"/>
  <c r="GY21" i="7"/>
  <c r="GT21" i="7"/>
  <c r="GO21" i="7"/>
  <c r="GJ21" i="7"/>
  <c r="FY21" i="7"/>
  <c r="FO21" i="7"/>
  <c r="FJ21" i="7"/>
  <c r="FE21" i="7"/>
  <c r="EZ21" i="7"/>
  <c r="EU21" i="7"/>
  <c r="EO21" i="7"/>
  <c r="EI21" i="7"/>
  <c r="EB21" i="7"/>
  <c r="DZ21" i="7"/>
  <c r="EA21" i="7" s="1"/>
  <c r="DU21" i="7"/>
  <c r="DV21" i="7" s="1"/>
  <c r="DO21" i="7"/>
  <c r="DP21" i="7" s="1"/>
  <c r="DI21" i="7"/>
  <c r="DJ21" i="7" s="1"/>
  <c r="DC21" i="7"/>
  <c r="DD21" i="7" s="1"/>
  <c r="CW21" i="7"/>
  <c r="CX21" i="7" s="1"/>
  <c r="CR21" i="7"/>
  <c r="CQ21" i="7"/>
  <c r="CK21" i="7"/>
  <c r="CL21" i="7" s="1"/>
  <c r="CE21" i="7"/>
  <c r="CF21" i="7" s="1"/>
  <c r="BZ21" i="7"/>
  <c r="CA21" i="7" s="1"/>
  <c r="BU21" i="7"/>
  <c r="BT21" i="7"/>
  <c r="BN21" i="7"/>
  <c r="BO21" i="7" s="1"/>
  <c r="BH21" i="7"/>
  <c r="BI21" i="7" s="1"/>
  <c r="BB21" i="7"/>
  <c r="BC21" i="7" s="1"/>
  <c r="AW21" i="7"/>
  <c r="AV21" i="7"/>
  <c r="AP21" i="7"/>
  <c r="AQ21" i="7" s="1"/>
  <c r="AJ21" i="7"/>
  <c r="AK21" i="7" s="1"/>
  <c r="AD21" i="7"/>
  <c r="AE21" i="7" s="1"/>
  <c r="X21" i="7"/>
  <c r="Y21" i="7" s="1"/>
  <c r="R21" i="7"/>
  <c r="S21" i="7" s="1"/>
  <c r="L21" i="7"/>
  <c r="M21" i="7" s="1"/>
  <c r="HD20" i="7"/>
  <c r="GY20" i="7"/>
  <c r="GT20" i="7"/>
  <c r="GO20" i="7"/>
  <c r="GJ20" i="7"/>
  <c r="FY20" i="7"/>
  <c r="FO20" i="7"/>
  <c r="FJ20" i="7"/>
  <c r="FE20" i="7"/>
  <c r="EZ20" i="7"/>
  <c r="EU20" i="7"/>
  <c r="EO20" i="7"/>
  <c r="EI20" i="7"/>
  <c r="EB20" i="7"/>
  <c r="DZ20" i="7"/>
  <c r="EA20" i="7" s="1"/>
  <c r="DU20" i="7"/>
  <c r="DV20" i="7" s="1"/>
  <c r="DO20" i="7"/>
  <c r="DP20" i="7" s="1"/>
  <c r="DI20" i="7"/>
  <c r="DJ20" i="7" s="1"/>
  <c r="DC20" i="7"/>
  <c r="DD20" i="7" s="1"/>
  <c r="CW20" i="7"/>
  <c r="CX20" i="7" s="1"/>
  <c r="CQ20" i="7"/>
  <c r="CR20" i="7" s="1"/>
  <c r="CK20" i="7"/>
  <c r="CL20" i="7" s="1"/>
  <c r="CE20" i="7"/>
  <c r="CF20" i="7" s="1"/>
  <c r="BZ20" i="7"/>
  <c r="CA20" i="7" s="1"/>
  <c r="BU20" i="7"/>
  <c r="BT20" i="7"/>
  <c r="BN20" i="7"/>
  <c r="BO20" i="7" s="1"/>
  <c r="BH20" i="7"/>
  <c r="BI20" i="7" s="1"/>
  <c r="BB20" i="7"/>
  <c r="BC20" i="7" s="1"/>
  <c r="AW20" i="7"/>
  <c r="AV20" i="7"/>
  <c r="AP20" i="7"/>
  <c r="AQ20" i="7" s="1"/>
  <c r="AJ20" i="7"/>
  <c r="AK20" i="7" s="1"/>
  <c r="AD20" i="7"/>
  <c r="AE20" i="7" s="1"/>
  <c r="Y20" i="7"/>
  <c r="X20" i="7"/>
  <c r="R20" i="7"/>
  <c r="S20" i="7" s="1"/>
  <c r="L20" i="7"/>
  <c r="M20" i="7" s="1"/>
  <c r="HD19" i="7"/>
  <c r="GY19" i="7"/>
  <c r="GT19" i="7"/>
  <c r="GO19" i="7"/>
  <c r="GJ19" i="7"/>
  <c r="FY19" i="7"/>
  <c r="FO19" i="7"/>
  <c r="FJ19" i="7"/>
  <c r="FE19" i="7"/>
  <c r="EZ19" i="7"/>
  <c r="EU19" i="7"/>
  <c r="EO19" i="7"/>
  <c r="EI19" i="7"/>
  <c r="EB19" i="7"/>
  <c r="DZ19" i="7"/>
  <c r="EA19" i="7" s="1"/>
  <c r="DU19" i="7"/>
  <c r="DV19" i="7" s="1"/>
  <c r="DO19" i="7"/>
  <c r="DP19" i="7" s="1"/>
  <c r="DI19" i="7"/>
  <c r="DJ19" i="7" s="1"/>
  <c r="CQ19" i="7"/>
  <c r="CR19" i="7" s="1"/>
  <c r="CK19" i="7"/>
  <c r="CL19" i="7" s="1"/>
  <c r="CF19" i="7"/>
  <c r="CE19" i="7"/>
  <c r="BZ19" i="7"/>
  <c r="CA19" i="7" s="1"/>
  <c r="BT19" i="7"/>
  <c r="BU19" i="7" s="1"/>
  <c r="BN19" i="7"/>
  <c r="BO19" i="7" s="1"/>
  <c r="AV19" i="7"/>
  <c r="AW19" i="7" s="1"/>
  <c r="AP19" i="7"/>
  <c r="AQ19" i="7" s="1"/>
  <c r="AJ19" i="7"/>
  <c r="AK19" i="7" s="1"/>
  <c r="AD19" i="7"/>
  <c r="AE19" i="7" s="1"/>
  <c r="X19" i="7"/>
  <c r="Y19" i="7" s="1"/>
  <c r="R19" i="7"/>
  <c r="S19" i="7" s="1"/>
  <c r="HD18" i="7"/>
  <c r="GY18" i="7"/>
  <c r="GT18" i="7"/>
  <c r="GO18" i="7"/>
  <c r="GJ18" i="7"/>
  <c r="FY18" i="7"/>
  <c r="FO18" i="7"/>
  <c r="FJ18" i="7"/>
  <c r="FE18" i="7"/>
  <c r="EZ18" i="7"/>
  <c r="EU18" i="7"/>
  <c r="EO18" i="7"/>
  <c r="EI18" i="7"/>
  <c r="EB18" i="7"/>
  <c r="DZ18" i="7"/>
  <c r="EA18" i="7" s="1"/>
  <c r="DU18" i="7"/>
  <c r="DV18" i="7" s="1"/>
  <c r="DO18" i="7"/>
  <c r="DP18" i="7" s="1"/>
  <c r="DJ18" i="7"/>
  <c r="DI18" i="7"/>
  <c r="DC18" i="7"/>
  <c r="DD18" i="7" s="1"/>
  <c r="CW18" i="7"/>
  <c r="CX18" i="7" s="1"/>
  <c r="CQ18" i="7"/>
  <c r="CR18" i="7" s="1"/>
  <c r="CL18" i="7"/>
  <c r="CK18" i="7"/>
  <c r="CE18" i="7"/>
  <c r="CF18" i="7" s="1"/>
  <c r="BZ18" i="7"/>
  <c r="CA18" i="7" s="1"/>
  <c r="BT18" i="7"/>
  <c r="BU18" i="7" s="1"/>
  <c r="BO18" i="7"/>
  <c r="BN18" i="7"/>
  <c r="BH18" i="7"/>
  <c r="BI18" i="7" s="1"/>
  <c r="BB18" i="7"/>
  <c r="BC18" i="7" s="1"/>
  <c r="AV18" i="7"/>
  <c r="AW18" i="7" s="1"/>
  <c r="AP18" i="7"/>
  <c r="AQ18" i="7" s="1"/>
  <c r="AJ18" i="7"/>
  <c r="AK18" i="7" s="1"/>
  <c r="AD18" i="7"/>
  <c r="AE18" i="7" s="1"/>
  <c r="X18" i="7"/>
  <c r="Y18" i="7" s="1"/>
  <c r="R18" i="7"/>
  <c r="S18" i="7" s="1"/>
  <c r="L18" i="7"/>
  <c r="M18" i="7" s="1"/>
  <c r="HD17" i="7"/>
  <c r="GY17" i="7"/>
  <c r="GT17" i="7"/>
  <c r="GO17" i="7"/>
  <c r="GJ17" i="7"/>
  <c r="FY17" i="7"/>
  <c r="FO17" i="7"/>
  <c r="FJ17" i="7"/>
  <c r="FE17" i="7"/>
  <c r="EZ17" i="7"/>
  <c r="EU17" i="7"/>
  <c r="EO17" i="7"/>
  <c r="EI17" i="7"/>
  <c r="EB17" i="7"/>
  <c r="DZ17" i="7"/>
  <c r="EA17" i="7" s="1"/>
  <c r="EC17" i="7" s="1"/>
  <c r="ED17" i="7" s="1"/>
  <c r="EE17" i="7" s="1"/>
  <c r="DU17" i="7"/>
  <c r="DV17" i="7" s="1"/>
  <c r="DO17" i="7"/>
  <c r="DP17" i="7" s="1"/>
  <c r="DJ17" i="7"/>
  <c r="DI17" i="7"/>
  <c r="DC17" i="7"/>
  <c r="DD17" i="7" s="1"/>
  <c r="CW17" i="7"/>
  <c r="CX17" i="7" s="1"/>
  <c r="CQ17" i="7"/>
  <c r="CR17" i="7" s="1"/>
  <c r="CL17" i="7"/>
  <c r="CK17" i="7"/>
  <c r="CE17" i="7"/>
  <c r="CF17" i="7" s="1"/>
  <c r="BZ17" i="7"/>
  <c r="CA17" i="7" s="1"/>
  <c r="BT17" i="7"/>
  <c r="BU17" i="7" s="1"/>
  <c r="BO17" i="7"/>
  <c r="BN17" i="7"/>
  <c r="BH17" i="7"/>
  <c r="BI17" i="7" s="1"/>
  <c r="BB17" i="7"/>
  <c r="BC17" i="7" s="1"/>
  <c r="AV17" i="7"/>
  <c r="AW17" i="7" s="1"/>
  <c r="AP17" i="7"/>
  <c r="AQ17" i="7" s="1"/>
  <c r="AJ17" i="7"/>
  <c r="AK17" i="7" s="1"/>
  <c r="AD17" i="7"/>
  <c r="AE17" i="7" s="1"/>
  <c r="X17" i="7"/>
  <c r="Y17" i="7" s="1"/>
  <c r="R17" i="7"/>
  <c r="S17" i="7" s="1"/>
  <c r="L17" i="7"/>
  <c r="M17" i="7" s="1"/>
  <c r="HD16" i="7"/>
  <c r="GY16" i="7"/>
  <c r="GT16" i="7"/>
  <c r="GO16" i="7"/>
  <c r="GJ16" i="7"/>
  <c r="FY16" i="7"/>
  <c r="FO16" i="7"/>
  <c r="FJ16" i="7"/>
  <c r="FE16" i="7"/>
  <c r="EZ16" i="7"/>
  <c r="EU16" i="7"/>
  <c r="EO16" i="7"/>
  <c r="EI16" i="7"/>
  <c r="EB16" i="7"/>
  <c r="DZ16" i="7"/>
  <c r="EA16" i="7" s="1"/>
  <c r="DU16" i="7"/>
  <c r="DV16" i="7" s="1"/>
  <c r="DO16" i="7"/>
  <c r="DP16" i="7" s="1"/>
  <c r="DJ16" i="7"/>
  <c r="DI16" i="7"/>
  <c r="DC16" i="7"/>
  <c r="DD16" i="7" s="1"/>
  <c r="CW16" i="7"/>
  <c r="CX16" i="7" s="1"/>
  <c r="CQ16" i="7"/>
  <c r="CR16" i="7" s="1"/>
  <c r="CL16" i="7"/>
  <c r="CK16" i="7"/>
  <c r="CE16" i="7"/>
  <c r="CF16" i="7" s="1"/>
  <c r="BZ16" i="7"/>
  <c r="CA16" i="7" s="1"/>
  <c r="BT16" i="7"/>
  <c r="BU16" i="7" s="1"/>
  <c r="BO16" i="7"/>
  <c r="BN16" i="7"/>
  <c r="BH16" i="7"/>
  <c r="BI16" i="7" s="1"/>
  <c r="BB16" i="7"/>
  <c r="BC16" i="7" s="1"/>
  <c r="AV16" i="7"/>
  <c r="AW16" i="7" s="1"/>
  <c r="AP16" i="7"/>
  <c r="AQ16" i="7" s="1"/>
  <c r="AJ16" i="7"/>
  <c r="AK16" i="7" s="1"/>
  <c r="AD16" i="7"/>
  <c r="AE16" i="7" s="1"/>
  <c r="X16" i="7"/>
  <c r="Y16" i="7" s="1"/>
  <c r="R16" i="7"/>
  <c r="S16" i="7" s="1"/>
  <c r="L16" i="7"/>
  <c r="M16" i="7" s="1"/>
  <c r="HD15" i="7"/>
  <c r="GY15" i="7"/>
  <c r="GT15" i="7"/>
  <c r="GO15" i="7"/>
  <c r="GJ15" i="7"/>
  <c r="FY15" i="7"/>
  <c r="FO15" i="7"/>
  <c r="FJ15" i="7"/>
  <c r="FE15" i="7"/>
  <c r="EZ15" i="7"/>
  <c r="EU15" i="7"/>
  <c r="EO15" i="7"/>
  <c r="EI15" i="7"/>
  <c r="EB15" i="7"/>
  <c r="DZ15" i="7"/>
  <c r="EA15" i="7" s="1"/>
  <c r="DU15" i="7"/>
  <c r="DV15" i="7" s="1"/>
  <c r="DO15" i="7"/>
  <c r="DP15" i="7" s="1"/>
  <c r="DJ15" i="7"/>
  <c r="DI15" i="7"/>
  <c r="DC15" i="7"/>
  <c r="DD15" i="7" s="1"/>
  <c r="CW15" i="7"/>
  <c r="CX15" i="7" s="1"/>
  <c r="CQ15" i="7"/>
  <c r="CR15" i="7" s="1"/>
  <c r="CL15" i="7"/>
  <c r="CK15" i="7"/>
  <c r="CE15" i="7"/>
  <c r="CF15" i="7" s="1"/>
  <c r="BZ15" i="7"/>
  <c r="CA15" i="7" s="1"/>
  <c r="BT15" i="7"/>
  <c r="BU15" i="7" s="1"/>
  <c r="BO15" i="7"/>
  <c r="BN15" i="7"/>
  <c r="BH15" i="7"/>
  <c r="BI15" i="7" s="1"/>
  <c r="BB15" i="7"/>
  <c r="BC15" i="7" s="1"/>
  <c r="AV15" i="7"/>
  <c r="AW15" i="7" s="1"/>
  <c r="AP15" i="7"/>
  <c r="AQ15" i="7" s="1"/>
  <c r="AJ15" i="7"/>
  <c r="AK15" i="7" s="1"/>
  <c r="AD15" i="7"/>
  <c r="AE15" i="7" s="1"/>
  <c r="X15" i="7"/>
  <c r="Y15" i="7" s="1"/>
  <c r="R15" i="7"/>
  <c r="S15" i="7" s="1"/>
  <c r="L15" i="7"/>
  <c r="M15" i="7" s="1"/>
  <c r="HD14" i="7"/>
  <c r="GY14" i="7"/>
  <c r="GT14" i="7"/>
  <c r="GO14" i="7"/>
  <c r="GJ14" i="7"/>
  <c r="FY14" i="7"/>
  <c r="FO14" i="7"/>
  <c r="FJ14" i="7"/>
  <c r="FE14" i="7"/>
  <c r="EZ14" i="7"/>
  <c r="EU14" i="7"/>
  <c r="EO14" i="7"/>
  <c r="EI14" i="7"/>
  <c r="EB14" i="7"/>
  <c r="DZ14" i="7"/>
  <c r="EA14" i="7" s="1"/>
  <c r="DU14" i="7"/>
  <c r="DV14" i="7" s="1"/>
  <c r="DO14" i="7"/>
  <c r="DP14" i="7" s="1"/>
  <c r="DI14" i="7"/>
  <c r="DJ14" i="7" s="1"/>
  <c r="DC14" i="7"/>
  <c r="DD14" i="7" s="1"/>
  <c r="CW14" i="7"/>
  <c r="CX14" i="7" s="1"/>
  <c r="CQ14" i="7"/>
  <c r="CR14" i="7" s="1"/>
  <c r="CK14" i="7"/>
  <c r="CL14" i="7" s="1"/>
  <c r="CE14" i="7"/>
  <c r="CF14" i="7" s="1"/>
  <c r="BZ14" i="7"/>
  <c r="CA14" i="7" s="1"/>
  <c r="BT14" i="7"/>
  <c r="BU14" i="7" s="1"/>
  <c r="BN14" i="7"/>
  <c r="BO14" i="7" s="1"/>
  <c r="BH14" i="7"/>
  <c r="BI14" i="7" s="1"/>
  <c r="BB14" i="7"/>
  <c r="BC14" i="7" s="1"/>
  <c r="AV14" i="7"/>
  <c r="AW14" i="7" s="1"/>
  <c r="AP14" i="7"/>
  <c r="AQ14" i="7" s="1"/>
  <c r="AJ14" i="7"/>
  <c r="AK14" i="7" s="1"/>
  <c r="AD14" i="7"/>
  <c r="AE14" i="7" s="1"/>
  <c r="X14" i="7"/>
  <c r="Y14" i="7" s="1"/>
  <c r="R14" i="7"/>
  <c r="S14" i="7" s="1"/>
  <c r="L14" i="7"/>
  <c r="M14" i="7" s="1"/>
  <c r="HD13" i="7"/>
  <c r="GY13" i="7"/>
  <c r="GT13" i="7"/>
  <c r="GO13" i="7"/>
  <c r="GJ13" i="7"/>
  <c r="FY13" i="7"/>
  <c r="FO13" i="7"/>
  <c r="FJ13" i="7"/>
  <c r="FE13" i="7"/>
  <c r="EZ13" i="7"/>
  <c r="EU13" i="7"/>
  <c r="EO13" i="7"/>
  <c r="EI13" i="7"/>
  <c r="EB13" i="7"/>
  <c r="DZ13" i="7"/>
  <c r="EA13" i="7" s="1"/>
  <c r="DU13" i="7"/>
  <c r="DV13" i="7" s="1"/>
  <c r="DO13" i="7"/>
  <c r="DP13" i="7" s="1"/>
  <c r="DI13" i="7"/>
  <c r="DJ13" i="7" s="1"/>
  <c r="DC13" i="7"/>
  <c r="DD13" i="7" s="1"/>
  <c r="CW13" i="7"/>
  <c r="CX13" i="7" s="1"/>
  <c r="CQ13" i="7"/>
  <c r="CR13" i="7" s="1"/>
  <c r="CK13" i="7"/>
  <c r="CL13" i="7" s="1"/>
  <c r="CE13" i="7"/>
  <c r="CF13" i="7" s="1"/>
  <c r="BZ13" i="7"/>
  <c r="CA13" i="7" s="1"/>
  <c r="BT13" i="7"/>
  <c r="BU13" i="7" s="1"/>
  <c r="BN13" i="7"/>
  <c r="BO13" i="7" s="1"/>
  <c r="BH13" i="7"/>
  <c r="BI13" i="7" s="1"/>
  <c r="BB13" i="7"/>
  <c r="BC13" i="7" s="1"/>
  <c r="AV13" i="7"/>
  <c r="AW13" i="7" s="1"/>
  <c r="AP13" i="7"/>
  <c r="AQ13" i="7" s="1"/>
  <c r="AJ13" i="7"/>
  <c r="AK13" i="7" s="1"/>
  <c r="AD13" i="7"/>
  <c r="AE13" i="7" s="1"/>
  <c r="X13" i="7"/>
  <c r="Y13" i="7" s="1"/>
  <c r="R13" i="7"/>
  <c r="S13" i="7" s="1"/>
  <c r="L13" i="7"/>
  <c r="M13" i="7" s="1"/>
  <c r="HD12" i="7"/>
  <c r="GY12" i="7"/>
  <c r="GT12" i="7"/>
  <c r="GO12" i="7"/>
  <c r="GJ12" i="7"/>
  <c r="FY12" i="7"/>
  <c r="FO12" i="7"/>
  <c r="FJ12" i="7"/>
  <c r="FE12" i="7"/>
  <c r="EZ12" i="7"/>
  <c r="EU12" i="7"/>
  <c r="EO12" i="7"/>
  <c r="EI12" i="7"/>
  <c r="EB12" i="7"/>
  <c r="DZ12" i="7"/>
  <c r="EA12" i="7" s="1"/>
  <c r="DU12" i="7"/>
  <c r="DV12" i="7" s="1"/>
  <c r="DO12" i="7"/>
  <c r="DP12" i="7" s="1"/>
  <c r="DI12" i="7"/>
  <c r="DJ12" i="7" s="1"/>
  <c r="DC12" i="7"/>
  <c r="DD12" i="7" s="1"/>
  <c r="CW12" i="7"/>
  <c r="CX12" i="7" s="1"/>
  <c r="CQ12" i="7"/>
  <c r="CR12" i="7" s="1"/>
  <c r="CK12" i="7"/>
  <c r="CL12" i="7" s="1"/>
  <c r="CE12" i="7"/>
  <c r="CF12" i="7" s="1"/>
  <c r="BZ12" i="7"/>
  <c r="CA12" i="7" s="1"/>
  <c r="BT12" i="7"/>
  <c r="BU12" i="7" s="1"/>
  <c r="BN12" i="7"/>
  <c r="BO12" i="7" s="1"/>
  <c r="BH12" i="7"/>
  <c r="BI12" i="7" s="1"/>
  <c r="BB12" i="7"/>
  <c r="BC12" i="7" s="1"/>
  <c r="AV12" i="7"/>
  <c r="AW12" i="7" s="1"/>
  <c r="AP12" i="7"/>
  <c r="AQ12" i="7" s="1"/>
  <c r="AJ12" i="7"/>
  <c r="AK12" i="7" s="1"/>
  <c r="AD12" i="7"/>
  <c r="AE12" i="7" s="1"/>
  <c r="X12" i="7"/>
  <c r="Y12" i="7" s="1"/>
  <c r="R12" i="7"/>
  <c r="S12" i="7" s="1"/>
  <c r="L12" i="7"/>
  <c r="M12" i="7" s="1"/>
  <c r="HD11" i="7"/>
  <c r="GY11" i="7"/>
  <c r="GT11" i="7"/>
  <c r="GO11" i="7"/>
  <c r="GJ11" i="7"/>
  <c r="FY11" i="7"/>
  <c r="FO11" i="7"/>
  <c r="FJ11" i="7"/>
  <c r="FE11" i="7"/>
  <c r="EZ11" i="7"/>
  <c r="EU11" i="7"/>
  <c r="EO11" i="7"/>
  <c r="EI11" i="7"/>
  <c r="EB11" i="7"/>
  <c r="DZ11" i="7"/>
  <c r="EA11" i="7" s="1"/>
  <c r="EC11" i="7" s="1"/>
  <c r="DU11" i="7"/>
  <c r="DV11" i="7" s="1"/>
  <c r="DO11" i="7"/>
  <c r="DP11" i="7" s="1"/>
  <c r="DI11" i="7"/>
  <c r="DJ11" i="7" s="1"/>
  <c r="DC11" i="7"/>
  <c r="DD11" i="7" s="1"/>
  <c r="CW11" i="7"/>
  <c r="CX11" i="7" s="1"/>
  <c r="CQ11" i="7"/>
  <c r="CR11" i="7" s="1"/>
  <c r="CK11" i="7"/>
  <c r="CL11" i="7" s="1"/>
  <c r="CE11" i="7"/>
  <c r="CF11" i="7" s="1"/>
  <c r="BZ11" i="7"/>
  <c r="CA11" i="7" s="1"/>
  <c r="BT11" i="7"/>
  <c r="BU11" i="7" s="1"/>
  <c r="BN11" i="7"/>
  <c r="BO11" i="7" s="1"/>
  <c r="BH11" i="7"/>
  <c r="BI11" i="7" s="1"/>
  <c r="BB11" i="7"/>
  <c r="BC11" i="7" s="1"/>
  <c r="AV11" i="7"/>
  <c r="AW11" i="7" s="1"/>
  <c r="AP11" i="7"/>
  <c r="AQ11" i="7" s="1"/>
  <c r="AJ11" i="7"/>
  <c r="AK11" i="7" s="1"/>
  <c r="AD11" i="7"/>
  <c r="AE11" i="7" s="1"/>
  <c r="X11" i="7"/>
  <c r="Y11" i="7" s="1"/>
  <c r="R11" i="7"/>
  <c r="S11" i="7" s="1"/>
  <c r="L11" i="7"/>
  <c r="M11" i="7" s="1"/>
  <c r="HD10" i="7"/>
  <c r="GY10" i="7"/>
  <c r="GT10" i="7"/>
  <c r="GO10" i="7"/>
  <c r="GJ10" i="7"/>
  <c r="FY10" i="7"/>
  <c r="FO10" i="7"/>
  <c r="FJ10" i="7"/>
  <c r="FE10" i="7"/>
  <c r="EZ10" i="7"/>
  <c r="EU10" i="7"/>
  <c r="EO10" i="7"/>
  <c r="EI10" i="7"/>
  <c r="EB10" i="7"/>
  <c r="DZ10" i="7"/>
  <c r="EA10" i="7" s="1"/>
  <c r="DU10" i="7"/>
  <c r="DV10" i="7" s="1"/>
  <c r="DO10" i="7"/>
  <c r="DP10" i="7" s="1"/>
  <c r="DI10" i="7"/>
  <c r="DJ10" i="7" s="1"/>
  <c r="DC10" i="7"/>
  <c r="DD10" i="7" s="1"/>
  <c r="CW10" i="7"/>
  <c r="CX10" i="7" s="1"/>
  <c r="CQ10" i="7"/>
  <c r="CR10" i="7" s="1"/>
  <c r="CK10" i="7"/>
  <c r="CL10" i="7" s="1"/>
  <c r="CE10" i="7"/>
  <c r="CF10" i="7" s="1"/>
  <c r="BZ10" i="7"/>
  <c r="CA10" i="7" s="1"/>
  <c r="BT10" i="7"/>
  <c r="BU10" i="7" s="1"/>
  <c r="BN10" i="7"/>
  <c r="BO10" i="7" s="1"/>
  <c r="BH10" i="7"/>
  <c r="BI10" i="7" s="1"/>
  <c r="BB10" i="7"/>
  <c r="BC10" i="7" s="1"/>
  <c r="AV10" i="7"/>
  <c r="AW10" i="7" s="1"/>
  <c r="AP10" i="7"/>
  <c r="AQ10" i="7" s="1"/>
  <c r="AJ10" i="7"/>
  <c r="AK10" i="7" s="1"/>
  <c r="AD10" i="7"/>
  <c r="AE10" i="7" s="1"/>
  <c r="X10" i="7"/>
  <c r="Y10" i="7" s="1"/>
  <c r="R10" i="7"/>
  <c r="S10" i="7" s="1"/>
  <c r="L10" i="7"/>
  <c r="M10" i="7" s="1"/>
  <c r="HD9" i="7"/>
  <c r="GY9" i="7"/>
  <c r="GT9" i="7"/>
  <c r="GO9" i="7"/>
  <c r="GJ9" i="7"/>
  <c r="FY9" i="7"/>
  <c r="FO9" i="7"/>
  <c r="FJ9" i="7"/>
  <c r="FE9" i="7"/>
  <c r="EZ9" i="7"/>
  <c r="EU9" i="7"/>
  <c r="EO9" i="7"/>
  <c r="EI9" i="7"/>
  <c r="EB9" i="7"/>
  <c r="DZ9" i="7"/>
  <c r="EA9" i="7" s="1"/>
  <c r="DU9" i="7"/>
  <c r="DV9" i="7" s="1"/>
  <c r="DO9" i="7"/>
  <c r="DP9" i="7" s="1"/>
  <c r="DI9" i="7"/>
  <c r="DJ9" i="7" s="1"/>
  <c r="DC9" i="7"/>
  <c r="DD9" i="7" s="1"/>
  <c r="CW9" i="7"/>
  <c r="CX9" i="7" s="1"/>
  <c r="CQ9" i="7"/>
  <c r="CR9" i="7" s="1"/>
  <c r="CK9" i="7"/>
  <c r="CL9" i="7" s="1"/>
  <c r="CE9" i="7"/>
  <c r="CF9" i="7" s="1"/>
  <c r="BZ9" i="7"/>
  <c r="CA9" i="7" s="1"/>
  <c r="BT9" i="7"/>
  <c r="BU9" i="7" s="1"/>
  <c r="BN9" i="7"/>
  <c r="BO9" i="7" s="1"/>
  <c r="BH9" i="7"/>
  <c r="BI9" i="7" s="1"/>
  <c r="BB9" i="7"/>
  <c r="BC9" i="7" s="1"/>
  <c r="AV9" i="7"/>
  <c r="AW9" i="7" s="1"/>
  <c r="AP9" i="7"/>
  <c r="AQ9" i="7" s="1"/>
  <c r="AJ9" i="7"/>
  <c r="AK9" i="7" s="1"/>
  <c r="AD9" i="7"/>
  <c r="AE9" i="7" s="1"/>
  <c r="X9" i="7"/>
  <c r="Y9" i="7" s="1"/>
  <c r="R9" i="7"/>
  <c r="S9" i="7" s="1"/>
  <c r="L9" i="7"/>
  <c r="M9" i="7" s="1"/>
  <c r="HD8" i="7"/>
  <c r="GY8" i="7"/>
  <c r="GT8" i="7"/>
  <c r="GO8" i="7"/>
  <c r="GJ8" i="7"/>
  <c r="FY8" i="7"/>
  <c r="FO8" i="7"/>
  <c r="FJ8" i="7"/>
  <c r="FE8" i="7"/>
  <c r="EZ8" i="7"/>
  <c r="EU8" i="7"/>
  <c r="EO8" i="7"/>
  <c r="EI8" i="7"/>
  <c r="EB8" i="7"/>
  <c r="DZ8" i="7"/>
  <c r="EA8" i="7" s="1"/>
  <c r="DU8" i="7"/>
  <c r="DV8" i="7" s="1"/>
  <c r="DO8" i="7"/>
  <c r="DP8" i="7" s="1"/>
  <c r="DI8" i="7"/>
  <c r="DJ8" i="7" s="1"/>
  <c r="DC8" i="7"/>
  <c r="DD8" i="7" s="1"/>
  <c r="CW8" i="7"/>
  <c r="CX8" i="7" s="1"/>
  <c r="CQ8" i="7"/>
  <c r="CR8" i="7" s="1"/>
  <c r="CK8" i="7"/>
  <c r="CL8" i="7" s="1"/>
  <c r="CE8" i="7"/>
  <c r="CF8" i="7" s="1"/>
  <c r="BZ8" i="7"/>
  <c r="CA8" i="7" s="1"/>
  <c r="BT8" i="7"/>
  <c r="BU8" i="7" s="1"/>
  <c r="BN8" i="7"/>
  <c r="BO8" i="7" s="1"/>
  <c r="BH8" i="7"/>
  <c r="BI8" i="7" s="1"/>
  <c r="BB8" i="7"/>
  <c r="BC8" i="7" s="1"/>
  <c r="AV8" i="7"/>
  <c r="AW8" i="7" s="1"/>
  <c r="AP8" i="7"/>
  <c r="AQ8" i="7" s="1"/>
  <c r="AJ8" i="7"/>
  <c r="AK8" i="7" s="1"/>
  <c r="AD8" i="7"/>
  <c r="AE8" i="7" s="1"/>
  <c r="X8" i="7"/>
  <c r="Y8" i="7" s="1"/>
  <c r="R8" i="7"/>
  <c r="S8" i="7" s="1"/>
  <c r="L8" i="7"/>
  <c r="M8" i="7" s="1"/>
  <c r="HD7" i="7"/>
  <c r="GY7" i="7"/>
  <c r="GT7" i="7"/>
  <c r="GO7" i="7"/>
  <c r="GJ7" i="7"/>
  <c r="FY7" i="7"/>
  <c r="FO7" i="7"/>
  <c r="FJ7" i="7"/>
  <c r="FE7" i="7"/>
  <c r="EZ7" i="7"/>
  <c r="EU7" i="7"/>
  <c r="EO7" i="7"/>
  <c r="EI7" i="7"/>
  <c r="DZ7" i="7"/>
  <c r="EA7" i="7" s="1"/>
  <c r="DU7" i="7"/>
  <c r="DV7" i="7" s="1"/>
  <c r="DO7" i="7"/>
  <c r="DP7" i="7" s="1"/>
  <c r="DI7" i="7"/>
  <c r="DJ7" i="7" s="1"/>
  <c r="DC7" i="7"/>
  <c r="DD7" i="7" s="1"/>
  <c r="CW7" i="7"/>
  <c r="CX7" i="7" s="1"/>
  <c r="CQ7" i="7"/>
  <c r="CR7" i="7" s="1"/>
  <c r="CK7" i="7"/>
  <c r="CL7" i="7" s="1"/>
  <c r="CE7" i="7"/>
  <c r="CF7" i="7" s="1"/>
  <c r="BZ7" i="7"/>
  <c r="CA7" i="7" s="1"/>
  <c r="BT7" i="7"/>
  <c r="BU7" i="7" s="1"/>
  <c r="BN7" i="7"/>
  <c r="BO7" i="7" s="1"/>
  <c r="BH7" i="7"/>
  <c r="BI7" i="7" s="1"/>
  <c r="BB7" i="7"/>
  <c r="BC7" i="7" s="1"/>
  <c r="AV7" i="7"/>
  <c r="AW7" i="7" s="1"/>
  <c r="AP7" i="7"/>
  <c r="AQ7" i="7" s="1"/>
  <c r="AJ7" i="7"/>
  <c r="AK7" i="7" s="1"/>
  <c r="AD7" i="7"/>
  <c r="AE7" i="7" s="1"/>
  <c r="X7" i="7"/>
  <c r="Y7" i="7" s="1"/>
  <c r="R7" i="7"/>
  <c r="S7" i="7" s="1"/>
  <c r="L7" i="7"/>
  <c r="M7" i="7" s="1"/>
  <c r="HE4" i="7"/>
  <c r="GZ4" i="7"/>
  <c r="GU4" i="7"/>
  <c r="GP4" i="7"/>
  <c r="GK4" i="7"/>
  <c r="FZ4" i="7"/>
  <c r="FP4" i="7"/>
  <c r="FK4" i="7"/>
  <c r="FF4" i="7"/>
  <c r="FA4" i="7"/>
  <c r="EV4" i="7"/>
  <c r="EP4" i="7"/>
  <c r="EJ4" i="7"/>
  <c r="DV4" i="7"/>
  <c r="DP4" i="7"/>
  <c r="DJ4" i="7"/>
  <c r="DD4" i="7"/>
  <c r="CL4" i="7"/>
  <c r="CF4" i="7"/>
  <c r="CA4" i="7"/>
  <c r="BU4" i="7"/>
  <c r="BO4" i="7"/>
  <c r="BN45" i="8" l="1"/>
  <c r="BS45" i="8"/>
  <c r="BN36" i="8"/>
  <c r="BS36" i="8"/>
  <c r="BN71" i="8"/>
  <c r="BS71" i="8"/>
  <c r="BN80" i="8"/>
  <c r="BS80" i="8"/>
  <c r="BN30" i="8"/>
  <c r="BS30" i="8"/>
  <c r="BN44" i="8"/>
  <c r="BS44" i="8"/>
  <c r="BN70" i="8"/>
  <c r="BS70" i="8"/>
  <c r="BN67" i="8"/>
  <c r="BS67" i="8"/>
  <c r="BN40" i="8"/>
  <c r="BS40" i="8"/>
  <c r="BN87" i="8"/>
  <c r="BS87" i="8"/>
  <c r="BN63" i="8"/>
  <c r="BS63" i="8"/>
  <c r="BN37" i="8"/>
  <c r="BS37" i="8"/>
  <c r="BN59" i="8"/>
  <c r="BS59" i="8"/>
  <c r="BN29" i="8"/>
  <c r="BS29" i="8"/>
  <c r="BN51" i="8"/>
  <c r="BS51" i="8"/>
  <c r="BN34" i="8"/>
  <c r="BS34" i="8"/>
  <c r="BN46" i="8"/>
  <c r="BS46" i="8"/>
  <c r="BN76" i="8"/>
  <c r="BS76" i="8"/>
  <c r="BN17" i="8"/>
  <c r="BS17" i="8"/>
  <c r="BN53" i="8"/>
  <c r="BS53" i="8"/>
  <c r="BN83" i="8"/>
  <c r="BS83" i="8"/>
  <c r="BN72" i="8"/>
  <c r="BS72" i="8"/>
  <c r="BN22" i="8"/>
  <c r="BS22" i="8"/>
  <c r="BN21" i="8"/>
  <c r="BS21" i="8"/>
  <c r="BN64" i="8"/>
  <c r="BS64" i="8"/>
  <c r="BN18" i="8"/>
  <c r="BS18" i="8"/>
  <c r="BN55" i="8"/>
  <c r="BS55" i="8"/>
  <c r="BN26" i="8"/>
  <c r="BS26" i="8"/>
  <c r="BN54" i="8"/>
  <c r="BS54" i="8"/>
  <c r="BN60" i="8"/>
  <c r="BS60" i="8"/>
  <c r="BN49" i="8"/>
  <c r="BS49" i="8"/>
  <c r="BN88" i="8"/>
  <c r="BS88" i="8"/>
  <c r="BN12" i="8"/>
  <c r="BS12" i="8"/>
  <c r="BN56" i="8"/>
  <c r="BS56" i="8"/>
  <c r="BN78" i="8"/>
  <c r="BS78" i="8"/>
  <c r="BN27" i="8"/>
  <c r="BS27" i="8"/>
  <c r="BN10" i="8"/>
  <c r="BS10" i="8"/>
  <c r="BN42" i="8"/>
  <c r="BS42" i="8"/>
  <c r="BN28" i="8"/>
  <c r="BS28" i="8"/>
  <c r="BN24" i="8"/>
  <c r="BS24" i="8"/>
  <c r="BN43" i="8"/>
  <c r="BS43" i="8"/>
  <c r="BN11" i="8"/>
  <c r="BS11" i="8"/>
  <c r="BN39" i="8"/>
  <c r="BS39" i="8"/>
  <c r="BN13" i="8"/>
  <c r="BS13" i="8"/>
  <c r="BN79" i="8"/>
  <c r="BS79" i="8"/>
  <c r="BN23" i="8"/>
  <c r="BS23" i="8"/>
  <c r="BN38" i="8"/>
  <c r="BS38" i="8"/>
  <c r="BN8" i="8"/>
  <c r="BS8" i="8"/>
  <c r="BN20" i="8"/>
  <c r="BS20" i="8"/>
  <c r="BN14" i="8"/>
  <c r="BS14" i="8"/>
  <c r="BN31" i="8"/>
  <c r="BS31" i="8"/>
  <c r="BN7" i="8"/>
  <c r="BS7" i="8"/>
  <c r="BD36" i="8"/>
  <c r="BI36" i="8"/>
  <c r="BD67" i="8"/>
  <c r="BI67" i="8"/>
  <c r="BD40" i="8"/>
  <c r="BI40" i="8"/>
  <c r="BD87" i="8"/>
  <c r="BI87" i="8"/>
  <c r="BD63" i="8"/>
  <c r="BI63" i="8"/>
  <c r="BD37" i="8"/>
  <c r="BI37" i="8"/>
  <c r="BD59" i="8"/>
  <c r="BI59" i="8"/>
  <c r="BD29" i="8"/>
  <c r="BI29" i="8"/>
  <c r="BD51" i="8"/>
  <c r="BI51" i="8"/>
  <c r="BD70" i="8"/>
  <c r="BI70" i="8"/>
  <c r="BD46" i="8"/>
  <c r="BI46" i="8"/>
  <c r="BD76" i="8"/>
  <c r="BI76" i="8"/>
  <c r="BD17" i="8"/>
  <c r="BI17" i="8"/>
  <c r="BD53" i="8"/>
  <c r="BI53" i="8"/>
  <c r="BD83" i="8"/>
  <c r="BI83" i="8"/>
  <c r="BD71" i="8"/>
  <c r="BI71" i="8"/>
  <c r="BD21" i="8"/>
  <c r="BI21" i="8"/>
  <c r="BD64" i="8"/>
  <c r="BI64" i="8"/>
  <c r="BD18" i="8"/>
  <c r="BI18" i="8"/>
  <c r="BD55" i="8"/>
  <c r="BI55" i="8"/>
  <c r="BD26" i="8"/>
  <c r="BI26" i="8"/>
  <c r="BD54" i="8"/>
  <c r="BI54" i="8"/>
  <c r="BD49" i="8"/>
  <c r="BI49" i="8"/>
  <c r="BD88" i="8"/>
  <c r="BI88" i="8"/>
  <c r="BD12" i="8"/>
  <c r="BI12" i="8"/>
  <c r="BD56" i="8"/>
  <c r="BI56" i="8"/>
  <c r="BD78" i="8"/>
  <c r="BI78" i="8"/>
  <c r="BD27" i="8"/>
  <c r="BI27" i="8"/>
  <c r="BD10" i="8"/>
  <c r="BI10" i="8"/>
  <c r="BD30" i="8"/>
  <c r="BI30" i="8"/>
  <c r="BD28" i="8"/>
  <c r="BI28" i="8"/>
  <c r="BD24" i="8"/>
  <c r="BI24" i="8"/>
  <c r="BD43" i="8"/>
  <c r="BI43" i="8"/>
  <c r="BD11" i="8"/>
  <c r="BI11" i="8"/>
  <c r="BD39" i="8"/>
  <c r="BI39" i="8"/>
  <c r="BD44" i="8"/>
  <c r="BI44" i="8"/>
  <c r="BD79" i="8"/>
  <c r="BI79" i="8"/>
  <c r="BD23" i="8"/>
  <c r="BI23" i="8"/>
  <c r="BD38" i="8"/>
  <c r="BI38" i="8"/>
  <c r="BD8" i="8"/>
  <c r="BI8" i="8"/>
  <c r="BD20" i="8"/>
  <c r="BI20" i="8"/>
  <c r="BD14" i="8"/>
  <c r="BI14" i="8"/>
  <c r="BD31" i="8"/>
  <c r="BI31" i="8"/>
  <c r="BD80" i="8"/>
  <c r="BI80" i="8"/>
  <c r="BD72" i="8"/>
  <c r="BI72" i="8"/>
  <c r="BD42" i="8"/>
  <c r="BI42" i="8"/>
  <c r="BD13" i="8"/>
  <c r="BI13" i="8"/>
  <c r="BD60" i="8"/>
  <c r="BI60" i="8"/>
  <c r="BD22" i="8"/>
  <c r="BI22" i="8"/>
  <c r="BD34" i="8"/>
  <c r="BI34" i="8"/>
  <c r="BD45" i="8"/>
  <c r="BI45" i="8"/>
  <c r="BD7" i="8"/>
  <c r="BI7" i="8"/>
  <c r="AO76" i="8"/>
  <c r="AT76" i="8"/>
  <c r="AY76" i="8"/>
  <c r="AO55" i="8"/>
  <c r="AY55" i="8"/>
  <c r="AT55" i="8"/>
  <c r="AO49" i="8"/>
  <c r="AY49" i="8"/>
  <c r="AT49" i="8"/>
  <c r="AO88" i="8"/>
  <c r="AY88" i="8"/>
  <c r="AT88" i="8"/>
  <c r="AO12" i="8"/>
  <c r="AY12" i="8"/>
  <c r="AT12" i="8"/>
  <c r="AO56" i="8"/>
  <c r="AY56" i="8"/>
  <c r="AT56" i="8"/>
  <c r="AO78" i="8"/>
  <c r="AY78" i="8"/>
  <c r="AT78" i="8"/>
  <c r="AO27" i="8"/>
  <c r="AT27" i="8"/>
  <c r="AY27" i="8"/>
  <c r="AO10" i="8"/>
  <c r="AT10" i="8"/>
  <c r="AY10" i="8"/>
  <c r="AO17" i="8"/>
  <c r="AT17" i="8"/>
  <c r="AY17" i="8"/>
  <c r="AO26" i="8"/>
  <c r="AT26" i="8"/>
  <c r="AY26" i="8"/>
  <c r="AO28" i="8"/>
  <c r="AY28" i="8"/>
  <c r="AT28" i="8"/>
  <c r="AO24" i="8"/>
  <c r="AY24" i="8"/>
  <c r="AT24" i="8"/>
  <c r="AO43" i="8"/>
  <c r="AT43" i="8"/>
  <c r="AY43" i="8"/>
  <c r="AO11" i="8"/>
  <c r="AY11" i="8"/>
  <c r="AT11" i="8"/>
  <c r="AO39" i="8"/>
  <c r="AY39" i="8"/>
  <c r="AT39" i="8"/>
  <c r="AO79" i="8"/>
  <c r="AY79" i="8"/>
  <c r="AT79" i="8"/>
  <c r="AO23" i="8"/>
  <c r="AY23" i="8"/>
  <c r="AT23" i="8"/>
  <c r="AO38" i="8"/>
  <c r="AY38" i="8"/>
  <c r="AT38" i="8"/>
  <c r="AO8" i="8"/>
  <c r="AY8" i="8"/>
  <c r="AT8" i="8"/>
  <c r="AO20" i="8"/>
  <c r="AY20" i="8"/>
  <c r="AT20" i="8"/>
  <c r="AO14" i="8"/>
  <c r="AY14" i="8"/>
  <c r="AT14" i="8"/>
  <c r="AO31" i="8"/>
  <c r="AY31" i="8"/>
  <c r="AT31" i="8"/>
  <c r="AO46" i="8"/>
  <c r="AY46" i="8"/>
  <c r="AT46" i="8"/>
  <c r="AO21" i="8"/>
  <c r="AY21" i="8"/>
  <c r="AT21" i="8"/>
  <c r="AO54" i="8"/>
  <c r="AY54" i="8"/>
  <c r="AT54" i="8"/>
  <c r="AO72" i="8"/>
  <c r="AY72" i="8"/>
  <c r="AT72" i="8"/>
  <c r="AO42" i="8"/>
  <c r="AT42" i="8"/>
  <c r="AY42" i="8"/>
  <c r="AO13" i="8"/>
  <c r="AY13" i="8"/>
  <c r="AT13" i="8"/>
  <c r="AO60" i="8"/>
  <c r="AY60" i="8"/>
  <c r="AT60" i="8"/>
  <c r="AO22" i="8"/>
  <c r="AY22" i="8"/>
  <c r="AT22" i="8"/>
  <c r="AO34" i="8"/>
  <c r="AT34" i="8"/>
  <c r="AY34" i="8"/>
  <c r="AO45" i="8"/>
  <c r="AY45" i="8"/>
  <c r="AT45" i="8"/>
  <c r="AO83" i="8"/>
  <c r="AT83" i="8"/>
  <c r="AY83" i="8"/>
  <c r="AO18" i="8"/>
  <c r="AT18" i="8"/>
  <c r="AY18" i="8"/>
  <c r="AO36" i="8"/>
  <c r="AY36" i="8"/>
  <c r="AT36" i="8"/>
  <c r="AO71" i="8"/>
  <c r="AY71" i="8"/>
  <c r="AT71" i="8"/>
  <c r="AO80" i="8"/>
  <c r="AY80" i="8"/>
  <c r="AT80" i="8"/>
  <c r="AO30" i="8"/>
  <c r="AY30" i="8"/>
  <c r="AT30" i="8"/>
  <c r="AO44" i="8"/>
  <c r="AY44" i="8"/>
  <c r="AT44" i="8"/>
  <c r="AO70" i="8"/>
  <c r="AY70" i="8"/>
  <c r="AT70" i="8"/>
  <c r="AO67" i="8"/>
  <c r="AT67" i="8"/>
  <c r="AY67" i="8"/>
  <c r="AO53" i="8"/>
  <c r="AY53" i="8"/>
  <c r="AT53" i="8"/>
  <c r="AO64" i="8"/>
  <c r="AY64" i="8"/>
  <c r="AT64" i="8"/>
  <c r="AO40" i="8"/>
  <c r="AY40" i="8"/>
  <c r="AT40" i="8"/>
  <c r="AO87" i="8"/>
  <c r="AY87" i="8"/>
  <c r="AT87" i="8"/>
  <c r="AO63" i="8"/>
  <c r="AY63" i="8"/>
  <c r="AT63" i="8"/>
  <c r="AO37" i="8"/>
  <c r="AY37" i="8"/>
  <c r="AT37" i="8"/>
  <c r="AO59" i="8"/>
  <c r="AT59" i="8"/>
  <c r="AY59" i="8"/>
  <c r="AO29" i="8"/>
  <c r="AY29" i="8"/>
  <c r="AT29" i="8"/>
  <c r="AO51" i="8"/>
  <c r="AT51" i="8"/>
  <c r="AY51" i="8"/>
  <c r="AO7" i="8"/>
  <c r="AY7" i="8"/>
  <c r="AT7" i="8"/>
  <c r="U37" i="8"/>
  <c r="Z37" i="8"/>
  <c r="AJ37" i="8"/>
  <c r="AE37" i="8"/>
  <c r="U46" i="8"/>
  <c r="AJ46" i="8"/>
  <c r="AE46" i="8"/>
  <c r="Z46" i="8"/>
  <c r="U76" i="8"/>
  <c r="Z76" i="8"/>
  <c r="AE76" i="8"/>
  <c r="AJ76" i="8"/>
  <c r="U17" i="8"/>
  <c r="AE17" i="8"/>
  <c r="Z17" i="8"/>
  <c r="AJ17" i="8"/>
  <c r="U53" i="8"/>
  <c r="AE53" i="8"/>
  <c r="Z53" i="8"/>
  <c r="AJ53" i="8"/>
  <c r="U83" i="8"/>
  <c r="AE83" i="8"/>
  <c r="Z83" i="8"/>
  <c r="AJ83" i="8"/>
  <c r="U59" i="8"/>
  <c r="AE59" i="8"/>
  <c r="Z59" i="8"/>
  <c r="AJ59" i="8"/>
  <c r="U21" i="8"/>
  <c r="Z21" i="8"/>
  <c r="AJ21" i="8"/>
  <c r="AE21" i="8"/>
  <c r="U64" i="8"/>
  <c r="AJ64" i="8"/>
  <c r="AE64" i="8"/>
  <c r="Z64" i="8"/>
  <c r="U18" i="8"/>
  <c r="AE18" i="8"/>
  <c r="Z18" i="8"/>
  <c r="AJ18" i="8"/>
  <c r="U55" i="8"/>
  <c r="AJ55" i="8"/>
  <c r="AE55" i="8"/>
  <c r="Z55" i="8"/>
  <c r="U26" i="8"/>
  <c r="AE26" i="8"/>
  <c r="Z26" i="8"/>
  <c r="AJ26" i="8"/>
  <c r="U54" i="8"/>
  <c r="AJ54" i="8"/>
  <c r="AE54" i="8"/>
  <c r="Z54" i="8"/>
  <c r="U29" i="8"/>
  <c r="AJ29" i="8"/>
  <c r="AE29" i="8"/>
  <c r="Z29" i="8"/>
  <c r="U49" i="8"/>
  <c r="AJ49" i="8"/>
  <c r="AE49" i="8"/>
  <c r="Z49" i="8"/>
  <c r="U88" i="8"/>
  <c r="AJ88" i="8"/>
  <c r="AE88" i="8"/>
  <c r="Z88" i="8"/>
  <c r="U12" i="8"/>
  <c r="AE12" i="8"/>
  <c r="Z12" i="8"/>
  <c r="AJ12" i="8"/>
  <c r="U56" i="8"/>
  <c r="AJ56" i="8"/>
  <c r="AE56" i="8"/>
  <c r="Z56" i="8"/>
  <c r="U78" i="8"/>
  <c r="AJ78" i="8"/>
  <c r="AE78" i="8"/>
  <c r="Z78" i="8"/>
  <c r="U27" i="8"/>
  <c r="Z27" i="8"/>
  <c r="AE27" i="8"/>
  <c r="AJ27" i="8"/>
  <c r="U10" i="8"/>
  <c r="AE10" i="8"/>
  <c r="Z10" i="8"/>
  <c r="AJ10" i="8"/>
  <c r="U28" i="8"/>
  <c r="AE28" i="8"/>
  <c r="Z28" i="8"/>
  <c r="AJ28" i="8"/>
  <c r="U24" i="8"/>
  <c r="AJ24" i="8"/>
  <c r="AE24" i="8"/>
  <c r="Z24" i="8"/>
  <c r="U43" i="8"/>
  <c r="Z43" i="8"/>
  <c r="AE43" i="8"/>
  <c r="AJ43" i="8"/>
  <c r="U11" i="8"/>
  <c r="Z11" i="8"/>
  <c r="AJ11" i="8"/>
  <c r="AE11" i="8"/>
  <c r="U39" i="8"/>
  <c r="AJ39" i="8"/>
  <c r="AE39" i="8"/>
  <c r="Z39" i="8"/>
  <c r="U40" i="8"/>
  <c r="AJ40" i="8"/>
  <c r="AE40" i="8"/>
  <c r="Z40" i="8"/>
  <c r="U51" i="8"/>
  <c r="AE51" i="8"/>
  <c r="Z51" i="8"/>
  <c r="AJ51" i="8"/>
  <c r="U79" i="8"/>
  <c r="AJ79" i="8"/>
  <c r="AE79" i="8"/>
  <c r="Z79" i="8"/>
  <c r="U23" i="8"/>
  <c r="AJ23" i="8"/>
  <c r="AE23" i="8"/>
  <c r="Z23" i="8"/>
  <c r="U38" i="8"/>
  <c r="AJ38" i="8"/>
  <c r="AE38" i="8"/>
  <c r="Z38" i="8"/>
  <c r="U8" i="8"/>
  <c r="AJ8" i="8"/>
  <c r="AE8" i="8"/>
  <c r="Z8" i="8"/>
  <c r="U20" i="8"/>
  <c r="AE20" i="8"/>
  <c r="AJ20" i="8"/>
  <c r="Z20" i="8"/>
  <c r="U14" i="8"/>
  <c r="AJ14" i="8"/>
  <c r="AE14" i="8"/>
  <c r="Z14" i="8"/>
  <c r="U31" i="8"/>
  <c r="AJ31" i="8"/>
  <c r="AE31" i="8"/>
  <c r="Z31" i="8"/>
  <c r="U87" i="8"/>
  <c r="AJ87" i="8"/>
  <c r="AE87" i="8"/>
  <c r="Z87" i="8"/>
  <c r="U72" i="8"/>
  <c r="AJ72" i="8"/>
  <c r="AE72" i="8"/>
  <c r="Z72" i="8"/>
  <c r="U42" i="8"/>
  <c r="AE42" i="8"/>
  <c r="Z42" i="8"/>
  <c r="AJ42" i="8"/>
  <c r="U13" i="8"/>
  <c r="AJ13" i="8"/>
  <c r="Z13" i="8"/>
  <c r="AE13" i="8"/>
  <c r="U60" i="8"/>
  <c r="Z60" i="8"/>
  <c r="AE60" i="8"/>
  <c r="AJ60" i="8"/>
  <c r="U22" i="8"/>
  <c r="AJ22" i="8"/>
  <c r="AE22" i="8"/>
  <c r="Z22" i="8"/>
  <c r="U34" i="8"/>
  <c r="AE34" i="8"/>
  <c r="AJ34" i="8"/>
  <c r="Z34" i="8"/>
  <c r="U45" i="8"/>
  <c r="AJ45" i="8"/>
  <c r="Z45" i="8"/>
  <c r="AE45" i="8"/>
  <c r="U63" i="8"/>
  <c r="AJ63" i="8"/>
  <c r="AE63" i="8"/>
  <c r="Z63" i="8"/>
  <c r="U36" i="8"/>
  <c r="AJ36" i="8"/>
  <c r="Z36" i="8"/>
  <c r="AE36" i="8"/>
  <c r="U71" i="8"/>
  <c r="AJ71" i="8"/>
  <c r="AE71" i="8"/>
  <c r="Z71" i="8"/>
  <c r="U80" i="8"/>
  <c r="AJ80" i="8"/>
  <c r="AE80" i="8"/>
  <c r="Z80" i="8"/>
  <c r="U30" i="8"/>
  <c r="AJ30" i="8"/>
  <c r="AE30" i="8"/>
  <c r="Z30" i="8"/>
  <c r="U44" i="8"/>
  <c r="Z44" i="8"/>
  <c r="AJ44" i="8"/>
  <c r="AE44" i="8"/>
  <c r="U70" i="8"/>
  <c r="AJ70" i="8"/>
  <c r="Z70" i="8"/>
  <c r="AE70" i="8"/>
  <c r="U67" i="8"/>
  <c r="AE67" i="8"/>
  <c r="Z67" i="8"/>
  <c r="AJ67" i="8"/>
  <c r="U7" i="8"/>
  <c r="AJ7" i="8"/>
  <c r="AE7" i="8"/>
  <c r="Z7" i="8"/>
  <c r="O30" i="8"/>
  <c r="O40" i="8"/>
  <c r="O87" i="8"/>
  <c r="O63" i="8"/>
  <c r="O37" i="8"/>
  <c r="O59" i="8"/>
  <c r="O29" i="8"/>
  <c r="O51" i="8"/>
  <c r="O71" i="8"/>
  <c r="O46" i="8"/>
  <c r="O76" i="8"/>
  <c r="O17" i="8"/>
  <c r="O53" i="8"/>
  <c r="O83" i="8"/>
  <c r="O80" i="8"/>
  <c r="O21" i="8"/>
  <c r="O64" i="8"/>
  <c r="O18" i="8"/>
  <c r="O55" i="8"/>
  <c r="O26" i="8"/>
  <c r="O54" i="8"/>
  <c r="O49" i="8"/>
  <c r="O88" i="8"/>
  <c r="O12" i="8"/>
  <c r="O56" i="8"/>
  <c r="O78" i="8"/>
  <c r="O27" i="8"/>
  <c r="O10" i="8"/>
  <c r="O70" i="8"/>
  <c r="O28" i="8"/>
  <c r="O24" i="8"/>
  <c r="O43" i="8"/>
  <c r="O11" i="8"/>
  <c r="O39" i="8"/>
  <c r="O44" i="8"/>
  <c r="O79" i="8"/>
  <c r="O23" i="8"/>
  <c r="O38" i="8"/>
  <c r="O8" i="8"/>
  <c r="O20" i="8"/>
  <c r="O14" i="8"/>
  <c r="O31" i="8"/>
  <c r="O36" i="8"/>
  <c r="O67" i="8"/>
  <c r="O72" i="8"/>
  <c r="O42" i="8"/>
  <c r="O13" i="8"/>
  <c r="O60" i="8"/>
  <c r="O22" i="8"/>
  <c r="O34" i="8"/>
  <c r="O45" i="8"/>
  <c r="O7" i="8"/>
  <c r="K62" i="8"/>
  <c r="M62" i="8" s="1"/>
  <c r="N62" i="8" s="1"/>
  <c r="K61" i="8"/>
  <c r="M61" i="8" s="1"/>
  <c r="N61" i="8" s="1"/>
  <c r="K75" i="8"/>
  <c r="M75" i="8" s="1"/>
  <c r="N75" i="8" s="1"/>
  <c r="K52" i="8"/>
  <c r="M52" i="8" s="1"/>
  <c r="K86" i="8"/>
  <c r="M86" i="8" s="1"/>
  <c r="N86" i="8" s="1"/>
  <c r="K85" i="8"/>
  <c r="M85" i="8" s="1"/>
  <c r="N85" i="8" s="1"/>
  <c r="K68" i="8"/>
  <c r="M68" i="8" s="1"/>
  <c r="N68" i="8" s="1"/>
  <c r="K84" i="8"/>
  <c r="M84" i="8" s="1"/>
  <c r="N84" i="8" s="1"/>
  <c r="K77" i="8"/>
  <c r="M77" i="8" s="1"/>
  <c r="N77" i="8" s="1"/>
  <c r="GT90" i="7"/>
  <c r="EJ99" i="7"/>
  <c r="GZ206" i="7"/>
  <c r="EC151" i="7"/>
  <c r="ED151" i="7" s="1"/>
  <c r="EE151" i="7" s="1"/>
  <c r="EC8" i="7"/>
  <c r="ED8" i="7" s="1"/>
  <c r="EE8" i="7" s="1"/>
  <c r="EP7" i="7" s="1"/>
  <c r="FF16" i="7"/>
  <c r="HE16" i="7"/>
  <c r="EC50" i="7"/>
  <c r="ED50" i="7" s="1"/>
  <c r="EE50" i="7" s="1"/>
  <c r="EC81" i="7"/>
  <c r="ED81" i="7" s="1"/>
  <c r="EE81" i="7" s="1"/>
  <c r="EC110" i="7"/>
  <c r="ED110" i="7" s="1"/>
  <c r="EE110" i="7" s="1"/>
  <c r="ED177" i="7"/>
  <c r="EE177" i="7" s="1"/>
  <c r="EC224" i="7"/>
  <c r="ED224" i="7" s="1"/>
  <c r="EE224" i="7" s="1"/>
  <c r="BC33" i="7"/>
  <c r="CX33" i="7"/>
  <c r="GU7" i="7"/>
  <c r="ED11" i="7"/>
  <c r="EE11" i="7" s="1"/>
  <c r="EP10" i="7" s="1"/>
  <c r="EJ200" i="7"/>
  <c r="FV200" i="7"/>
  <c r="EC232" i="7"/>
  <c r="ED232" i="7" s="1"/>
  <c r="EE232" i="7" s="1"/>
  <c r="FV214" i="7"/>
  <c r="EC19" i="7"/>
  <c r="ED19" i="7" s="1"/>
  <c r="EE19" i="7" s="1"/>
  <c r="FF18" i="7" s="1"/>
  <c r="EC24" i="7"/>
  <c r="ED24" i="7" s="1"/>
  <c r="EE24" i="7" s="1"/>
  <c r="FF23" i="7" s="1"/>
  <c r="FP24" i="7"/>
  <c r="EC32" i="7"/>
  <c r="GT214" i="7"/>
  <c r="FK7" i="7"/>
  <c r="EJ16" i="7"/>
  <c r="GK16" i="7"/>
  <c r="EJ18" i="7"/>
  <c r="EC30" i="7"/>
  <c r="EC29" i="7"/>
  <c r="ED29" i="7" s="1"/>
  <c r="EE29" i="7" s="1"/>
  <c r="FF28" i="7" s="1"/>
  <c r="GZ219" i="7"/>
  <c r="FJ200" i="7"/>
  <c r="AE69" i="7"/>
  <c r="CA69" i="7"/>
  <c r="DV69" i="7"/>
  <c r="FP7" i="7"/>
  <c r="FK10" i="7"/>
  <c r="GK23" i="7"/>
  <c r="GP34" i="7"/>
  <c r="FK34" i="7"/>
  <c r="EC216" i="7"/>
  <c r="ED216" i="7" s="1"/>
  <c r="EE216" i="7" s="1"/>
  <c r="FV217" i="7"/>
  <c r="FJ217" i="7"/>
  <c r="GU23" i="7"/>
  <c r="FK27" i="7"/>
  <c r="EC28" i="7"/>
  <c r="ED28" i="7" s="1"/>
  <c r="EE28" i="7" s="1"/>
  <c r="GU27" i="7" s="1"/>
  <c r="EC48" i="7"/>
  <c r="ED48" i="7" s="1"/>
  <c r="EE48" i="7" s="1"/>
  <c r="EP49" i="7"/>
  <c r="ED111" i="7"/>
  <c r="EE111" i="7" s="1"/>
  <c r="FJ219" i="7"/>
  <c r="GB219" i="7"/>
  <c r="FV219" i="7"/>
  <c r="FV238" i="7"/>
  <c r="FJ238" i="7"/>
  <c r="FJ218" i="7"/>
  <c r="EV39" i="7"/>
  <c r="FF41" i="7"/>
  <c r="FF43" i="7"/>
  <c r="EJ51" i="7"/>
  <c r="GK51" i="7"/>
  <c r="FU77" i="7"/>
  <c r="EC83" i="7"/>
  <c r="ED83" i="7" s="1"/>
  <c r="EE83" i="7" s="1"/>
  <c r="GT132" i="7"/>
  <c r="EC158" i="7"/>
  <c r="ED158" i="7" s="1"/>
  <c r="EE158" i="7" s="1"/>
  <c r="FV206" i="7"/>
  <c r="FF27" i="7"/>
  <c r="EV28" i="7"/>
  <c r="EC41" i="7"/>
  <c r="HE41" i="7"/>
  <c r="HE43" i="7"/>
  <c r="EC46" i="7"/>
  <c r="ED46" i="7" s="1"/>
  <c r="EE46" i="7" s="1"/>
  <c r="GP45" i="7" s="1"/>
  <c r="EC68" i="7"/>
  <c r="ED68" i="7" s="1"/>
  <c r="EE68" i="7" s="1"/>
  <c r="GN68" i="7" s="1"/>
  <c r="ED86" i="7"/>
  <c r="EE86" i="7" s="1"/>
  <c r="EC160" i="7"/>
  <c r="ED160" i="7" s="1"/>
  <c r="EE160" i="7" s="1"/>
  <c r="FB177" i="7"/>
  <c r="EC199" i="7"/>
  <c r="ED199" i="7" s="1"/>
  <c r="EE199" i="7" s="1"/>
  <c r="EC242" i="7"/>
  <c r="FJ196" i="7"/>
  <c r="EV51" i="7"/>
  <c r="GU51" i="7"/>
  <c r="FH85" i="7"/>
  <c r="FU99" i="7"/>
  <c r="GT155" i="7"/>
  <c r="FP219" i="7"/>
  <c r="FP238" i="7"/>
  <c r="EC33" i="7"/>
  <c r="ED33" i="7" s="1"/>
  <c r="EE33" i="7" s="1"/>
  <c r="EJ34" i="7"/>
  <c r="FN67" i="7"/>
  <c r="EC70" i="7"/>
  <c r="ED70" i="7" s="1"/>
  <c r="EE70" i="7" s="1"/>
  <c r="GN73" i="7"/>
  <c r="EC82" i="7"/>
  <c r="ED82" i="7" s="1"/>
  <c r="EE82" i="7" s="1"/>
  <c r="EJ86" i="7"/>
  <c r="GT86" i="7"/>
  <c r="EC104" i="7"/>
  <c r="ED104" i="7" s="1"/>
  <c r="EE104" i="7" s="1"/>
  <c r="FN104" i="7" s="1"/>
  <c r="EC135" i="7"/>
  <c r="ED135" i="7" s="1"/>
  <c r="EE135" i="7" s="1"/>
  <c r="HF135" i="7" s="1"/>
  <c r="EC166" i="7"/>
  <c r="ED166" i="7" s="1"/>
  <c r="EE166" i="7" s="1"/>
  <c r="EJ27" i="7"/>
  <c r="GK34" i="7"/>
  <c r="FF51" i="7"/>
  <c r="HE51" i="7"/>
  <c r="EC53" i="7"/>
  <c r="EP68" i="7"/>
  <c r="EJ79" i="7"/>
  <c r="GT79" i="7"/>
  <c r="EV80" i="7"/>
  <c r="EC101" i="7"/>
  <c r="ED101" i="7" s="1"/>
  <c r="EE101" i="7" s="1"/>
  <c r="EJ132" i="7"/>
  <c r="EC137" i="7"/>
  <c r="ED137" i="7" s="1"/>
  <c r="EE137" i="7" s="1"/>
  <c r="HF137" i="7" s="1"/>
  <c r="EJ155" i="7"/>
  <c r="ED169" i="7"/>
  <c r="EE169" i="7" s="1"/>
  <c r="EC170" i="7"/>
  <c r="ED170" i="7" s="1"/>
  <c r="EE170" i="7" s="1"/>
  <c r="GB196" i="7"/>
  <c r="EC204" i="7"/>
  <c r="ED204" i="7" s="1"/>
  <c r="EE204" i="7" s="1"/>
  <c r="GT217" i="7"/>
  <c r="GK27" i="7"/>
  <c r="EC78" i="7"/>
  <c r="ED78" i="7" s="1"/>
  <c r="EE78" i="7" s="1"/>
  <c r="EJ78" i="7" s="1"/>
  <c r="EC88" i="7"/>
  <c r="ED88" i="7" s="1"/>
  <c r="EE88" i="7" s="1"/>
  <c r="FH88" i="7" s="1"/>
  <c r="ED92" i="7"/>
  <c r="EE92" i="7" s="1"/>
  <c r="FB92" i="7" s="1"/>
  <c r="FU95" i="7"/>
  <c r="EC139" i="7"/>
  <c r="ED139" i="7" s="1"/>
  <c r="EE139" i="7" s="1"/>
  <c r="HF139" i="7" s="1"/>
  <c r="EC174" i="7"/>
  <c r="ED174" i="7" s="1"/>
  <c r="EE174" i="7" s="1"/>
  <c r="EC207" i="7"/>
  <c r="ED207" i="7" s="1"/>
  <c r="EE207" i="7" s="1"/>
  <c r="GN219" i="7"/>
  <c r="FJ206" i="7"/>
  <c r="EV24" i="7"/>
  <c r="GU24" i="7"/>
  <c r="FP28" i="7"/>
  <c r="EC38" i="7"/>
  <c r="ED38" i="7" s="1"/>
  <c r="EE38" i="7" s="1"/>
  <c r="EC51" i="7"/>
  <c r="ED51" i="7" s="1"/>
  <c r="EE51" i="7" s="1"/>
  <c r="FP50" i="7" s="1"/>
  <c r="FP51" i="7"/>
  <c r="FB68" i="7"/>
  <c r="ED69" i="7"/>
  <c r="EE69" i="7" s="1"/>
  <c r="GN69" i="7" s="1"/>
  <c r="FH77" i="7"/>
  <c r="FH80" i="7"/>
  <c r="ED87" i="7"/>
  <c r="EE87" i="7" s="1"/>
  <c r="FH132" i="7"/>
  <c r="FB135" i="7"/>
  <c r="ED140" i="7"/>
  <c r="EE140" i="7" s="1"/>
  <c r="EC145" i="7"/>
  <c r="ED145" i="7" s="1"/>
  <c r="EE145" i="7" s="1"/>
  <c r="EC147" i="7"/>
  <c r="ED147" i="7" s="1"/>
  <c r="EE147" i="7" s="1"/>
  <c r="EC178" i="7"/>
  <c r="GT219" i="7"/>
  <c r="GN204" i="7"/>
  <c r="GK24" i="7"/>
  <c r="EJ24" i="7"/>
  <c r="HE24" i="7"/>
  <c r="FF24" i="7"/>
  <c r="M33" i="7"/>
  <c r="AK69" i="7"/>
  <c r="BI33" i="7"/>
  <c r="CF69" i="7"/>
  <c r="DD33" i="7"/>
  <c r="FA7" i="7"/>
  <c r="FZ7" i="7"/>
  <c r="GZ7" i="7"/>
  <c r="EC10" i="7"/>
  <c r="ED10" i="7" s="1"/>
  <c r="EE10" i="7" s="1"/>
  <c r="FK9" i="7" s="1"/>
  <c r="EV10" i="7"/>
  <c r="FP10" i="7"/>
  <c r="GU10" i="7"/>
  <c r="EC14" i="7"/>
  <c r="ED14" i="7" s="1"/>
  <c r="EE14" i="7" s="1"/>
  <c r="EP13" i="7" s="1"/>
  <c r="EC15" i="7"/>
  <c r="ED15" i="7" s="1"/>
  <c r="EE15" i="7" s="1"/>
  <c r="GU14" i="7" s="1"/>
  <c r="GU16" i="7"/>
  <c r="EV16" i="7"/>
  <c r="FP16" i="7"/>
  <c r="GZ32" i="7"/>
  <c r="GP32" i="7"/>
  <c r="FZ32" i="7"/>
  <c r="FK32" i="7"/>
  <c r="FA32" i="7"/>
  <c r="EP32" i="7"/>
  <c r="BO41" i="7"/>
  <c r="CL55" i="7"/>
  <c r="DJ41" i="7"/>
  <c r="EJ7" i="7"/>
  <c r="FF7" i="7"/>
  <c r="GK7" i="7"/>
  <c r="HE7" i="7"/>
  <c r="EC9" i="7"/>
  <c r="ED9" i="7" s="1"/>
  <c r="EE9" i="7" s="1"/>
  <c r="FF8" i="7" s="1"/>
  <c r="FA10" i="7"/>
  <c r="FZ10" i="7"/>
  <c r="GZ10" i="7"/>
  <c r="FK12" i="7"/>
  <c r="GP12" i="7"/>
  <c r="EC13" i="7"/>
  <c r="ED13" i="7" s="1"/>
  <c r="EE13" i="7" s="1"/>
  <c r="HE12" i="7" s="1"/>
  <c r="GU13" i="7"/>
  <c r="EJ25" i="7"/>
  <c r="FF25" i="7"/>
  <c r="GK25" i="7"/>
  <c r="HE25" i="7"/>
  <c r="EJ9" i="7"/>
  <c r="EJ13" i="7"/>
  <c r="GK13" i="7"/>
  <c r="FK14" i="7"/>
  <c r="GU25" i="7"/>
  <c r="EV25" i="7"/>
  <c r="FP25" i="7"/>
  <c r="S41" i="7"/>
  <c r="AQ55" i="7"/>
  <c r="Y55" i="7"/>
  <c r="AW41" i="7"/>
  <c r="BU55" i="7"/>
  <c r="CR41" i="7"/>
  <c r="DP55" i="7"/>
  <c r="FP8" i="7"/>
  <c r="FZ9" i="7"/>
  <c r="GZ9" i="7"/>
  <c r="EJ10" i="7"/>
  <c r="FF10" i="7"/>
  <c r="GK10" i="7"/>
  <c r="HE10" i="7"/>
  <c r="EC12" i="7"/>
  <c r="ED12" i="7" s="1"/>
  <c r="EE12" i="7" s="1"/>
  <c r="FP11" i="7" s="1"/>
  <c r="EV12" i="7"/>
  <c r="GU12" i="7"/>
  <c r="FA13" i="7"/>
  <c r="FZ13" i="7"/>
  <c r="GZ13" i="7"/>
  <c r="GU18" i="7"/>
  <c r="EV18" i="7"/>
  <c r="FP18" i="7"/>
  <c r="EC20" i="7"/>
  <c r="ED20" i="7" s="1"/>
  <c r="EE20" i="7" s="1"/>
  <c r="HE19" i="7" s="1"/>
  <c r="EC21" i="7"/>
  <c r="ED21" i="7" s="1"/>
  <c r="EE21" i="7" s="1"/>
  <c r="EJ20" i="7" s="1"/>
  <c r="EC22" i="7"/>
  <c r="ED22" i="7" s="1"/>
  <c r="EE22" i="7" s="1"/>
  <c r="EC23" i="7"/>
  <c r="ED23" i="7" s="1"/>
  <c r="EE23" i="7" s="1"/>
  <c r="FK22" i="7" s="1"/>
  <c r="FA16" i="7"/>
  <c r="GZ16" i="7"/>
  <c r="FA18" i="7"/>
  <c r="GZ18" i="7"/>
  <c r="FF19" i="7"/>
  <c r="GK20" i="7"/>
  <c r="FZ23" i="7"/>
  <c r="EP24" i="7"/>
  <c r="GP24" i="7"/>
  <c r="FA25" i="7"/>
  <c r="GZ25" i="7"/>
  <c r="EC27" i="7"/>
  <c r="ED27" i="7" s="1"/>
  <c r="EE27" i="7" s="1"/>
  <c r="FP26" i="7" s="1"/>
  <c r="FZ27" i="7"/>
  <c r="EV34" i="7"/>
  <c r="FZ34" i="7"/>
  <c r="GU34" i="7"/>
  <c r="GK39" i="7"/>
  <c r="FK45" i="7"/>
  <c r="FZ45" i="7"/>
  <c r="GZ45" i="7"/>
  <c r="FA45" i="7"/>
  <c r="HE47" i="7"/>
  <c r="EP16" i="7"/>
  <c r="EP18" i="7"/>
  <c r="GP18" i="7"/>
  <c r="GU19" i="7"/>
  <c r="FP22" i="7"/>
  <c r="FZ24" i="7"/>
  <c r="EP25" i="7"/>
  <c r="GP25" i="7"/>
  <c r="FA26" i="7"/>
  <c r="GZ28" i="7"/>
  <c r="GP28" i="7"/>
  <c r="FZ28" i="7"/>
  <c r="FK28" i="7"/>
  <c r="FA28" i="7"/>
  <c r="EP28" i="7"/>
  <c r="EV32" i="7"/>
  <c r="FP32" i="7"/>
  <c r="GU32" i="7"/>
  <c r="EC36" i="7"/>
  <c r="ED36" i="7" s="1"/>
  <c r="EE36" i="7" s="1"/>
  <c r="EP35" i="7" s="1"/>
  <c r="EC37" i="7"/>
  <c r="ED37" i="7" s="1"/>
  <c r="EE37" i="7" s="1"/>
  <c r="EV36" i="7" s="1"/>
  <c r="GU36" i="7"/>
  <c r="GZ37" i="7"/>
  <c r="GP37" i="7"/>
  <c r="FZ37" i="7"/>
  <c r="FK37" i="7"/>
  <c r="FA37" i="7"/>
  <c r="EP37" i="7"/>
  <c r="GZ39" i="7"/>
  <c r="GP39" i="7"/>
  <c r="FZ39" i="7"/>
  <c r="FK39" i="7"/>
  <c r="FA39" i="7"/>
  <c r="EP39" i="7"/>
  <c r="FP39" i="7"/>
  <c r="FK47" i="7"/>
  <c r="FZ47" i="7"/>
  <c r="GZ47" i="7"/>
  <c r="FA47" i="7"/>
  <c r="GZ49" i="7"/>
  <c r="GP49" i="7"/>
  <c r="FZ49" i="7"/>
  <c r="FK49" i="7"/>
  <c r="FA49" i="7"/>
  <c r="GT70" i="7"/>
  <c r="FU70" i="7"/>
  <c r="FH70" i="7"/>
  <c r="EV70" i="7"/>
  <c r="EJ70" i="7"/>
  <c r="FH74" i="7"/>
  <c r="EV74" i="7"/>
  <c r="EJ74" i="7"/>
  <c r="FU74" i="7"/>
  <c r="GT76" i="7"/>
  <c r="EJ76" i="7"/>
  <c r="FU76" i="7"/>
  <c r="EV81" i="7"/>
  <c r="GT81" i="7"/>
  <c r="EJ81" i="7"/>
  <c r="FH82" i="7"/>
  <c r="EV82" i="7"/>
  <c r="FU82" i="7"/>
  <c r="GT84" i="7"/>
  <c r="EJ84" i="7"/>
  <c r="FU84" i="7"/>
  <c r="EV89" i="7"/>
  <c r="GT89" i="7"/>
  <c r="EJ89" i="7"/>
  <c r="EC16" i="7"/>
  <c r="ED16" i="7" s="1"/>
  <c r="EE16" i="7" s="1"/>
  <c r="GZ15" i="7" s="1"/>
  <c r="GP16" i="7"/>
  <c r="EC18" i="7"/>
  <c r="ED18" i="7" s="1"/>
  <c r="EE18" i="7" s="1"/>
  <c r="FK17" i="7" s="1"/>
  <c r="FZ16" i="7"/>
  <c r="FA17" i="7"/>
  <c r="GZ17" i="7"/>
  <c r="FZ18" i="7"/>
  <c r="EJ19" i="7"/>
  <c r="GK19" i="7"/>
  <c r="FF20" i="7"/>
  <c r="HE20" i="7"/>
  <c r="FF22" i="7"/>
  <c r="HE22" i="7"/>
  <c r="FA23" i="7"/>
  <c r="GZ23" i="7"/>
  <c r="FK24" i="7"/>
  <c r="FZ25" i="7"/>
  <c r="FA27" i="7"/>
  <c r="GZ27" i="7"/>
  <c r="ED32" i="7"/>
  <c r="EE32" i="7" s="1"/>
  <c r="GP31" i="7" s="1"/>
  <c r="EC34" i="7"/>
  <c r="ED34" i="7" s="1"/>
  <c r="EE34" i="7" s="1"/>
  <c r="FA34" i="7"/>
  <c r="FP34" i="7"/>
  <c r="GZ34" i="7"/>
  <c r="FK35" i="7"/>
  <c r="EV37" i="7"/>
  <c r="GU37" i="7"/>
  <c r="EC39" i="7"/>
  <c r="ED39" i="7" s="1"/>
  <c r="EE39" i="7" s="1"/>
  <c r="EP38" i="7" s="1"/>
  <c r="GU39" i="7"/>
  <c r="FK41" i="7"/>
  <c r="FZ41" i="7"/>
  <c r="GZ41" i="7"/>
  <c r="FA41" i="7"/>
  <c r="FF45" i="7"/>
  <c r="EJ46" i="7"/>
  <c r="FK16" i="7"/>
  <c r="EP17" i="7"/>
  <c r="FK18" i="7"/>
  <c r="FP19" i="7"/>
  <c r="EV20" i="7"/>
  <c r="EV22" i="7"/>
  <c r="GU22" i="7"/>
  <c r="EP23" i="7"/>
  <c r="GP23" i="7"/>
  <c r="FA24" i="7"/>
  <c r="GZ24" i="7"/>
  <c r="FK25" i="7"/>
  <c r="EP27" i="7"/>
  <c r="GP27" i="7"/>
  <c r="EJ28" i="7"/>
  <c r="GK28" i="7"/>
  <c r="FA31" i="7"/>
  <c r="EJ32" i="7"/>
  <c r="FF32" i="7"/>
  <c r="GK32" i="7"/>
  <c r="HE32" i="7"/>
  <c r="EP34" i="7"/>
  <c r="FF34" i="7"/>
  <c r="HE34" i="7"/>
  <c r="FA35" i="7"/>
  <c r="EJ36" i="7"/>
  <c r="FF36" i="7"/>
  <c r="GK36" i="7"/>
  <c r="HE36" i="7"/>
  <c r="EJ37" i="7"/>
  <c r="GK37" i="7"/>
  <c r="EJ39" i="7"/>
  <c r="FK43" i="7"/>
  <c r="FZ43" i="7"/>
  <c r="GZ43" i="7"/>
  <c r="FA43" i="7"/>
  <c r="EP45" i="7"/>
  <c r="HE45" i="7"/>
  <c r="FF47" i="7"/>
  <c r="ED41" i="7"/>
  <c r="EE41" i="7" s="1"/>
  <c r="GU40" i="7" s="1"/>
  <c r="FP41" i="7"/>
  <c r="EC43" i="7"/>
  <c r="ED43" i="7" s="1"/>
  <c r="EE43" i="7" s="1"/>
  <c r="EJ42" i="7" s="1"/>
  <c r="FP43" i="7"/>
  <c r="EV44" i="7"/>
  <c r="EC45" i="7"/>
  <c r="ED45" i="7" s="1"/>
  <c r="EE45" i="7" s="1"/>
  <c r="FP45" i="7"/>
  <c r="EC47" i="7"/>
  <c r="ED47" i="7" s="1"/>
  <c r="EE47" i="7" s="1"/>
  <c r="GK46" i="7" s="1"/>
  <c r="FP47" i="7"/>
  <c r="EV48" i="7"/>
  <c r="EC49" i="7"/>
  <c r="ED49" i="7" s="1"/>
  <c r="EE49" i="7" s="1"/>
  <c r="FF49" i="7"/>
  <c r="GK49" i="7"/>
  <c r="HE49" i="7"/>
  <c r="GZ50" i="7"/>
  <c r="GP50" i="7"/>
  <c r="FZ50" i="7"/>
  <c r="FK50" i="7"/>
  <c r="FA50" i="7"/>
  <c r="EP50" i="7"/>
  <c r="HE53" i="7"/>
  <c r="GT69" i="7"/>
  <c r="FU69" i="7"/>
  <c r="FH69" i="7"/>
  <c r="EV69" i="7"/>
  <c r="EJ69" i="7"/>
  <c r="EP70" i="7"/>
  <c r="FN70" i="7"/>
  <c r="GT73" i="7"/>
  <c r="FU73" i="7"/>
  <c r="FH73" i="7"/>
  <c r="EV73" i="7"/>
  <c r="EJ73" i="7"/>
  <c r="EP74" i="7"/>
  <c r="EV76" i="7"/>
  <c r="FU79" i="7"/>
  <c r="FH79" i="7"/>
  <c r="EV79" i="7"/>
  <c r="FU81" i="7"/>
  <c r="EJ83" i="7"/>
  <c r="GT83" i="7"/>
  <c r="EV84" i="7"/>
  <c r="FU87" i="7"/>
  <c r="FH87" i="7"/>
  <c r="EV87" i="7"/>
  <c r="FU89" i="7"/>
  <c r="EC93" i="7"/>
  <c r="ED93" i="7" s="1"/>
  <c r="EE93" i="7" s="1"/>
  <c r="EV93" i="7" s="1"/>
  <c r="EC94" i="7"/>
  <c r="ED94" i="7" s="1"/>
  <c r="EE94" i="7" s="1"/>
  <c r="FU94" i="7" s="1"/>
  <c r="FH97" i="7"/>
  <c r="EV97" i="7"/>
  <c r="EV41" i="7"/>
  <c r="GU41" i="7"/>
  <c r="FP42" i="7"/>
  <c r="EV43" i="7"/>
  <c r="GU43" i="7"/>
  <c r="FP44" i="7"/>
  <c r="EV45" i="7"/>
  <c r="GU45" i="7"/>
  <c r="FP46" i="7"/>
  <c r="EV47" i="7"/>
  <c r="GU47" i="7"/>
  <c r="FP48" i="7"/>
  <c r="EV49" i="7"/>
  <c r="FP49" i="7"/>
  <c r="GU49" i="7"/>
  <c r="ED53" i="7"/>
  <c r="EE53" i="7" s="1"/>
  <c r="GK52" i="7" s="1"/>
  <c r="ED54" i="7"/>
  <c r="EE54" i="7" s="1"/>
  <c r="EJ53" i="7" s="1"/>
  <c r="FP53" i="7"/>
  <c r="FB70" i="7"/>
  <c r="GN70" i="7"/>
  <c r="EC71" i="7"/>
  <c r="ED71" i="7" s="1"/>
  <c r="EE71" i="7" s="1"/>
  <c r="EC75" i="7"/>
  <c r="ED75" i="7" s="1"/>
  <c r="EE75" i="7" s="1"/>
  <c r="EJ75" i="7" s="1"/>
  <c r="FH76" i="7"/>
  <c r="FH81" i="7"/>
  <c r="FU83" i="7"/>
  <c r="FH83" i="7"/>
  <c r="EV83" i="7"/>
  <c r="FH84" i="7"/>
  <c r="FU85" i="7"/>
  <c r="EJ87" i="7"/>
  <c r="GT87" i="7"/>
  <c r="EV88" i="7"/>
  <c r="FH89" i="7"/>
  <c r="FN92" i="7"/>
  <c r="EJ41" i="7"/>
  <c r="GK41" i="7"/>
  <c r="FF42" i="7"/>
  <c r="HE42" i="7"/>
  <c r="EJ43" i="7"/>
  <c r="GK43" i="7"/>
  <c r="FF44" i="7"/>
  <c r="HE44" i="7"/>
  <c r="EJ45" i="7"/>
  <c r="GK45" i="7"/>
  <c r="FF46" i="7"/>
  <c r="HE46" i="7"/>
  <c r="EJ47" i="7"/>
  <c r="GK47" i="7"/>
  <c r="FF48" i="7"/>
  <c r="HE48" i="7"/>
  <c r="EJ49" i="7"/>
  <c r="EJ50" i="7"/>
  <c r="FF50" i="7"/>
  <c r="GK50" i="7"/>
  <c r="HE50" i="7"/>
  <c r="GZ51" i="7"/>
  <c r="GP51" i="7"/>
  <c r="FZ51" i="7"/>
  <c r="FK51" i="7"/>
  <c r="FA51" i="7"/>
  <c r="EP51" i="7"/>
  <c r="GU52" i="7"/>
  <c r="GT67" i="7"/>
  <c r="FU67" i="7"/>
  <c r="FH67" i="7"/>
  <c r="EV67" i="7"/>
  <c r="EJ67" i="7"/>
  <c r="FB67" i="7"/>
  <c r="GN67" i="7"/>
  <c r="GT68" i="7"/>
  <c r="FU68" i="7"/>
  <c r="FH68" i="7"/>
  <c r="EV68" i="7"/>
  <c r="EJ68" i="7"/>
  <c r="EP69" i="7"/>
  <c r="FN69" i="7"/>
  <c r="EC72" i="7"/>
  <c r="ED72" i="7" s="1"/>
  <c r="EE72" i="7" s="1"/>
  <c r="EP73" i="7"/>
  <c r="FN73" i="7"/>
  <c r="GT74" i="7"/>
  <c r="EV77" i="7"/>
  <c r="GT77" i="7"/>
  <c r="EJ77" i="7"/>
  <c r="FH78" i="7"/>
  <c r="EV78" i="7"/>
  <c r="FU78" i="7"/>
  <c r="GT80" i="7"/>
  <c r="EJ80" i="7"/>
  <c r="FU80" i="7"/>
  <c r="EJ82" i="7"/>
  <c r="GT82" i="7"/>
  <c r="EV85" i="7"/>
  <c r="GT85" i="7"/>
  <c r="EJ85" i="7"/>
  <c r="FH86" i="7"/>
  <c r="EV86" i="7"/>
  <c r="FU86" i="7"/>
  <c r="GT88" i="7"/>
  <c r="EJ88" i="7"/>
  <c r="FU88" i="7"/>
  <c r="EP92" i="7"/>
  <c r="GN92" i="7"/>
  <c r="FH94" i="7"/>
  <c r="FN74" i="7"/>
  <c r="EP76" i="7"/>
  <c r="FB77" i="7"/>
  <c r="FN78" i="7"/>
  <c r="GN79" i="7"/>
  <c r="EP80" i="7"/>
  <c r="FB81" i="7"/>
  <c r="FN82" i="7"/>
  <c r="GN83" i="7"/>
  <c r="EP84" i="7"/>
  <c r="FB85" i="7"/>
  <c r="FN86" i="7"/>
  <c r="GN87" i="7"/>
  <c r="EP88" i="7"/>
  <c r="FB89" i="7"/>
  <c r="EP90" i="7"/>
  <c r="FB90" i="7"/>
  <c r="FN90" i="7"/>
  <c r="GN90" i="7"/>
  <c r="EV92" i="7"/>
  <c r="GN93" i="7"/>
  <c r="EV95" i="7"/>
  <c r="GT95" i="7"/>
  <c r="GN97" i="7"/>
  <c r="EV99" i="7"/>
  <c r="GT99" i="7"/>
  <c r="FH101" i="7"/>
  <c r="FU101" i="7"/>
  <c r="FH105" i="7"/>
  <c r="FU105" i="7"/>
  <c r="GT109" i="7"/>
  <c r="FU109" i="7"/>
  <c r="FH109" i="7"/>
  <c r="EV109" i="7"/>
  <c r="EJ109" i="7"/>
  <c r="GN109" i="7"/>
  <c r="FN109" i="7"/>
  <c r="FB109" i="7"/>
  <c r="EP109" i="7"/>
  <c r="GT114" i="7"/>
  <c r="FU114" i="7"/>
  <c r="FH114" i="7"/>
  <c r="EV114" i="7"/>
  <c r="EJ114" i="7"/>
  <c r="GN114" i="7"/>
  <c r="FN114" i="7"/>
  <c r="FB114" i="7"/>
  <c r="EP114" i="7"/>
  <c r="GT133" i="7"/>
  <c r="FH133" i="7"/>
  <c r="EJ133" i="7"/>
  <c r="HF140" i="7"/>
  <c r="FN140" i="7"/>
  <c r="FB140" i="7"/>
  <c r="FH140" i="7"/>
  <c r="EC141" i="7"/>
  <c r="ED141" i="7" s="1"/>
  <c r="EE141" i="7" s="1"/>
  <c r="EC142" i="7"/>
  <c r="ED142" i="7" s="1"/>
  <c r="EE142" i="7" s="1"/>
  <c r="EJ142" i="7" s="1"/>
  <c r="EC143" i="7"/>
  <c r="ED143" i="7" s="1"/>
  <c r="EE143" i="7" s="1"/>
  <c r="FN143" i="7" s="1"/>
  <c r="EC144" i="7"/>
  <c r="ED144" i="7" s="1"/>
  <c r="EE144" i="7" s="1"/>
  <c r="GT144" i="7" s="1"/>
  <c r="FN145" i="7"/>
  <c r="HF145" i="7"/>
  <c r="EC146" i="7"/>
  <c r="ED146" i="7" s="1"/>
  <c r="EE146" i="7" s="1"/>
  <c r="HF147" i="7"/>
  <c r="FB147" i="7"/>
  <c r="FB74" i="7"/>
  <c r="FN75" i="7"/>
  <c r="GN76" i="7"/>
  <c r="EP77" i="7"/>
  <c r="FB78" i="7"/>
  <c r="FN79" i="7"/>
  <c r="GN80" i="7"/>
  <c r="EP81" i="7"/>
  <c r="FB82" i="7"/>
  <c r="FN83" i="7"/>
  <c r="GN84" i="7"/>
  <c r="EP85" i="7"/>
  <c r="FB86" i="7"/>
  <c r="FN87" i="7"/>
  <c r="GN88" i="7"/>
  <c r="EP89" i="7"/>
  <c r="EJ92" i="7"/>
  <c r="GT92" i="7"/>
  <c r="EJ94" i="7"/>
  <c r="FB95" i="7"/>
  <c r="GT97" i="7"/>
  <c r="FB99" i="7"/>
  <c r="FN101" i="7"/>
  <c r="GT101" i="7"/>
  <c r="EC102" i="7"/>
  <c r="ED102" i="7" s="1"/>
  <c r="EE102" i="7" s="1"/>
  <c r="EP102" i="7" s="1"/>
  <c r="FN105" i="7"/>
  <c r="GT105" i="7"/>
  <c r="EC106" i="7"/>
  <c r="ED106" i="7" s="1"/>
  <c r="EE106" i="7" s="1"/>
  <c r="GT112" i="7"/>
  <c r="FU112" i="7"/>
  <c r="FH112" i="7"/>
  <c r="EV112" i="7"/>
  <c r="EJ112" i="7"/>
  <c r="GN112" i="7"/>
  <c r="FN112" i="7"/>
  <c r="FB112" i="7"/>
  <c r="EP112" i="7"/>
  <c r="FN133" i="7"/>
  <c r="EC134" i="7"/>
  <c r="ED134" i="7" s="1"/>
  <c r="EE134" i="7" s="1"/>
  <c r="FH134" i="7"/>
  <c r="GT135" i="7"/>
  <c r="FH135" i="7"/>
  <c r="EJ135" i="7"/>
  <c r="FB75" i="7"/>
  <c r="FN76" i="7"/>
  <c r="GN77" i="7"/>
  <c r="EP78" i="7"/>
  <c r="FB79" i="7"/>
  <c r="FN80" i="7"/>
  <c r="GN81" i="7"/>
  <c r="EP82" i="7"/>
  <c r="FB83" i="7"/>
  <c r="FN84" i="7"/>
  <c r="GN85" i="7"/>
  <c r="EP86" i="7"/>
  <c r="FB87" i="7"/>
  <c r="FN88" i="7"/>
  <c r="GN89" i="7"/>
  <c r="EJ90" i="7"/>
  <c r="EV90" i="7"/>
  <c r="FH90" i="7"/>
  <c r="FU90" i="7"/>
  <c r="FU92" i="7"/>
  <c r="EP94" i="7"/>
  <c r="GN94" i="7"/>
  <c r="FH95" i="7"/>
  <c r="FN97" i="7"/>
  <c r="FH99" i="7"/>
  <c r="EV101" i="7"/>
  <c r="FN102" i="7"/>
  <c r="EC103" i="7"/>
  <c r="ED103" i="7" s="1"/>
  <c r="EE103" i="7" s="1"/>
  <c r="FN103" i="7" s="1"/>
  <c r="FB104" i="7"/>
  <c r="EV105" i="7"/>
  <c r="GN74" i="7"/>
  <c r="FB76" i="7"/>
  <c r="FN77" i="7"/>
  <c r="GN78" i="7"/>
  <c r="EP79" i="7"/>
  <c r="FB80" i="7"/>
  <c r="FN81" i="7"/>
  <c r="GN82" i="7"/>
  <c r="EP83" i="7"/>
  <c r="FB84" i="7"/>
  <c r="FN85" i="7"/>
  <c r="GN86" i="7"/>
  <c r="EP87" i="7"/>
  <c r="FB88" i="7"/>
  <c r="FN89" i="7"/>
  <c r="FH92" i="7"/>
  <c r="EV94" i="7"/>
  <c r="GT94" i="7"/>
  <c r="EP95" i="7"/>
  <c r="ED96" i="7"/>
  <c r="EE96" i="7" s="1"/>
  <c r="FN96" i="7" s="1"/>
  <c r="EJ97" i="7"/>
  <c r="FU97" i="7"/>
  <c r="EC98" i="7"/>
  <c r="ED98" i="7" s="1"/>
  <c r="EE98" i="7" s="1"/>
  <c r="FU98" i="7" s="1"/>
  <c r="EP99" i="7"/>
  <c r="ED100" i="7"/>
  <c r="EE100" i="7" s="1"/>
  <c r="EP100" i="7" s="1"/>
  <c r="EJ101" i="7"/>
  <c r="FB101" i="7"/>
  <c r="FH104" i="7"/>
  <c r="FU104" i="7"/>
  <c r="EJ105" i="7"/>
  <c r="FB105" i="7"/>
  <c r="FN147" i="7"/>
  <c r="FN94" i="7"/>
  <c r="GN95" i="7"/>
  <c r="FB97" i="7"/>
  <c r="FN98" i="7"/>
  <c r="GN99" i="7"/>
  <c r="EP101" i="7"/>
  <c r="EP103" i="7"/>
  <c r="EP104" i="7"/>
  <c r="EP105" i="7"/>
  <c r="EC108" i="7"/>
  <c r="ED108" i="7" s="1"/>
  <c r="EE108" i="7" s="1"/>
  <c r="EC107" i="7"/>
  <c r="ED107" i="7" s="1"/>
  <c r="EE107" i="7" s="1"/>
  <c r="GT111" i="7"/>
  <c r="FU111" i="7"/>
  <c r="FH111" i="7"/>
  <c r="EV111" i="7"/>
  <c r="EJ111" i="7"/>
  <c r="GN111" i="7"/>
  <c r="FN111" i="7"/>
  <c r="FB111" i="7"/>
  <c r="EP111" i="7"/>
  <c r="FN135" i="7"/>
  <c r="EC136" i="7"/>
  <c r="ED136" i="7" s="1"/>
  <c r="EE136" i="7" s="1"/>
  <c r="GT136" i="7" s="1"/>
  <c r="GT137" i="7"/>
  <c r="FH137" i="7"/>
  <c r="EJ137" i="7"/>
  <c r="EJ140" i="7"/>
  <c r="GT140" i="7"/>
  <c r="GT142" i="7"/>
  <c r="GT146" i="7"/>
  <c r="FB94" i="7"/>
  <c r="FN95" i="7"/>
  <c r="GN96" i="7"/>
  <c r="EP97" i="7"/>
  <c r="FB98" i="7"/>
  <c r="FN99" i="7"/>
  <c r="GN101" i="7"/>
  <c r="GN103" i="7"/>
  <c r="GN104" i="7"/>
  <c r="GN105" i="7"/>
  <c r="GT110" i="7"/>
  <c r="FU110" i="7"/>
  <c r="FH110" i="7"/>
  <c r="EV110" i="7"/>
  <c r="EJ110" i="7"/>
  <c r="GN110" i="7"/>
  <c r="FN110" i="7"/>
  <c r="FB110" i="7"/>
  <c r="EP110" i="7"/>
  <c r="FB133" i="7"/>
  <c r="HF133" i="7"/>
  <c r="EJ134" i="7"/>
  <c r="GT134" i="7"/>
  <c r="FN137" i="7"/>
  <c r="EC138" i="7"/>
  <c r="ED138" i="7" s="1"/>
  <c r="EE138" i="7" s="1"/>
  <c r="EJ138" i="7" s="1"/>
  <c r="GT139" i="7"/>
  <c r="FH139" i="7"/>
  <c r="EJ139" i="7"/>
  <c r="HF141" i="7"/>
  <c r="FB145" i="7"/>
  <c r="ED113" i="7"/>
  <c r="EE113" i="7" s="1"/>
  <c r="FH145" i="7"/>
  <c r="EC148" i="7"/>
  <c r="ED148" i="7" s="1"/>
  <c r="EE148" i="7" s="1"/>
  <c r="EJ148" i="7" s="1"/>
  <c r="EC149" i="7"/>
  <c r="ED149" i="7" s="1"/>
  <c r="EE149" i="7" s="1"/>
  <c r="EC150" i="7"/>
  <c r="ED150" i="7" s="1"/>
  <c r="EE150" i="7" s="1"/>
  <c r="FB153" i="7"/>
  <c r="HF153" i="7"/>
  <c r="EJ158" i="7"/>
  <c r="FB163" i="7"/>
  <c r="HF163" i="7"/>
  <c r="FB165" i="7"/>
  <c r="HF177" i="7"/>
  <c r="FN177" i="7"/>
  <c r="ED178" i="7"/>
  <c r="EE178" i="7" s="1"/>
  <c r="ED179" i="7"/>
  <c r="EE179" i="7" s="1"/>
  <c r="GT179" i="7" s="1"/>
  <c r="HF142" i="7"/>
  <c r="GT143" i="7"/>
  <c r="FB144" i="7"/>
  <c r="EJ145" i="7"/>
  <c r="GT147" i="7"/>
  <c r="HF165" i="7"/>
  <c r="FN165" i="7"/>
  <c r="FH166" i="7"/>
  <c r="GT166" i="7"/>
  <c r="EJ166" i="7"/>
  <c r="EC167" i="7"/>
  <c r="ED167" i="7" s="1"/>
  <c r="EE167" i="7" s="1"/>
  <c r="FH167" i="7" s="1"/>
  <c r="EC168" i="7"/>
  <c r="ED168" i="7" s="1"/>
  <c r="EE168" i="7" s="1"/>
  <c r="FH168" i="7" s="1"/>
  <c r="FB169" i="7"/>
  <c r="FB132" i="7"/>
  <c r="FN132" i="7"/>
  <c r="FN142" i="7"/>
  <c r="FH147" i="7"/>
  <c r="GT151" i="7"/>
  <c r="FH151" i="7"/>
  <c r="EJ151" i="7"/>
  <c r="HF151" i="7"/>
  <c r="FN151" i="7"/>
  <c r="FB151" i="7"/>
  <c r="GT158" i="7"/>
  <c r="FH158" i="7"/>
  <c r="HF169" i="7"/>
  <c r="FN169" i="7"/>
  <c r="FH170" i="7"/>
  <c r="GT170" i="7"/>
  <c r="EJ170" i="7"/>
  <c r="EC171" i="7"/>
  <c r="ED171" i="7" s="1"/>
  <c r="EE171" i="7" s="1"/>
  <c r="HF171" i="7" s="1"/>
  <c r="EC172" i="7"/>
  <c r="ED172" i="7" s="1"/>
  <c r="EE172" i="7" s="1"/>
  <c r="FH172" i="7" s="1"/>
  <c r="FB173" i="7"/>
  <c r="HF175" i="7"/>
  <c r="EC201" i="7"/>
  <c r="ED201" i="7" s="1"/>
  <c r="EE201" i="7" s="1"/>
  <c r="EC202" i="7"/>
  <c r="ED202" i="7" s="1"/>
  <c r="EE202" i="7" s="1"/>
  <c r="FB142" i="7"/>
  <c r="GT145" i="7"/>
  <c r="FB146" i="7"/>
  <c r="EJ147" i="7"/>
  <c r="FB149" i="7"/>
  <c r="FH160" i="7"/>
  <c r="GT160" i="7"/>
  <c r="EJ160" i="7"/>
  <c r="EC161" i="7"/>
  <c r="ED161" i="7" s="1"/>
  <c r="EE161" i="7" s="1"/>
  <c r="EC162" i="7"/>
  <c r="ED162" i="7" s="1"/>
  <c r="EE162" i="7" s="1"/>
  <c r="HF173" i="7"/>
  <c r="FN173" i="7"/>
  <c r="FH174" i="7"/>
  <c r="GT174" i="7"/>
  <c r="EJ174" i="7"/>
  <c r="EC175" i="7"/>
  <c r="ED175" i="7" s="1"/>
  <c r="EE175" i="7" s="1"/>
  <c r="EJ175" i="7" s="1"/>
  <c r="EC176" i="7"/>
  <c r="ED176" i="7" s="1"/>
  <c r="EE176" i="7" s="1"/>
  <c r="FH176" i="7" s="1"/>
  <c r="EC152" i="7"/>
  <c r="ED152" i="7" s="1"/>
  <c r="EE152" i="7" s="1"/>
  <c r="EJ153" i="7"/>
  <c r="HF158" i="7"/>
  <c r="FN160" i="7"/>
  <c r="FH161" i="7"/>
  <c r="FB162" i="7"/>
  <c r="EJ163" i="7"/>
  <c r="FN166" i="7"/>
  <c r="FN170" i="7"/>
  <c r="FN174" i="7"/>
  <c r="FH175" i="7"/>
  <c r="FN178" i="7"/>
  <c r="GT199" i="7"/>
  <c r="GB200" i="7"/>
  <c r="GB207" i="7"/>
  <c r="GT207" i="7"/>
  <c r="GB216" i="7"/>
  <c r="GT216" i="7"/>
  <c r="EJ216" i="7"/>
  <c r="GT157" i="7"/>
  <c r="FN158" i="7"/>
  <c r="FB160" i="7"/>
  <c r="EJ161" i="7"/>
  <c r="GT165" i="7"/>
  <c r="FB166" i="7"/>
  <c r="HF168" i="7"/>
  <c r="GT169" i="7"/>
  <c r="FB170" i="7"/>
  <c r="EJ171" i="7"/>
  <c r="HF172" i="7"/>
  <c r="GT173" i="7"/>
  <c r="FB174" i="7"/>
  <c r="HF176" i="7"/>
  <c r="GT177" i="7"/>
  <c r="FB178" i="7"/>
  <c r="FH179" i="7"/>
  <c r="GZ196" i="7"/>
  <c r="EC198" i="7"/>
  <c r="ED198" i="7" s="1"/>
  <c r="EE198" i="7" s="1"/>
  <c r="GZ199" i="7"/>
  <c r="GN200" i="7"/>
  <c r="EJ202" i="7"/>
  <c r="ED203" i="7"/>
  <c r="EE203" i="7" s="1"/>
  <c r="FP204" i="7"/>
  <c r="GZ204" i="7"/>
  <c r="GN206" i="7"/>
  <c r="EC208" i="7"/>
  <c r="ED208" i="7" s="1"/>
  <c r="EE208" i="7" s="1"/>
  <c r="GT153" i="7"/>
  <c r="FB155" i="7"/>
  <c r="FN155" i="7"/>
  <c r="FH157" i="7"/>
  <c r="FB158" i="7"/>
  <c r="EC159" i="7"/>
  <c r="ED159" i="7" s="1"/>
  <c r="EE159" i="7" s="1"/>
  <c r="FH159" i="7" s="1"/>
  <c r="HF162" i="7"/>
  <c r="GT163" i="7"/>
  <c r="FH165" i="7"/>
  <c r="FN168" i="7"/>
  <c r="FH169" i="7"/>
  <c r="FN172" i="7"/>
  <c r="FH173" i="7"/>
  <c r="FN176" i="7"/>
  <c r="FH177" i="7"/>
  <c r="EC197" i="7"/>
  <c r="ED197" i="7" s="1"/>
  <c r="EE197" i="7" s="1"/>
  <c r="GB199" i="7"/>
  <c r="GT200" i="7"/>
  <c r="GN201" i="7"/>
  <c r="EC205" i="7"/>
  <c r="ED205" i="7" s="1"/>
  <c r="EE205" i="7" s="1"/>
  <c r="GB205" i="7" s="1"/>
  <c r="FP206" i="7"/>
  <c r="GN207" i="7"/>
  <c r="EC210" i="7"/>
  <c r="ED210" i="7" s="1"/>
  <c r="EE210" i="7" s="1"/>
  <c r="EC211" i="7"/>
  <c r="ED211" i="7" s="1"/>
  <c r="EE211" i="7" s="1"/>
  <c r="GT218" i="7"/>
  <c r="GB218" i="7"/>
  <c r="EJ218" i="7"/>
  <c r="GZ218" i="7"/>
  <c r="FH153" i="7"/>
  <c r="EC154" i="7"/>
  <c r="ED154" i="7" s="1"/>
  <c r="EE154" i="7" s="1"/>
  <c r="FH154" i="7" s="1"/>
  <c r="EC157" i="7"/>
  <c r="ED157" i="7" s="1"/>
  <c r="EE157" i="7" s="1"/>
  <c r="EJ157" i="7"/>
  <c r="HF160" i="7"/>
  <c r="GT161" i="7"/>
  <c r="FH163" i="7"/>
  <c r="EC164" i="7"/>
  <c r="ED164" i="7" s="1"/>
  <c r="EE164" i="7" s="1"/>
  <c r="EJ165" i="7"/>
  <c r="HF166" i="7"/>
  <c r="FB168" i="7"/>
  <c r="EJ169" i="7"/>
  <c r="HF170" i="7"/>
  <c r="GT171" i="7"/>
  <c r="FB172" i="7"/>
  <c r="EJ173" i="7"/>
  <c r="HF174" i="7"/>
  <c r="FB176" i="7"/>
  <c r="EJ177" i="7"/>
  <c r="HF178" i="7"/>
  <c r="GT197" i="7"/>
  <c r="GN199" i="7"/>
  <c r="FP200" i="7"/>
  <c r="EJ201" i="7"/>
  <c r="GB202" i="7"/>
  <c r="EJ207" i="7"/>
  <c r="EJ221" i="7"/>
  <c r="EC222" i="7"/>
  <c r="ED222" i="7" s="1"/>
  <c r="EE222" i="7" s="1"/>
  <c r="EC223" i="7"/>
  <c r="ED223" i="7" s="1"/>
  <c r="EE223" i="7" s="1"/>
  <c r="GB223" i="7" s="1"/>
  <c r="EC230" i="7"/>
  <c r="ED230" i="7" s="1"/>
  <c r="EE230" i="7" s="1"/>
  <c r="EC231" i="7"/>
  <c r="ED231" i="7" s="1"/>
  <c r="EE231" i="7" s="1"/>
  <c r="EJ231" i="7" s="1"/>
  <c r="GT232" i="7"/>
  <c r="GB232" i="7"/>
  <c r="EJ232" i="7"/>
  <c r="GZ232" i="7"/>
  <c r="EC233" i="7"/>
  <c r="ED233" i="7" s="1"/>
  <c r="EE233" i="7" s="1"/>
  <c r="ED243" i="7"/>
  <c r="EE243" i="7" s="1"/>
  <c r="ED242" i="7"/>
  <c r="EE242" i="7" s="1"/>
  <c r="GZ242" i="7" s="1"/>
  <c r="GN196" i="7"/>
  <c r="GB197" i="7"/>
  <c r="FP198" i="7"/>
  <c r="EJ199" i="7"/>
  <c r="GZ202" i="7"/>
  <c r="GB204" i="7"/>
  <c r="GT206" i="7"/>
  <c r="GT208" i="7"/>
  <c r="GN216" i="7"/>
  <c r="GZ217" i="7"/>
  <c r="GN217" i="7"/>
  <c r="FP217" i="7"/>
  <c r="GN218" i="7"/>
  <c r="GN232" i="7"/>
  <c r="EC236" i="7"/>
  <c r="ED236" i="7" s="1"/>
  <c r="EE236" i="7" s="1"/>
  <c r="EC237" i="7"/>
  <c r="ED237" i="7" s="1"/>
  <c r="EE237" i="7" s="1"/>
  <c r="FP196" i="7"/>
  <c r="EJ197" i="7"/>
  <c r="GZ200" i="7"/>
  <c r="GT201" i="7"/>
  <c r="GN202" i="7"/>
  <c r="GZ214" i="7"/>
  <c r="GN214" i="7"/>
  <c r="FP214" i="7"/>
  <c r="EJ214" i="7"/>
  <c r="GB214" i="7"/>
  <c r="GB217" i="7"/>
  <c r="EJ223" i="7"/>
  <c r="GT224" i="7"/>
  <c r="GB224" i="7"/>
  <c r="EJ224" i="7"/>
  <c r="GZ224" i="7"/>
  <c r="EC225" i="7"/>
  <c r="ED225" i="7" s="1"/>
  <c r="EE225" i="7" s="1"/>
  <c r="GN230" i="7"/>
  <c r="GB237" i="7"/>
  <c r="GB201" i="7"/>
  <c r="FP202" i="7"/>
  <c r="EJ204" i="7"/>
  <c r="EJ206" i="7"/>
  <c r="GZ207" i="7"/>
  <c r="EC209" i="7"/>
  <c r="ED209" i="7" s="1"/>
  <c r="EE209" i="7" s="1"/>
  <c r="GT209" i="7" s="1"/>
  <c r="FP209" i="7"/>
  <c r="EC212" i="7"/>
  <c r="ED212" i="7" s="1"/>
  <c r="EE212" i="7" s="1"/>
  <c r="EC213" i="7"/>
  <c r="ED213" i="7" s="1"/>
  <c r="EE213" i="7" s="1"/>
  <c r="FP216" i="7"/>
  <c r="FP218" i="7"/>
  <c r="GN224" i="7"/>
  <c r="EC228" i="7"/>
  <c r="ED228" i="7" s="1"/>
  <c r="EE228" i="7" s="1"/>
  <c r="EC229" i="7"/>
  <c r="ED229" i="7" s="1"/>
  <c r="EE229" i="7" s="1"/>
  <c r="GT229" i="7" s="1"/>
  <c r="GB208" i="7"/>
  <c r="EJ225" i="7"/>
  <c r="EC226" i="7"/>
  <c r="ED226" i="7" s="1"/>
  <c r="EE226" i="7" s="1"/>
  <c r="EC227" i="7"/>
  <c r="ED227" i="7" s="1"/>
  <c r="EE227" i="7" s="1"/>
  <c r="GT227" i="7" s="1"/>
  <c r="GZ228" i="7"/>
  <c r="FP230" i="7"/>
  <c r="GB231" i="7"/>
  <c r="EC234" i="7"/>
  <c r="ED234" i="7" s="1"/>
  <c r="EE234" i="7" s="1"/>
  <c r="EC235" i="7"/>
  <c r="ED235" i="7" s="1"/>
  <c r="EE235" i="7" s="1"/>
  <c r="GT238" i="7"/>
  <c r="GB238" i="7"/>
  <c r="EJ238" i="7"/>
  <c r="GZ238" i="7"/>
  <c r="EC239" i="7"/>
  <c r="ED239" i="7" s="1"/>
  <c r="EE239" i="7" s="1"/>
  <c r="EJ239" i="7" s="1"/>
  <c r="EC240" i="7"/>
  <c r="ED240" i="7" s="1"/>
  <c r="EE240" i="7" s="1"/>
  <c r="EC241" i="7"/>
  <c r="ED241" i="7" s="1"/>
  <c r="EE241" i="7" s="1"/>
  <c r="GT204" i="7"/>
  <c r="GN205" i="7"/>
  <c r="GB206" i="7"/>
  <c r="FP207" i="7"/>
  <c r="GZ209" i="7"/>
  <c r="EC215" i="7"/>
  <c r="ED215" i="7" s="1"/>
  <c r="EE215" i="7" s="1"/>
  <c r="GZ216" i="7"/>
  <c r="EC221" i="7"/>
  <c r="ED221" i="7" s="1"/>
  <c r="EE221" i="7" s="1"/>
  <c r="FP224" i="7"/>
  <c r="FP232" i="7"/>
  <c r="GT237" i="7"/>
  <c r="GN238" i="7"/>
  <c r="BN68" i="8" l="1"/>
  <c r="BS68" i="8"/>
  <c r="BN85" i="8"/>
  <c r="BS85" i="8"/>
  <c r="BN86" i="8"/>
  <c r="BS86" i="8"/>
  <c r="BN75" i="8"/>
  <c r="BS75" i="8"/>
  <c r="BN61" i="8"/>
  <c r="BS61" i="8"/>
  <c r="BN84" i="8"/>
  <c r="BS84" i="8"/>
  <c r="BN77" i="8"/>
  <c r="BS77" i="8"/>
  <c r="BN62" i="8"/>
  <c r="BS62" i="8"/>
  <c r="BD68" i="8"/>
  <c r="BI68" i="8"/>
  <c r="BD85" i="8"/>
  <c r="BI85" i="8"/>
  <c r="BD86" i="8"/>
  <c r="BI86" i="8"/>
  <c r="BD75" i="8"/>
  <c r="BI75" i="8"/>
  <c r="BD61" i="8"/>
  <c r="BI61" i="8"/>
  <c r="BD84" i="8"/>
  <c r="BI84" i="8"/>
  <c r="BD77" i="8"/>
  <c r="BI77" i="8"/>
  <c r="BD62" i="8"/>
  <c r="BI62" i="8"/>
  <c r="AO85" i="8"/>
  <c r="AY85" i="8"/>
  <c r="AT85" i="8"/>
  <c r="AO86" i="8"/>
  <c r="AY86" i="8"/>
  <c r="AT86" i="8"/>
  <c r="AO84" i="8"/>
  <c r="AT84" i="8"/>
  <c r="AY84" i="8"/>
  <c r="AO68" i="8"/>
  <c r="AY68" i="8"/>
  <c r="AT68" i="8"/>
  <c r="AO75" i="8"/>
  <c r="AT75" i="8"/>
  <c r="AY75" i="8"/>
  <c r="AO61" i="8"/>
  <c r="AY61" i="8"/>
  <c r="AT61" i="8"/>
  <c r="AO77" i="8"/>
  <c r="AY77" i="8"/>
  <c r="AT77" i="8"/>
  <c r="AO62" i="8"/>
  <c r="AY62" i="8"/>
  <c r="AT62" i="8"/>
  <c r="U75" i="8"/>
  <c r="AE75" i="8"/>
  <c r="Z75" i="8"/>
  <c r="AJ75" i="8"/>
  <c r="U61" i="8"/>
  <c r="AE61" i="8"/>
  <c r="AJ61" i="8"/>
  <c r="Z61" i="8"/>
  <c r="U77" i="8"/>
  <c r="Z77" i="8"/>
  <c r="AJ77" i="8"/>
  <c r="AE77" i="8"/>
  <c r="U62" i="8"/>
  <c r="Z62" i="8"/>
  <c r="AJ62" i="8"/>
  <c r="AE62" i="8"/>
  <c r="U84" i="8"/>
  <c r="Z84" i="8"/>
  <c r="AE84" i="8"/>
  <c r="AJ84" i="8"/>
  <c r="U68" i="8"/>
  <c r="Z68" i="8"/>
  <c r="AE68" i="8"/>
  <c r="AJ68" i="8"/>
  <c r="U85" i="8"/>
  <c r="AE85" i="8"/>
  <c r="Z85" i="8"/>
  <c r="AJ85" i="8"/>
  <c r="U86" i="8"/>
  <c r="AJ86" i="8"/>
  <c r="Z86" i="8"/>
  <c r="AE86" i="8"/>
  <c r="O68" i="8"/>
  <c r="O85" i="8"/>
  <c r="O86" i="8"/>
  <c r="O75" i="8"/>
  <c r="O61" i="8"/>
  <c r="O84" i="8"/>
  <c r="O77" i="8"/>
  <c r="O62" i="8"/>
  <c r="N52" i="8"/>
  <c r="FJ215" i="7"/>
  <c r="FV215" i="7"/>
  <c r="FJ241" i="7"/>
  <c r="FV241" i="7"/>
  <c r="FP234" i="7"/>
  <c r="FJ234" i="7"/>
  <c r="FV234" i="7"/>
  <c r="GT213" i="7"/>
  <c r="FV213" i="7"/>
  <c r="FJ213" i="7"/>
  <c r="GZ236" i="7"/>
  <c r="FV236" i="7"/>
  <c r="FJ236" i="7"/>
  <c r="FJ243" i="7"/>
  <c r="FV243" i="7"/>
  <c r="FV230" i="7"/>
  <c r="FJ230" i="7"/>
  <c r="FJ198" i="7"/>
  <c r="FV198" i="7"/>
  <c r="GT202" i="7"/>
  <c r="FJ202" i="7"/>
  <c r="FV202" i="7"/>
  <c r="GT138" i="7"/>
  <c r="FH96" i="7"/>
  <c r="GN98" i="7"/>
  <c r="FZ31" i="7"/>
  <c r="GP35" i="7"/>
  <c r="HE13" i="7"/>
  <c r="FJ207" i="7"/>
  <c r="FV207" i="7"/>
  <c r="FN139" i="7"/>
  <c r="FB139" i="7"/>
  <c r="FJ216" i="7"/>
  <c r="FV216" i="7"/>
  <c r="GK18" i="7"/>
  <c r="GU28" i="7"/>
  <c r="HE23" i="7"/>
  <c r="HE18" i="7"/>
  <c r="FV212" i="7"/>
  <c r="FJ212" i="7"/>
  <c r="EJ233" i="7"/>
  <c r="FJ233" i="7"/>
  <c r="FV233" i="7"/>
  <c r="FV223" i="7"/>
  <c r="FJ223" i="7"/>
  <c r="GZ201" i="7"/>
  <c r="FV201" i="7"/>
  <c r="FJ201" i="7"/>
  <c r="FH138" i="7"/>
  <c r="FF13" i="7"/>
  <c r="FJ204" i="7"/>
  <c r="FV204" i="7"/>
  <c r="EJ104" i="7"/>
  <c r="GT104" i="7"/>
  <c r="GU50" i="7"/>
  <c r="FK23" i="7"/>
  <c r="FB137" i="7"/>
  <c r="FV239" i="7"/>
  <c r="FJ239" i="7"/>
  <c r="FV222" i="7"/>
  <c r="FJ222" i="7"/>
  <c r="FP205" i="7"/>
  <c r="FV205" i="7"/>
  <c r="FJ205" i="7"/>
  <c r="GT205" i="7"/>
  <c r="GT159" i="7"/>
  <c r="FB96" i="7"/>
  <c r="FU96" i="7"/>
  <c r="GU42" i="7"/>
  <c r="FZ35" i="7"/>
  <c r="GP22" i="7"/>
  <c r="HE9" i="7"/>
  <c r="FP37" i="7"/>
  <c r="HE37" i="7"/>
  <c r="EV50" i="7"/>
  <c r="EP47" i="7"/>
  <c r="GP47" i="7"/>
  <c r="FJ224" i="7"/>
  <c r="FV224" i="7"/>
  <c r="FJ228" i="7"/>
  <c r="FV228" i="7"/>
  <c r="EJ209" i="7"/>
  <c r="FV209" i="7"/>
  <c r="FJ209" i="7"/>
  <c r="GT203" i="7"/>
  <c r="FJ203" i="7"/>
  <c r="FV203" i="7"/>
  <c r="FP201" i="7"/>
  <c r="FH171" i="7"/>
  <c r="GT98" i="7"/>
  <c r="EV42" i="7"/>
  <c r="HE52" i="7"/>
  <c r="EV19" i="7"/>
  <c r="GK22" i="7"/>
  <c r="FP12" i="7"/>
  <c r="GZ12" i="7"/>
  <c r="FK20" i="7"/>
  <c r="EP12" i="7"/>
  <c r="GP13" i="7"/>
  <c r="EP9" i="7"/>
  <c r="FP199" i="7"/>
  <c r="FJ199" i="7"/>
  <c r="FV199" i="7"/>
  <c r="FP27" i="7"/>
  <c r="EV27" i="7"/>
  <c r="HE27" i="7"/>
  <c r="GP10" i="7"/>
  <c r="FJ225" i="7"/>
  <c r="FV225" i="7"/>
  <c r="GT223" i="7"/>
  <c r="EP96" i="7"/>
  <c r="EV98" i="7"/>
  <c r="EV46" i="7"/>
  <c r="EJ52" i="7"/>
  <c r="EJ22" i="7"/>
  <c r="FF17" i="7"/>
  <c r="FA12" i="7"/>
  <c r="EP19" i="7"/>
  <c r="FK13" i="7"/>
  <c r="FN68" i="7"/>
  <c r="FP23" i="7"/>
  <c r="EV23" i="7"/>
  <c r="FJ240" i="7"/>
  <c r="FV240" i="7"/>
  <c r="EJ17" i="7"/>
  <c r="GK12" i="7"/>
  <c r="GT78" i="7"/>
  <c r="GP7" i="7"/>
  <c r="FJ227" i="7"/>
  <c r="FV227" i="7"/>
  <c r="FV211" i="7"/>
  <c r="FJ211" i="7"/>
  <c r="FJ221" i="7"/>
  <c r="FV221" i="7"/>
  <c r="FP226" i="7"/>
  <c r="FJ226" i="7"/>
  <c r="FV226" i="7"/>
  <c r="EJ205" i="7"/>
  <c r="GT243" i="7"/>
  <c r="GT175" i="7"/>
  <c r="GT167" i="7"/>
  <c r="GZ210" i="7"/>
  <c r="FV210" i="7"/>
  <c r="FJ210" i="7"/>
  <c r="GZ198" i="7"/>
  <c r="EJ167" i="7"/>
  <c r="GN198" i="7"/>
  <c r="FH136" i="7"/>
  <c r="FP52" i="7"/>
  <c r="EV53" i="7"/>
  <c r="GK40" i="7"/>
  <c r="GZ35" i="7"/>
  <c r="GP38" i="7"/>
  <c r="FP36" i="7"/>
  <c r="EP31" i="7"/>
  <c r="FF14" i="7"/>
  <c r="FP13" i="7"/>
  <c r="FF12" i="7"/>
  <c r="HE28" i="7"/>
  <c r="EV104" i="7"/>
  <c r="EV7" i="7"/>
  <c r="GB229" i="7"/>
  <c r="FV229" i="7"/>
  <c r="FJ229" i="7"/>
  <c r="GT241" i="7"/>
  <c r="EJ241" i="7"/>
  <c r="FJ235" i="7"/>
  <c r="FV235" i="7"/>
  <c r="GB213" i="7"/>
  <c r="FJ237" i="7"/>
  <c r="FV237" i="7"/>
  <c r="FJ242" i="7"/>
  <c r="FV242" i="7"/>
  <c r="GT231" i="7"/>
  <c r="FV231" i="7"/>
  <c r="FJ231" i="7"/>
  <c r="FJ197" i="7"/>
  <c r="FV197" i="7"/>
  <c r="FV248" i="7" s="1"/>
  <c r="GN208" i="7"/>
  <c r="FJ208" i="7"/>
  <c r="FV208" i="7"/>
  <c r="GT198" i="7"/>
  <c r="GN100" i="7"/>
  <c r="EV52" i="7"/>
  <c r="GZ31" i="7"/>
  <c r="EV13" i="7"/>
  <c r="GU9" i="7"/>
  <c r="FB69" i="7"/>
  <c r="EJ23" i="7"/>
  <c r="FJ232" i="7"/>
  <c r="FV232" i="7"/>
  <c r="FF37" i="7"/>
  <c r="FP15" i="7"/>
  <c r="GU15" i="7"/>
  <c r="EV15" i="7"/>
  <c r="GZ21" i="7"/>
  <c r="FA21" i="7"/>
  <c r="FZ21" i="7"/>
  <c r="FF15" i="7"/>
  <c r="GP21" i="7"/>
  <c r="FF11" i="7"/>
  <c r="FZ11" i="7"/>
  <c r="EJ8" i="7"/>
  <c r="GT240" i="7"/>
  <c r="GB240" i="7"/>
  <c r="EJ240" i="7"/>
  <c r="GN240" i="7"/>
  <c r="GT222" i="7"/>
  <c r="GB222" i="7"/>
  <c r="EJ222" i="7"/>
  <c r="GN222" i="7"/>
  <c r="EJ152" i="7"/>
  <c r="FH152" i="7"/>
  <c r="EJ146" i="7"/>
  <c r="FH146" i="7"/>
  <c r="GZ239" i="7"/>
  <c r="GN239" i="7"/>
  <c r="FP239" i="7"/>
  <c r="GT239" i="7"/>
  <c r="GZ208" i="7"/>
  <c r="EJ144" i="7"/>
  <c r="GN106" i="7"/>
  <c r="EJ93" i="7"/>
  <c r="GT93" i="7"/>
  <c r="FH93" i="7"/>
  <c r="FN93" i="7"/>
  <c r="GT72" i="7"/>
  <c r="FU72" i="7"/>
  <c r="FH72" i="7"/>
  <c r="EV72" i="7"/>
  <c r="EJ72" i="7"/>
  <c r="GT75" i="7"/>
  <c r="HE38" i="7"/>
  <c r="GU38" i="7"/>
  <c r="GK38" i="7"/>
  <c r="FP38" i="7"/>
  <c r="FF38" i="7"/>
  <c r="EV38" i="7"/>
  <c r="EJ38" i="7"/>
  <c r="FZ38" i="7"/>
  <c r="FK38" i="7"/>
  <c r="GU33" i="7"/>
  <c r="EV33" i="7"/>
  <c r="HE33" i="7"/>
  <c r="FF33" i="7"/>
  <c r="FP33" i="7"/>
  <c r="GK33" i="7"/>
  <c r="EJ33" i="7"/>
  <c r="FA15" i="7"/>
  <c r="GP14" i="7"/>
  <c r="GP33" i="7"/>
  <c r="GU21" i="7"/>
  <c r="HE26" i="7"/>
  <c r="FF26" i="7"/>
  <c r="GK26" i="7"/>
  <c r="EJ26" i="7"/>
  <c r="FZ15" i="7"/>
  <c r="FZ20" i="7"/>
  <c r="GZ20" i="7"/>
  <c r="FA20" i="7"/>
  <c r="EJ15" i="7"/>
  <c r="EJ14" i="7"/>
  <c r="GP11" i="7"/>
  <c r="EV8" i="7"/>
  <c r="GU11" i="7"/>
  <c r="GZ8" i="7"/>
  <c r="FK21" i="7"/>
  <c r="EP20" i="7"/>
  <c r="FZ14" i="7"/>
  <c r="EJ11" i="7"/>
  <c r="GP8" i="7"/>
  <c r="FP14" i="7"/>
  <c r="FA11" i="7"/>
  <c r="HE8" i="7"/>
  <c r="GU26" i="7"/>
  <c r="FF9" i="7"/>
  <c r="GZ235" i="7"/>
  <c r="GN235" i="7"/>
  <c r="FP235" i="7"/>
  <c r="GB235" i="7"/>
  <c r="GT242" i="7"/>
  <c r="GB242" i="7"/>
  <c r="EJ242" i="7"/>
  <c r="FP242" i="7"/>
  <c r="GT230" i="7"/>
  <c r="GB230" i="7"/>
  <c r="EJ230" i="7"/>
  <c r="EJ164" i="7"/>
  <c r="GT164" i="7"/>
  <c r="EJ210" i="7"/>
  <c r="FB171" i="7"/>
  <c r="FN171" i="7"/>
  <c r="FN179" i="7"/>
  <c r="HF179" i="7"/>
  <c r="FB179" i="7"/>
  <c r="HF148" i="7"/>
  <c r="FN148" i="7"/>
  <c r="FB148" i="7"/>
  <c r="GT106" i="7"/>
  <c r="FU106" i="7"/>
  <c r="FH106" i="7"/>
  <c r="EV106" i="7"/>
  <c r="EJ106" i="7"/>
  <c r="GT71" i="7"/>
  <c r="FU71" i="7"/>
  <c r="FH71" i="7"/>
  <c r="EV71" i="7"/>
  <c r="EJ71" i="7"/>
  <c r="GN215" i="7"/>
  <c r="GZ215" i="7"/>
  <c r="FP215" i="7"/>
  <c r="EJ208" i="7"/>
  <c r="GZ234" i="7"/>
  <c r="GZ243" i="7"/>
  <c r="GN243" i="7"/>
  <c r="FP243" i="7"/>
  <c r="EJ243" i="7"/>
  <c r="FP222" i="7"/>
  <c r="FP208" i="7"/>
  <c r="FP203" i="7"/>
  <c r="EJ162" i="7"/>
  <c r="FH162" i="7"/>
  <c r="HF138" i="7"/>
  <c r="FN138" i="7"/>
  <c r="FB138" i="7"/>
  <c r="HF136" i="7"/>
  <c r="FN136" i="7"/>
  <c r="FB136" i="7"/>
  <c r="GZ203" i="7"/>
  <c r="GZ240" i="7"/>
  <c r="GT228" i="7"/>
  <c r="GB228" i="7"/>
  <c r="EJ228" i="7"/>
  <c r="FP228" i="7"/>
  <c r="GT212" i="7"/>
  <c r="GB212" i="7"/>
  <c r="EJ212" i="7"/>
  <c r="GZ212" i="7"/>
  <c r="FP212" i="7"/>
  <c r="GN212" i="7"/>
  <c r="GN203" i="7"/>
  <c r="GZ205" i="7"/>
  <c r="GN242" i="7"/>
  <c r="FP210" i="7"/>
  <c r="FP240" i="7"/>
  <c r="GZ230" i="7"/>
  <c r="GN228" i="7"/>
  <c r="EJ235" i="7"/>
  <c r="FN162" i="7"/>
  <c r="HF157" i="7"/>
  <c r="FN157" i="7"/>
  <c r="FN152" i="7"/>
  <c r="FP197" i="7"/>
  <c r="GN197" i="7"/>
  <c r="EJ159" i="7"/>
  <c r="HF152" i="7"/>
  <c r="GB198" i="7"/>
  <c r="EJ198" i="7"/>
  <c r="GZ197" i="7"/>
  <c r="EJ176" i="7"/>
  <c r="GT176" i="7"/>
  <c r="FB161" i="7"/>
  <c r="FN161" i="7"/>
  <c r="HF144" i="7"/>
  <c r="HF161" i="7"/>
  <c r="FN146" i="7"/>
  <c r="GT162" i="7"/>
  <c r="HF146" i="7"/>
  <c r="FH164" i="7"/>
  <c r="GT149" i="7"/>
  <c r="FH149" i="7"/>
  <c r="EJ149" i="7"/>
  <c r="HF149" i="7"/>
  <c r="FN149" i="7"/>
  <c r="FN144" i="7"/>
  <c r="HF143" i="7"/>
  <c r="FB106" i="7"/>
  <c r="FH100" i="7"/>
  <c r="FU100" i="7"/>
  <c r="EJ100" i="7"/>
  <c r="EV100" i="7"/>
  <c r="GT100" i="7"/>
  <c r="EV96" i="7"/>
  <c r="GT96" i="7"/>
  <c r="FU93" i="7"/>
  <c r="FB100" i="7"/>
  <c r="EP98" i="7"/>
  <c r="HF134" i="7"/>
  <c r="FN134" i="7"/>
  <c r="FB134" i="7"/>
  <c r="EJ98" i="7"/>
  <c r="FH142" i="7"/>
  <c r="EJ136" i="7"/>
  <c r="FN106" i="7"/>
  <c r="GN75" i="7"/>
  <c r="GN71" i="7"/>
  <c r="FN72" i="7"/>
  <c r="GZ53" i="7"/>
  <c r="GP53" i="7"/>
  <c r="FZ53" i="7"/>
  <c r="FK53" i="7"/>
  <c r="FA53" i="7"/>
  <c r="EP53" i="7"/>
  <c r="FH98" i="7"/>
  <c r="GN72" i="7"/>
  <c r="GK53" i="7"/>
  <c r="GP48" i="7"/>
  <c r="EP48" i="7"/>
  <c r="GZ48" i="7"/>
  <c r="FA48" i="7"/>
  <c r="FZ48" i="7"/>
  <c r="FK48" i="7"/>
  <c r="GP46" i="7"/>
  <c r="EP46" i="7"/>
  <c r="GZ46" i="7"/>
  <c r="FA46" i="7"/>
  <c r="FZ46" i="7"/>
  <c r="FK46" i="7"/>
  <c r="GP44" i="7"/>
  <c r="EP44" i="7"/>
  <c r="GZ44" i="7"/>
  <c r="FA44" i="7"/>
  <c r="FZ44" i="7"/>
  <c r="FK44" i="7"/>
  <c r="GP42" i="7"/>
  <c r="EP42" i="7"/>
  <c r="GZ42" i="7"/>
  <c r="FA42" i="7"/>
  <c r="FZ42" i="7"/>
  <c r="FK42" i="7"/>
  <c r="GZ40" i="7"/>
  <c r="GP40" i="7"/>
  <c r="FZ40" i="7"/>
  <c r="FK40" i="7"/>
  <c r="FA40" i="7"/>
  <c r="EP40" i="7"/>
  <c r="FP40" i="7"/>
  <c r="FF40" i="7"/>
  <c r="HE40" i="7"/>
  <c r="GZ38" i="7"/>
  <c r="FK33" i="7"/>
  <c r="FZ26" i="7"/>
  <c r="FP21" i="7"/>
  <c r="GP15" i="7"/>
  <c r="GK44" i="7"/>
  <c r="FA38" i="7"/>
  <c r="FZ33" i="7"/>
  <c r="GP26" i="7"/>
  <c r="GK21" i="7"/>
  <c r="FP17" i="7"/>
  <c r="GU17" i="7"/>
  <c r="EV17" i="7"/>
  <c r="FN71" i="7"/>
  <c r="EJ44" i="7"/>
  <c r="GZ36" i="7"/>
  <c r="GP36" i="7"/>
  <c r="FZ36" i="7"/>
  <c r="FK36" i="7"/>
  <c r="FA36" i="7"/>
  <c r="EP36" i="7"/>
  <c r="EP33" i="7"/>
  <c r="EV21" i="7"/>
  <c r="FK15" i="7"/>
  <c r="EV40" i="7"/>
  <c r="GZ33" i="7"/>
  <c r="FK26" i="7"/>
  <c r="HE21" i="7"/>
  <c r="FZ17" i="7"/>
  <c r="GZ14" i="7"/>
  <c r="GZ19" i="7"/>
  <c r="FA19" i="7"/>
  <c r="FZ19" i="7"/>
  <c r="HE17" i="7"/>
  <c r="HE15" i="7"/>
  <c r="HE14" i="7"/>
  <c r="FK11" i="7"/>
  <c r="FA9" i="7"/>
  <c r="EV11" i="7"/>
  <c r="FA8" i="7"/>
  <c r="EP21" i="7"/>
  <c r="GP19" i="7"/>
  <c r="FA14" i="7"/>
  <c r="HE11" i="7"/>
  <c r="FP9" i="7"/>
  <c r="FK8" i="7"/>
  <c r="EV14" i="7"/>
  <c r="EJ12" i="7"/>
  <c r="GP9" i="7"/>
  <c r="GK8" i="7"/>
  <c r="EV26" i="7"/>
  <c r="FZ12" i="7"/>
  <c r="FZ8" i="7"/>
  <c r="GT226" i="7"/>
  <c r="GB226" i="7"/>
  <c r="EJ226" i="7"/>
  <c r="GN226" i="7"/>
  <c r="GT236" i="7"/>
  <c r="GB236" i="7"/>
  <c r="EJ236" i="7"/>
  <c r="FP236" i="7"/>
  <c r="GZ233" i="7"/>
  <c r="GN233" i="7"/>
  <c r="FP233" i="7"/>
  <c r="GT233" i="7"/>
  <c r="GB233" i="7"/>
  <c r="EJ154" i="7"/>
  <c r="GT154" i="7"/>
  <c r="FN154" i="7"/>
  <c r="FB167" i="7"/>
  <c r="FN167" i="7"/>
  <c r="GT152" i="7"/>
  <c r="HF167" i="7"/>
  <c r="GT113" i="7"/>
  <c r="FU113" i="7"/>
  <c r="FH113" i="7"/>
  <c r="EV113" i="7"/>
  <c r="EJ113" i="7"/>
  <c r="GN113" i="7"/>
  <c r="FN113" i="7"/>
  <c r="FB113" i="7"/>
  <c r="EP113" i="7"/>
  <c r="GT108" i="7"/>
  <c r="FU108" i="7"/>
  <c r="FH108" i="7"/>
  <c r="EV108" i="7"/>
  <c r="EJ108" i="7"/>
  <c r="GN108" i="7"/>
  <c r="FN108" i="7"/>
  <c r="FB108" i="7"/>
  <c r="EP108" i="7"/>
  <c r="FH102" i="7"/>
  <c r="FU102" i="7"/>
  <c r="EV102" i="7"/>
  <c r="GT102" i="7"/>
  <c r="EJ102" i="7"/>
  <c r="FB141" i="7"/>
  <c r="FN141" i="7"/>
  <c r="FU75" i="7"/>
  <c r="FH75" i="7"/>
  <c r="FB93" i="7"/>
  <c r="EP93" i="7"/>
  <c r="GT234" i="7"/>
  <c r="GB234" i="7"/>
  <c r="EJ234" i="7"/>
  <c r="GN234" i="7"/>
  <c r="GZ229" i="7"/>
  <c r="GN229" i="7"/>
  <c r="FP229" i="7"/>
  <c r="EJ229" i="7"/>
  <c r="FP213" i="7"/>
  <c r="GN213" i="7"/>
  <c r="GZ213" i="7"/>
  <c r="GZ225" i="7"/>
  <c r="GN225" i="7"/>
  <c r="FP225" i="7"/>
  <c r="GT225" i="7"/>
  <c r="GB215" i="7"/>
  <c r="EJ213" i="7"/>
  <c r="GB209" i="7"/>
  <c r="HF154" i="7"/>
  <c r="FH141" i="7"/>
  <c r="GT141" i="7"/>
  <c r="FH178" i="7"/>
  <c r="GT178" i="7"/>
  <c r="EJ178" i="7"/>
  <c r="HF150" i="7"/>
  <c r="FN150" i="7"/>
  <c r="FB150" i="7"/>
  <c r="GT150" i="7"/>
  <c r="FH150" i="7"/>
  <c r="EJ150" i="7"/>
  <c r="GN102" i="7"/>
  <c r="GZ221" i="7"/>
  <c r="GN221" i="7"/>
  <c r="FP221" i="7"/>
  <c r="GT221" i="7"/>
  <c r="GT210" i="7"/>
  <c r="GB243" i="7"/>
  <c r="GZ241" i="7"/>
  <c r="GN241" i="7"/>
  <c r="FP241" i="7"/>
  <c r="GB241" i="7"/>
  <c r="GT235" i="7"/>
  <c r="GZ227" i="7"/>
  <c r="GN227" i="7"/>
  <c r="FP227" i="7"/>
  <c r="GB227" i="7"/>
  <c r="EJ227" i="7"/>
  <c r="EJ215" i="7"/>
  <c r="GZ226" i="7"/>
  <c r="GN210" i="7"/>
  <c r="EJ203" i="7"/>
  <c r="GN236" i="7"/>
  <c r="GZ222" i="7"/>
  <c r="GB210" i="7"/>
  <c r="GB203" i="7"/>
  <c r="GZ237" i="7"/>
  <c r="GN237" i="7"/>
  <c r="FP237" i="7"/>
  <c r="EJ237" i="7"/>
  <c r="GN209" i="7"/>
  <c r="GB239" i="7"/>
  <c r="GZ231" i="7"/>
  <c r="GN231" i="7"/>
  <c r="FP231" i="7"/>
  <c r="GZ223" i="7"/>
  <c r="GN223" i="7"/>
  <c r="FP223" i="7"/>
  <c r="GB225" i="7"/>
  <c r="FB164" i="7"/>
  <c r="FB154" i="7"/>
  <c r="GZ211" i="7"/>
  <c r="GN211" i="7"/>
  <c r="FP211" i="7"/>
  <c r="EJ211" i="7"/>
  <c r="GB211" i="7"/>
  <c r="GT211" i="7"/>
  <c r="EJ179" i="7"/>
  <c r="FN164" i="7"/>
  <c r="FN159" i="7"/>
  <c r="HF159" i="7"/>
  <c r="FB159" i="7"/>
  <c r="HF164" i="7"/>
  <c r="GB221" i="7"/>
  <c r="GT215" i="7"/>
  <c r="FB152" i="7"/>
  <c r="FB175" i="7"/>
  <c r="FN175" i="7"/>
  <c r="EJ143" i="7"/>
  <c r="EJ172" i="7"/>
  <c r="GT172" i="7"/>
  <c r="GT148" i="7"/>
  <c r="FH143" i="7"/>
  <c r="EJ168" i="7"/>
  <c r="GT168" i="7"/>
  <c r="FB157" i="7"/>
  <c r="FH148" i="7"/>
  <c r="EJ141" i="7"/>
  <c r="EJ182" i="7" s="1"/>
  <c r="FB143" i="7"/>
  <c r="FB182" i="7" s="1"/>
  <c r="GT107" i="7"/>
  <c r="FU107" i="7"/>
  <c r="FH107" i="7"/>
  <c r="EV107" i="7"/>
  <c r="EJ107" i="7"/>
  <c r="GN107" i="7"/>
  <c r="FN107" i="7"/>
  <c r="FB107" i="7"/>
  <c r="EP107" i="7"/>
  <c r="EP75" i="7"/>
  <c r="FH103" i="7"/>
  <c r="FU103" i="7"/>
  <c r="GT103" i="7"/>
  <c r="EJ103" i="7"/>
  <c r="EV103" i="7"/>
  <c r="FB103" i="7"/>
  <c r="FH144" i="7"/>
  <c r="EP106" i="7"/>
  <c r="FB102" i="7"/>
  <c r="FN100" i="7"/>
  <c r="FB71" i="7"/>
  <c r="EJ96" i="7"/>
  <c r="EJ117" i="7" s="1"/>
  <c r="EV75" i="7"/>
  <c r="EP72" i="7"/>
  <c r="GU53" i="7"/>
  <c r="GZ52" i="7"/>
  <c r="GP52" i="7"/>
  <c r="FZ52" i="7"/>
  <c r="FK52" i="7"/>
  <c r="FA52" i="7"/>
  <c r="EP52" i="7"/>
  <c r="FB72" i="7"/>
  <c r="FF53" i="7"/>
  <c r="GU48" i="7"/>
  <c r="GU46" i="7"/>
  <c r="GU44" i="7"/>
  <c r="EJ48" i="7"/>
  <c r="GU20" i="7"/>
  <c r="GP17" i="7"/>
  <c r="EP15" i="7"/>
  <c r="EJ40" i="7"/>
  <c r="HE31" i="7"/>
  <c r="GU31" i="7"/>
  <c r="GK31" i="7"/>
  <c r="FP31" i="7"/>
  <c r="FF31" i="7"/>
  <c r="EV31" i="7"/>
  <c r="EJ31" i="7"/>
  <c r="EP26" i="7"/>
  <c r="EJ21" i="7"/>
  <c r="EP71" i="7"/>
  <c r="FF52" i="7"/>
  <c r="GK42" i="7"/>
  <c r="GK35" i="7"/>
  <c r="EJ35" i="7"/>
  <c r="EJ55" i="7" s="1"/>
  <c r="GU35" i="7"/>
  <c r="EV35" i="7"/>
  <c r="HE35" i="7"/>
  <c r="FF35" i="7"/>
  <c r="FP35" i="7"/>
  <c r="FK31" i="7"/>
  <c r="GZ26" i="7"/>
  <c r="FP20" i="7"/>
  <c r="GK48" i="7"/>
  <c r="FA33" i="7"/>
  <c r="FF21" i="7"/>
  <c r="FZ22" i="7"/>
  <c r="GZ22" i="7"/>
  <c r="FA22" i="7"/>
  <c r="GK17" i="7"/>
  <c r="GK15" i="7"/>
  <c r="GK14" i="7"/>
  <c r="EP11" i="7"/>
  <c r="GU8" i="7"/>
  <c r="GK9" i="7"/>
  <c r="EP22" i="7"/>
  <c r="GP20" i="7"/>
  <c r="FK19" i="7"/>
  <c r="GK11" i="7"/>
  <c r="EV9" i="7"/>
  <c r="EP8" i="7"/>
  <c r="GZ11" i="7"/>
  <c r="GZ55" i="7" s="1"/>
  <c r="FA55" i="7"/>
  <c r="EP14" i="7"/>
  <c r="C3" i="6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BN52" i="8" l="1"/>
  <c r="BN91" i="8" s="1"/>
  <c r="BS52" i="8"/>
  <c r="BS91" i="8" s="1"/>
  <c r="BD52" i="8"/>
  <c r="BD91" i="8" s="1"/>
  <c r="BI52" i="8"/>
  <c r="BI91" i="8" s="1"/>
  <c r="AO52" i="8"/>
  <c r="AO91" i="8" s="1"/>
  <c r="AT52" i="8"/>
  <c r="AT91" i="8" s="1"/>
  <c r="AY52" i="8"/>
  <c r="AY91" i="8" s="1"/>
  <c r="Z52" i="8"/>
  <c r="Z91" i="8" s="1"/>
  <c r="AJ52" i="8"/>
  <c r="AJ91" i="8" s="1"/>
  <c r="AE52" i="8"/>
  <c r="AE91" i="8" s="1"/>
  <c r="U52" i="8"/>
  <c r="U91" i="8" s="1"/>
  <c r="O52" i="8"/>
  <c r="O91" i="8" s="1"/>
  <c r="FJ248" i="7"/>
  <c r="GK55" i="7"/>
  <c r="GT119" i="7"/>
  <c r="GT184" i="7"/>
  <c r="GB248" i="7"/>
  <c r="GT248" i="7"/>
  <c r="FH182" i="7"/>
  <c r="FU117" i="7"/>
  <c r="FB117" i="7"/>
  <c r="EJ246" i="7"/>
  <c r="EV117" i="7"/>
  <c r="FN117" i="7"/>
  <c r="FH117" i="7"/>
  <c r="FP55" i="7"/>
  <c r="FF55" i="7"/>
  <c r="FZ55" i="7"/>
  <c r="GN119" i="7"/>
  <c r="FN182" i="7"/>
  <c r="HE55" i="7"/>
  <c r="GU55" i="7"/>
  <c r="GZ248" i="7"/>
  <c r="FP248" i="7"/>
  <c r="GN248" i="7"/>
  <c r="FK55" i="7"/>
  <c r="EP55" i="7"/>
  <c r="HF184" i="7"/>
  <c r="EV55" i="7"/>
  <c r="GP55" i="7"/>
  <c r="EP117" i="7"/>
  <c r="F7" i="6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<sst xmlns="http://schemas.openxmlformats.org/spreadsheetml/2006/main" count="2779" uniqueCount="229">
  <si>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</si>
  <si>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</si>
  <si>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</si>
  <si>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</si>
  <si>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</si>
  <si>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</si>
  <si>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</si>
  <si>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</si>
  <si>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</si>
  <si>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</si>
  <si>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</si>
  <si>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</si>
  <si>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</si>
  <si>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</si>
  <si>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</si>
  <si>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</si>
  <si>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</si>
  <si>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</si>
  <si>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</si>
  <si>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</si>
  <si>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</si>
  <si>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</si>
  <si>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</si>
  <si>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</si>
  <si>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</si>
  <si>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</si>
  <si>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</si>
  <si>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</si>
  <si>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</si>
  <si>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</si>
  <si>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</si>
  <si>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</si>
  <si>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</si>
  <si>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</si>
  <si>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</si>
  <si>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</si>
  <si>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</si>
  <si>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</si>
  <si>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</si>
  <si>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</si>
  <si>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</si>
  <si>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</si>
  <si>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</si>
  <si>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</si>
  <si>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</si>
  <si>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</si>
  <si>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</si>
  <si>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</si>
  <si>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</si>
  <si>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</si>
  <si>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</si>
  <si>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</si>
  <si>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</si>
  <si>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</si>
  <si>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</si>
  <si>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</si>
  <si>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</si>
  <si>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</si>
  <si>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</si>
  <si>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</si>
  <si>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</si>
  <si>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</si>
  <si>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</si>
  <si>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</si>
  <si>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</si>
  <si>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</si>
  <si>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</si>
  <si>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</si>
  <si>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</si>
  <si>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</si>
  <si>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</si>
  <si>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</si>
  <si>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</si>
  <si>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</si>
  <si>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</si>
  <si>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</si>
  <si>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</si>
  <si>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</si>
  <si>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</si>
  <si>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</si>
  <si>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</si>
  <si>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</si>
  <si>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</si>
  <si>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</si>
  <si>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</si>
  <si>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</si>
  <si>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</si>
  <si>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</si>
  <si>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</si>
  <si>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</si>
  <si>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</si>
  <si>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</si>
  <si>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</si>
  <si>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</si>
  <si>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</si>
  <si>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</si>
  <si>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</si>
  <si>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</si>
  <si>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</si>
  <si>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</si>
  <si>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</si>
  <si>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</si>
  <si>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</si>
  <si>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</si>
  <si>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</si>
  <si>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</si>
  <si>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</si>
  <si>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</si>
  <si>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</si>
  <si>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</si>
  <si>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</si>
  <si>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</si>
  <si>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</si>
  <si>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</si>
  <si>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</si>
  <si>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</si>
  <si>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</si>
  <si>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</si>
  <si>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</si>
  <si>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</si>
  <si>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</si>
  <si>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</si>
  <si>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</si>
  <si>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</si>
  <si>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</si>
  <si>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</si>
  <si>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</si>
  <si>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</si>
  <si>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</si>
  <si>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</si>
  <si>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</si>
  <si>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</si>
  <si>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</si>
  <si>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</si>
  <si>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</si>
  <si>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</si>
  <si>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</si>
  <si>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</si>
  <si>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</si>
  <si>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</si>
  <si>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</si>
  <si>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</si>
  <si>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</si>
  <si>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</si>
  <si>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</si>
  <si>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</si>
  <si>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</si>
  <si>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</si>
  <si>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</si>
  <si>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</si>
  <si>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</si>
  <si>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</si>
  <si>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</si>
  <si>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</si>
  <si>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</si>
  <si>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</si>
  <si>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</si>
  <si>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</si>
  <si>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</si>
  <si>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</si>
  <si>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</si>
  <si>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</si>
  <si>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</si>
  <si>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</si>
  <si>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</si>
  <si>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</si>
  <si>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</si>
  <si>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</si>
  <si>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</si>
  <si>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</si>
  <si>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</si>
  <si>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</si>
  <si>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</si>
  <si>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</si>
  <si>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</si>
  <si>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</si>
  <si>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</si>
  <si>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</si>
  <si>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</si>
  <si>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</si>
  <si>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</si>
  <si>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</si>
  <si>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</si>
  <si>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</si>
  <si>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</si>
  <si>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</si>
  <si>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</si>
  <si>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</si>
  <si>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</si>
  <si>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</si>
  <si>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</si>
  <si>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</si>
  <si>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</si>
  <si>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</si>
  <si>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</si>
  <si>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</si>
  <si>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</si>
  <si>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</si>
  <si>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</si>
  <si>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</si>
  <si>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</si>
  <si>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</si>
  <si>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</si>
  <si>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</si>
  <si>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</si>
  <si>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</si>
  <si>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</si>
  <si>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</si>
  <si>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</si>
  <si>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</si>
  <si>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</si>
  <si>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</si>
  <si>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</si>
  <si>
    <t>M=0.1</t>
  </si>
  <si>
    <t>Mach 0.1</t>
  </si>
  <si>
    <t>Linearized supersonic flow prediction</t>
  </si>
  <si>
    <t>t/c</t>
  </si>
  <si>
    <t>y/c</t>
  </si>
  <si>
    <t>θ-α</t>
  </si>
  <si>
    <t>CL</t>
  </si>
  <si>
    <t>CL (linear)</t>
  </si>
  <si>
    <t>sin(pi/2 + θ-α)</t>
  </si>
  <si>
    <t>CL(thin)</t>
  </si>
  <si>
    <t>Cp</t>
  </si>
  <si>
    <t>Cp,i</t>
  </si>
  <si>
    <t>CL (CFD)</t>
  </si>
  <si>
    <t>80x64</t>
  </si>
  <si>
    <t>M=2.0</t>
  </si>
  <si>
    <t>1m to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</si>
</sst>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Linearized Supersonic</c:v>
          </c:tx>
          <c:spPr>
            <a:ln w="38100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'Biconvex Airfoil'!$A$6:$A$16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'Biconvex Airfoil'!$B$6:$B$16</c:f>
              <c:numCache>
                <c:formatCode>0.00E+00</c:formatCode>
                <c:ptCount val="11"/>
                <c:pt idx="0">
                  <c:v>0</c:v>
                </c:pt>
                <c:pt idx="1">
                  <c:v>5.6234486595135857E-2</c:v>
                </c:pt>
                <c:pt idx="2">
                  <c:v>0.11226109425771796</c:v>
                </c:pt>
                <c:pt idx="3">
                  <c:v>0.16842628787533601</c:v>
                </c:pt>
                <c:pt idx="4">
                  <c:v>0.22455683500419499</c:v>
                </c:pt>
                <c:pt idx="5">
                  <c:v>0.280687382133054</c:v>
                </c:pt>
                <c:pt idx="6">
                  <c:v>0.33681792926191301</c:v>
                </c:pt>
                <c:pt idx="7">
                  <c:v>0.39294847639077202</c:v>
                </c:pt>
                <c:pt idx="8">
                  <c:v>0.44907902351963103</c:v>
                </c:pt>
                <c:pt idx="9">
                  <c:v>0.50520957064849004</c:v>
                </c:pt>
                <c:pt idx="10">
                  <c:v>0.56134011777734905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68-426F-A1B7-04D33C5AC70B}"/>
            </c:ext>
          </c:extLst>
        </c:ser>
        <c:ser>
          <c:idx val="1"/>
          <c:order val="1"/>
          <c:tx>
            <c:v>Thin Airfoil Theory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'Biconvex Airfoil'!$A$6:$A$16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'Biconvex Airfoil'!$C$6:$C$16</c:f>
              <c:numCache>
                <c:formatCode>0.00E+00</c:formatCode>
                <c:ptCount val="11"/>
                <c:pt idx="0">
                  <c:v>0</c:v>
                </c:pt>
                <c:pt idx="1">
                  <c:v>8.0613305077076355E-2</c:v>
                </c:pt>
                <c:pt idx="2">
                  <c:v>0.16122661015415271</c:v>
                </c:pt>
                <c:pt idx="3">
                  <c:v>0.24183991523122908</c:v>
                </c:pt>
                <c:pt idx="4">
                  <c:v>0.32245322030830542</c:v>
                </c:pt>
                <c:pt idx="5">
                  <c:v>0.40306652538538174</c:v>
                </c:pt>
                <c:pt idx="6">
                  <c:v>0.48367983046245816</c:v>
                </c:pt>
                <c:pt idx="7">
                  <c:v>0.56429313553953453</c:v>
                </c:pt>
                <c:pt idx="8">
                  <c:v>0.64490644061661084</c:v>
                </c:pt>
                <c:pt idx="9">
                  <c:v>0.72551974569368716</c:v>
                </c:pt>
                <c:pt idx="10">
                  <c:v>0.80613305077076347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68-426F-A1B7-04D33C5AC70B}"/>
            </c:ext>
          </c:extLst>
        </c:ser>
        <c:ser>
          <c:idx val="2"/>
          <c:order val="2"/>
          <c:tx>
            <c:v>AUSM (2nd Order)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'Biconvex Airfoil'!$A$6:$A$16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'Biconvex Airfoil'!$D$6:$D$16</c:f>
              <c:numCache>
                <c:formatCode>0.00E+00</c:formatCode>
                <c:ptCount val="11"/>
                <c:pt idx="0">
                  <c:v>-2.1218987683995945E-3</c:v>
                </c:pt>
                <c:pt idx="1">
                  <c:v>8.1502750089373063E-2</c:v>
                </c:pt>
                <c:pt idx="2">
                  <c:v>0.15017181407329272</c:v>
                </c:pt>
                <c:pt idx="3">
                  <c:v>0.24486578525501626</c:v>
                </c:pt>
                <c:pt idx="4">
                  <c:v>0.32574781595219288</c:v>
                </c:pt>
                <c:pt idx="5">
                  <c:v>0.40716976817744949</c:v>
                </c:pt>
                <c:pt idx="6">
                  <c:v>0.48790544707488065</c:v>
                </c:pt>
                <c:pt idx="7">
                  <c:v>0.570480503072606</c:v>
                </c:pt>
                <c:pt idx="8">
                  <c:v>0.64245916630126654</c:v>
                </c:pt>
                <c:pt idx="9">
                  <c:v>0.70855647870426064</c:v>
                </c:pt>
                <c:pt idx="10">
                  <c:v>0.76630727661804154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68-426F-A1B7-04D33C5A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02143"/>
        <c:axId val="1838872335"/>
      </c:scatterChart>
      <c:valAx>
        <c:axId val="18386021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Angle of Attack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38872335"/>
        <c:crosses val="autoZero"/>
        <c:crossBetween val="midCat"/>
      </c:valAx>
      <c:valAx>
        <c:axId val="183887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</a:t>
                </a:r>
                <a:r>
                  <a:rPr lang="en-US" baseline="-25000"/>
                  <a:t>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3860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6437091184372382"/>
          <c:y val="5.3560960385976304E-2"/>
          <c:w val="0.39043435928077203"/>
          <c:h val="0.240361135829752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 (M=0.1)'!$Q$7:$Q$40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61E-A533-45ADF2BA36FC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461E-A533-45ADF2BA36FC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 (M=0.1)'!$AC$7:$AC$67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C-461E-A533-45ADF2B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(M=0.1)'!$K$33,'NACA 0012 (M=0.1)'!$Q$41,'NACA 0012 (M=0.1)'!$W$55,'NACA 0012 (M=0.1)'!$AC$69)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(M=0.1)'!$M$33,'NACA 0012 (M=0.1)'!$S$41,'NACA 0012 (M=0.1)'!$Y$55,'NACA 0012 (M=0.1)'!$AE$69)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7-44F1-B6AD-636E20827645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(M=0.1)'!$CD$69,'NACA 0012 (M=0.1)'!$CJ$55,'NACA 0012 (M=0.1)'!$CP$41,'NACA 0012 (M=0.1)'!$CV$33)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(M=0.1)'!$CF$69,'NACA 0012 (M=0.1)'!$CL$55,'NACA 0012 (M=0.1)'!$CR$41,'NACA 0012 (M=0.1)'!$CX$33)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7-44F1-B6AD-636E20827645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(M=0.1)'!$DT$69,'NACA 0012 (M=0.1)'!$DN$55,'NACA 0012 (M=0.1)'!$DH$41,'NACA 0012 (M=0.1)'!$DB$33)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(M=0.1)'!$DV$69,'NACA 0012 (M=0.1)'!$DP$55,'NACA 0012 (M=0.1)'!$DJ$41,'NACA 0012 (M=0.1)'!$DD$33)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7-44F1-B6AD-636E20827645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(M=0.1)'!$AI$69,'NACA 0012 (M=0.1)'!$AO$55,'NACA 0012 (M=0.1)'!$AU$41,'NACA 0012 (M=0.1)'!$BA$33)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(M=0.1)'!$AK$69,'NACA 0012 (M=0.1)'!$AQ$55,'NACA 0012 (M=0.1)'!$AW$41,'NACA 0012 (M=0.1)'!$BC$33)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7-44F1-B6AD-636E20827645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(M=0.1)'!$BG$33,'NACA 0012 (M=0.1)'!$BM$41,'NACA 0012 (M=0.1)'!$BS$55,'NACA 0012 (M=0.1)'!$BY$69)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(M=0.1)'!$BI$33,'NACA 0012 (M=0.1)'!$BO$41,'NACA 0012 (M=0.1)'!$BU$55,'NACA 0012 (M=0.1)'!$CA$69)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7-44F1-B6AD-636E208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554-B955-38F4E18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5-4EC3-A8A6-FB392CCB0FA9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(M=0.1)'!$E$7:$E$27</c:f>
              <c:numCache>
                <c:formatCode>0.000</c:formatCode>
                <c:ptCount val="21"/>
                <c:pt idx="0">
                  <c:v>2.7363582167556095E-2</c:v>
                </c:pt>
                <c:pt idx="2">
                  <c:v>0.24586013398117817</c:v>
                </c:pt>
                <c:pt idx="4">
                  <c:v>0.45755382972055902</c:v>
                </c:pt>
                <c:pt idx="6">
                  <c:v>0.58872659134619787</c:v>
                </c:pt>
                <c:pt idx="8">
                  <c:v>0.82383386529357816</c:v>
                </c:pt>
                <c:pt idx="10">
                  <c:v>1.069569463855164</c:v>
                </c:pt>
                <c:pt idx="12">
                  <c:v>1.2244037925557811</c:v>
                </c:pt>
                <c:pt idx="14">
                  <c:v>1.453843366818337</c:v>
                </c:pt>
                <c:pt idx="16">
                  <c:v>1.6259999999999999</c:v>
                </c:pt>
                <c:pt idx="18">
                  <c:v>1.7853306887986378</c:v>
                </c:pt>
                <c:pt idx="20">
                  <c:v>1.9041049974034618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5-4EC3-A8A6-FB392CCB0FA9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(M=0.1)'!$F$7:$F$27</c:f>
              <c:numCache>
                <c:formatCode>0.000</c:formatCode>
                <c:ptCount val="21"/>
                <c:pt idx="0">
                  <c:v>4.8335320792879215E-3</c:v>
                </c:pt>
                <c:pt idx="2">
                  <c:v>0.25862805492143809</c:v>
                </c:pt>
                <c:pt idx="4">
                  <c:v>0.45343987778762768</c:v>
                </c:pt>
                <c:pt idx="6">
                  <c:v>0.69042044636065059</c:v>
                </c:pt>
                <c:pt idx="8">
                  <c:v>0.8461955778350736</c:v>
                </c:pt>
                <c:pt idx="10">
                  <c:v>1.0354133589570089</c:v>
                </c:pt>
                <c:pt idx="12">
                  <c:v>1.2189744169950856</c:v>
                </c:pt>
                <c:pt idx="14">
                  <c:v>1.3925900896175425</c:v>
                </c:pt>
                <c:pt idx="16">
                  <c:v>1.5073121859209901</c:v>
                </c:pt>
                <c:pt idx="18">
                  <c:v>1.6645606231023899</c:v>
                </c:pt>
                <c:pt idx="20">
                  <c:v>1.811071333129981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5-4EC3-A8A6-FB392CC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Roe FVS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'NACA 0012 (M=0.1)'!$C$7:$C$27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'NACA 0012 (M=0.1)'!$G$7:$G$27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B75-4EC3-A8A6-FB392CCB0FA9}"/>
                  </c:ext>
                </c:extLst>
              </c15:ser>
            </c15:filteredScatterSeries>
          </c:ext>
        </c:extLst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α</a:t>
                </a:r>
                <a:r>
                  <a:rPr lang="en-US" sz="14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</a:t>
                </a:r>
                <a:r>
                  <a:rPr lang="en-US" sz="1400" baseline="-25000"/>
                  <a:t>l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22845910355621"/>
          <c:y val="0.64625050626186753"/>
          <c:w val="0.26220787852162258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'Biconvex Airfoil'!$F$7:$F$47</c:f>
              <c:numCache>
                <c:formatCode>0.00E+00</c:formatCode>
                <c:ptCount val="41"/>
                <c:pt idx="0">
                  <c:v>0</c:v>
                </c:pt>
                <c:pt idx="1">
                  <c:v>2.0396526200000001E-2</c:v>
                </c:pt>
                <c:pt idx="2">
                  <c:v>4.5942672499999997E-2</c:v>
                </c:pt>
                <c:pt idx="3">
                  <c:v>7.4509397300000002E-2</c:v>
                </c:pt>
                <c:pt idx="4">
                  <c:v>0.10373657999999999</c:v>
                </c:pt>
                <c:pt idx="5">
                  <c:v>0.130837178</c:v>
                </c:pt>
                <c:pt idx="6">
                  <c:v>0.15626366799999999</c:v>
                </c:pt>
                <c:pt idx="7">
                  <c:v>0.18170535299999999</c:v>
                </c:pt>
                <c:pt idx="8">
                  <c:v>0.20715271399999999</c:v>
                </c:pt>
                <c:pt idx="9">
                  <c:v>0.23260694100000001</c:v>
                </c:pt>
                <c:pt idx="10">
                  <c:v>0.25806802400000001</c:v>
                </c:pt>
                <c:pt idx="11">
                  <c:v>0.28352654900000002</c:v>
                </c:pt>
                <c:pt idx="12">
                  <c:v>0.30899194899999999</c:v>
                </c:pt>
                <c:pt idx="13">
                  <c:v>0.33445541299999998</c:v>
                </c:pt>
                <c:pt idx="14">
                  <c:v>0.35992242099999999</c:v>
                </c:pt>
                <c:pt idx="15">
                  <c:v>0.385392556</c:v>
                </c:pt>
                <c:pt idx="16">
                  <c:v>0.41085880200000002</c:v>
                </c:pt>
                <c:pt idx="17">
                  <c:v>0.43633008299999998</c:v>
                </c:pt>
                <c:pt idx="18">
                  <c:v>0.461796979</c:v>
                </c:pt>
                <c:pt idx="19">
                  <c:v>0.48726722</c:v>
                </c:pt>
                <c:pt idx="20">
                  <c:v>0.51273613600000001</c:v>
                </c:pt>
                <c:pt idx="21">
                  <c:v>0.53821091700000001</c:v>
                </c:pt>
                <c:pt idx="22">
                  <c:v>0.563674762</c:v>
                </c:pt>
                <c:pt idx="23">
                  <c:v>0.58914366100000004</c:v>
                </c:pt>
                <c:pt idx="24">
                  <c:v>0.61461408100000003</c:v>
                </c:pt>
                <c:pt idx="25">
                  <c:v>0.64008054400000003</c:v>
                </c:pt>
                <c:pt idx="26">
                  <c:v>0.66555375400000005</c:v>
                </c:pt>
                <c:pt idx="27">
                  <c:v>0.69101153599999998</c:v>
                </c:pt>
                <c:pt idx="28">
                  <c:v>0.71647590999999999</c:v>
                </c:pt>
                <c:pt idx="29">
                  <c:v>0.74193794599999996</c:v>
                </c:pt>
                <c:pt idx="30">
                  <c:v>0.76739445399999995</c:v>
                </c:pt>
                <c:pt idx="31">
                  <c:v>0.79285477000000004</c:v>
                </c:pt>
                <c:pt idx="32">
                  <c:v>0.81830096200000002</c:v>
                </c:pt>
                <c:pt idx="33">
                  <c:v>0.84373741099999999</c:v>
                </c:pt>
                <c:pt idx="34">
                  <c:v>0.86917025199999998</c:v>
                </c:pt>
                <c:pt idx="35">
                  <c:v>0.89626955100000005</c:v>
                </c:pt>
                <c:pt idx="36">
                  <c:v>0.92549564500000003</c:v>
                </c:pt>
                <c:pt idx="37">
                  <c:v>0.95406373899999997</c:v>
                </c:pt>
                <c:pt idx="38">
                  <c:v>0.97961122199999995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'Biconvex Airfoil'!$H$7:$H$47</c:f>
              <c:numCache>
                <c:formatCode>0.00E+00</c:formatCode>
                <c:ptCount val="41"/>
                <c:pt idx="0">
                  <c:v>0</c:v>
                </c:pt>
                <c:pt idx="1">
                  <c:v>3.9961015837945424E-3</c:v>
                </c:pt>
                <c:pt idx="2">
                  <c:v>8.7663886687115496E-3</c:v>
                </c:pt>
                <c:pt idx="3">
                  <c:v>1.3791549402798153E-2</c:v>
                </c:pt>
                <c:pt idx="4">
                  <c:v>1.8595060393980723E-2</c:v>
                </c:pt>
                <c:pt idx="5">
                  <c:v>2.2743762170599265E-2</c:v>
                </c:pt>
                <c:pt idx="6">
                  <c:v>2.6369066812637152E-2</c:v>
                </c:pt>
                <c:pt idx="7">
                  <c:v>2.9737703538229077E-2</c:v>
                </c:pt>
                <c:pt idx="8">
                  <c:v>3.284809341648684E-2</c:v>
                </c:pt>
                <c:pt idx="9">
                  <c:v>3.570019039972451E-2</c:v>
                </c:pt>
                <c:pt idx="10">
                  <c:v>3.8293783797747089E-2</c:v>
                </c:pt>
                <c:pt idx="11">
                  <c:v>4.0627849002430119E-2</c:v>
                </c:pt>
                <c:pt idx="12">
                  <c:v>4.2703184890636285E-2</c:v>
                </c:pt>
                <c:pt idx="13">
                  <c:v>4.4518997942999891E-2</c:v>
                </c:pt>
                <c:pt idx="14">
                  <c:v>4.6075654372299754E-2</c:v>
                </c:pt>
                <c:pt idx="15">
                  <c:v>4.7373026755957379E-2</c:v>
                </c:pt>
                <c:pt idx="16">
                  <c:v>4.8410769363824969E-2</c:v>
                </c:pt>
                <c:pt idx="17">
                  <c:v>4.9189228333842622E-2</c:v>
                </c:pt>
                <c:pt idx="18">
                  <c:v>4.9708105837294708E-2</c:v>
                </c:pt>
                <c:pt idx="19">
                  <c:v>4.9967575262694318E-2</c:v>
                </c:pt>
                <c:pt idx="20">
                  <c:v>4.9967558167957907E-2</c:v>
                </c:pt>
                <c:pt idx="21">
                  <c:v>4.9707985164403827E-2</c:v>
                </c:pt>
                <c:pt idx="22">
                  <c:v>4.9189104936848672E-2</c:v>
                </c:pt>
                <c:pt idx="23">
                  <c:v>4.8410681540703417E-2</c:v>
                </c:pt>
                <c:pt idx="24">
                  <c:v>4.7372722487305084E-2</c:v>
                </c:pt>
                <c:pt idx="25">
                  <c:v>4.6075488238532809E-2</c:v>
                </c:pt>
                <c:pt idx="26">
                  <c:v>4.4518390907301496E-2</c:v>
                </c:pt>
                <c:pt idx="27">
                  <c:v>4.270291862298415E-2</c:v>
                </c:pt>
                <c:pt idx="28">
                  <c:v>4.0627636077934376E-2</c:v>
                </c:pt>
                <c:pt idx="29">
                  <c:v>3.8293206057060221E-2</c:v>
                </c:pt>
                <c:pt idx="30">
                  <c:v>3.5700041194008381E-2</c:v>
                </c:pt>
                <c:pt idx="31">
                  <c:v>3.2847216737649419E-2</c:v>
                </c:pt>
                <c:pt idx="32">
                  <c:v>2.973689951797491E-2</c:v>
                </c:pt>
                <c:pt idx="33">
                  <c:v>2.6368918455803421E-2</c:v>
                </c:pt>
                <c:pt idx="34">
                  <c:v>2.2742665007651302E-2</c:v>
                </c:pt>
                <c:pt idx="35">
                  <c:v>1.8594088590051672E-2</c:v>
                </c:pt>
                <c:pt idx="36">
                  <c:v>1.3790691217206792E-2</c:v>
                </c:pt>
                <c:pt idx="37">
                  <c:v>8.7652241850679838E-3</c:v>
                </c:pt>
                <c:pt idx="38">
                  <c:v>3.9946151463333534E-3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1-442C-A5D1-0DBE3C652013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'Biconvex Airfoil'!$F$7:$F$47</c:f>
              <c:numCache>
                <c:formatCode>0.00E+00</c:formatCode>
                <c:ptCount val="41"/>
                <c:pt idx="0">
                  <c:v>0</c:v>
                </c:pt>
                <c:pt idx="1">
                  <c:v>2.0396526200000001E-2</c:v>
                </c:pt>
                <c:pt idx="2">
                  <c:v>4.5942672499999997E-2</c:v>
                </c:pt>
                <c:pt idx="3">
                  <c:v>7.4509397300000002E-2</c:v>
                </c:pt>
                <c:pt idx="4">
                  <c:v>0.10373657999999999</c:v>
                </c:pt>
                <c:pt idx="5">
                  <c:v>0.130837178</c:v>
                </c:pt>
                <c:pt idx="6">
                  <c:v>0.15626366799999999</c:v>
                </c:pt>
                <c:pt idx="7">
                  <c:v>0.18170535299999999</c:v>
                </c:pt>
                <c:pt idx="8">
                  <c:v>0.20715271399999999</c:v>
                </c:pt>
                <c:pt idx="9">
                  <c:v>0.23260694100000001</c:v>
                </c:pt>
                <c:pt idx="10">
                  <c:v>0.25806802400000001</c:v>
                </c:pt>
                <c:pt idx="11">
                  <c:v>0.28352654900000002</c:v>
                </c:pt>
                <c:pt idx="12">
                  <c:v>0.30899194899999999</c:v>
                </c:pt>
                <c:pt idx="13">
                  <c:v>0.33445541299999998</c:v>
                </c:pt>
                <c:pt idx="14">
                  <c:v>0.35992242099999999</c:v>
                </c:pt>
                <c:pt idx="15">
                  <c:v>0.385392556</c:v>
                </c:pt>
                <c:pt idx="16">
                  <c:v>0.41085880200000002</c:v>
                </c:pt>
                <c:pt idx="17">
                  <c:v>0.43633008299999998</c:v>
                </c:pt>
                <c:pt idx="18">
                  <c:v>0.461796979</c:v>
                </c:pt>
                <c:pt idx="19">
                  <c:v>0.48726722</c:v>
                </c:pt>
                <c:pt idx="20">
                  <c:v>0.51273613600000001</c:v>
                </c:pt>
                <c:pt idx="21">
                  <c:v>0.53821091700000001</c:v>
                </c:pt>
                <c:pt idx="22">
                  <c:v>0.563674762</c:v>
                </c:pt>
                <c:pt idx="23">
                  <c:v>0.58914366100000004</c:v>
                </c:pt>
                <c:pt idx="24">
                  <c:v>0.61461408100000003</c:v>
                </c:pt>
                <c:pt idx="25">
                  <c:v>0.64008054400000003</c:v>
                </c:pt>
                <c:pt idx="26">
                  <c:v>0.66555375400000005</c:v>
                </c:pt>
                <c:pt idx="27">
                  <c:v>0.69101153599999998</c:v>
                </c:pt>
                <c:pt idx="28">
                  <c:v>0.71647590999999999</c:v>
                </c:pt>
                <c:pt idx="29">
                  <c:v>0.74193794599999996</c:v>
                </c:pt>
                <c:pt idx="30">
                  <c:v>0.76739445399999995</c:v>
                </c:pt>
                <c:pt idx="31">
                  <c:v>0.79285477000000004</c:v>
                </c:pt>
                <c:pt idx="32">
                  <c:v>0.81830096200000002</c:v>
                </c:pt>
                <c:pt idx="33">
                  <c:v>0.84373741099999999</c:v>
                </c:pt>
                <c:pt idx="34">
                  <c:v>0.86917025199999998</c:v>
                </c:pt>
                <c:pt idx="35">
                  <c:v>0.89626955100000005</c:v>
                </c:pt>
                <c:pt idx="36">
                  <c:v>0.92549564500000003</c:v>
                </c:pt>
                <c:pt idx="37">
                  <c:v>0.95406373899999997</c:v>
                </c:pt>
                <c:pt idx="38">
                  <c:v>0.97961122199999995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'Biconvex Airfoil'!$H$49:$H$89</c:f>
              <c:numCache>
                <c:formatCode>0.00E+00</c:formatCode>
                <c:ptCount val="41"/>
                <c:pt idx="0">
                  <c:v>0</c:v>
                </c:pt>
                <c:pt idx="1">
                  <c:v>-3.9961015837945424E-3</c:v>
                </c:pt>
                <c:pt idx="2">
                  <c:v>-8.7663886687115496E-3</c:v>
                </c:pt>
                <c:pt idx="3">
                  <c:v>-1.3791549402798153E-2</c:v>
                </c:pt>
                <c:pt idx="4">
                  <c:v>-1.8595060393980723E-2</c:v>
                </c:pt>
                <c:pt idx="5">
                  <c:v>-2.2743762170599265E-2</c:v>
                </c:pt>
                <c:pt idx="6">
                  <c:v>-2.6369066812637152E-2</c:v>
                </c:pt>
                <c:pt idx="7">
                  <c:v>-2.9737703538229077E-2</c:v>
                </c:pt>
                <c:pt idx="8">
                  <c:v>-3.284809341648684E-2</c:v>
                </c:pt>
                <c:pt idx="9">
                  <c:v>-3.570019039972451E-2</c:v>
                </c:pt>
                <c:pt idx="10">
                  <c:v>-3.8293783797747089E-2</c:v>
                </c:pt>
                <c:pt idx="11">
                  <c:v>-4.0627849002430119E-2</c:v>
                </c:pt>
                <c:pt idx="12">
                  <c:v>-4.2703184890636285E-2</c:v>
                </c:pt>
                <c:pt idx="13">
                  <c:v>-4.4518997942999891E-2</c:v>
                </c:pt>
                <c:pt idx="14">
                  <c:v>-4.6075654372299754E-2</c:v>
                </c:pt>
                <c:pt idx="15">
                  <c:v>-4.7373026755957379E-2</c:v>
                </c:pt>
                <c:pt idx="16">
                  <c:v>-4.8410769363824969E-2</c:v>
                </c:pt>
                <c:pt idx="17">
                  <c:v>-4.9189228333842622E-2</c:v>
                </c:pt>
                <c:pt idx="18">
                  <c:v>-4.9708105837294708E-2</c:v>
                </c:pt>
                <c:pt idx="19">
                  <c:v>-4.9967575262694318E-2</c:v>
                </c:pt>
                <c:pt idx="20">
                  <c:v>-4.9967558167957907E-2</c:v>
                </c:pt>
                <c:pt idx="21">
                  <c:v>-4.9707985164403827E-2</c:v>
                </c:pt>
                <c:pt idx="22">
                  <c:v>-4.9189104936848672E-2</c:v>
                </c:pt>
                <c:pt idx="23">
                  <c:v>-4.8410681540703417E-2</c:v>
                </c:pt>
                <c:pt idx="24">
                  <c:v>-4.7372722487305084E-2</c:v>
                </c:pt>
                <c:pt idx="25">
                  <c:v>-4.6075488238532809E-2</c:v>
                </c:pt>
                <c:pt idx="26">
                  <c:v>-4.4518390907301496E-2</c:v>
                </c:pt>
                <c:pt idx="27">
                  <c:v>-4.270291862298415E-2</c:v>
                </c:pt>
                <c:pt idx="28">
                  <c:v>-4.0627636077934376E-2</c:v>
                </c:pt>
                <c:pt idx="29">
                  <c:v>-3.8293206057060221E-2</c:v>
                </c:pt>
                <c:pt idx="30">
                  <c:v>-3.5700041194008381E-2</c:v>
                </c:pt>
                <c:pt idx="31">
                  <c:v>-3.2847216737649419E-2</c:v>
                </c:pt>
                <c:pt idx="32">
                  <c:v>-2.973689951797491E-2</c:v>
                </c:pt>
                <c:pt idx="33">
                  <c:v>-2.6368918455803421E-2</c:v>
                </c:pt>
                <c:pt idx="34">
                  <c:v>-2.2742665007651302E-2</c:v>
                </c:pt>
                <c:pt idx="35">
                  <c:v>-1.8594088590051672E-2</c:v>
                </c:pt>
                <c:pt idx="36">
                  <c:v>-1.3790691217206792E-2</c:v>
                </c:pt>
                <c:pt idx="37">
                  <c:v>-8.7652241850679838E-3</c:v>
                </c:pt>
                <c:pt idx="38">
                  <c:v>-3.9946151463333534E-3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1-442C-A5D1-0DBE3C65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67327"/>
        <c:axId val="1873922943"/>
      </c:scatterChart>
      <c:valAx>
        <c:axId val="1880267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22943"/>
        <c:crosses val="autoZero"/>
        <c:crossBetween val="midCat"/>
      </c:valAx>
      <c:valAx>
        <c:axId val="1873922943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image" Target="../media/image3.png"/><Relationship Id="rId7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1AE-5580-48F5-8677-048DCCC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1DA85-1658-4BEE-9305-007AA545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EC1CA-D538-4E1C-82F0-BFCF130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56EF-33DB-4F8C-B294-6503AEEF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</xdr:colOff>
      <xdr:row>0</xdr:row>
      <xdr:rowOff>0</xdr:rowOff>
    </xdr:from>
    <xdr:to>
      <xdr:col>5</xdr:col>
      <xdr:colOff>9524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B07D5-A983-40E7-9632-97BA08324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10476</xdr:colOff>
      <xdr:row>20</xdr:row>
      <xdr:rowOff>178117</xdr:rowOff>
    </xdr:from>
    <xdr:to>
      <xdr:col>4</xdr:col>
      <xdr:colOff>5086349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AD3B3-5CA3-4875-A738-51A47B55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407087" y="0"/>
          <a:ext cx="3147023" cy="915222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456360" y="0"/>
          <a:ext cx="2812750" cy="933823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zoomScaleNormal="100" workbookViewId="0">
      <selection activeCell="B6" sqref="B6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88671875" style="10"/>
    <col min="56" max="56" width="8.88671875" style="10"/>
    <col min="80" max="80" width="8.88671875" style="10"/>
    <col min="103" max="103" width="8.88671875" style="10"/>
    <col min="127" max="127" width="8.886718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11.44140625" bestFit="1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0" t="s">
        <v>56</v>
      </c>
      <c r="F5" s="30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">
      <c r="DX123" s="18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">
      <c r="DX187" s="18" t="s">
        <v>54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190-58BD-43A4-9262-6B5B955081E3}">
  <dimension ref="B1:HQ248"/>
  <sheetViews>
    <sheetView topLeftCell="DX1" zoomScaleNormal="100" workbookViewId="0">
      <selection activeCell="EG1" sqref="EG1:EJ4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77734375" style="10"/>
    <col min="56" max="56" width="8.77734375" style="10"/>
    <col min="80" max="80" width="8.77734375" style="10"/>
    <col min="103" max="103" width="8.77734375" style="10"/>
    <col min="127" max="127" width="8.777343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  <col min="217" max="217" width="8.88671875" customWidth="1"/>
    <col min="218" max="218" width="9" bestFit="1" customWidth="1"/>
  </cols>
  <sheetData>
    <row r="1" spans="2:219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5.6" x14ac:dyDescent="0.3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">
      <c r="E5" s="30" t="s">
        <v>214</v>
      </c>
      <c r="F5" s="30"/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">
      <c r="C6" s="12" t="s">
        <v>23</v>
      </c>
      <c r="D6" s="3" t="s">
        <v>25</v>
      </c>
      <c r="E6" s="3" t="s">
        <v>72</v>
      </c>
      <c r="F6" s="18" t="s">
        <v>21</v>
      </c>
      <c r="G6" s="13"/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">
      <c r="C7">
        <v>0</v>
      </c>
      <c r="D7" s="7">
        <v>0</v>
      </c>
      <c r="E7" s="7">
        <v>2.7363582167556095E-2</v>
      </c>
      <c r="F7" s="23">
        <v>4.8335320792879215E-3</v>
      </c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">
      <c r="C8">
        <v>1</v>
      </c>
      <c r="D8" s="7">
        <v>0.11</v>
      </c>
      <c r="E8" s="7"/>
      <c r="F8" s="23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">
      <c r="C9">
        <v>2</v>
      </c>
      <c r="D9" s="7">
        <v>0.22</v>
      </c>
      <c r="E9" s="7">
        <v>0.24586013398117817</v>
      </c>
      <c r="F9" s="23">
        <v>0.25862805492143809</v>
      </c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">
      <c r="C10">
        <v>3</v>
      </c>
      <c r="D10" s="7">
        <v>0.33</v>
      </c>
      <c r="E10" s="7"/>
      <c r="F10" s="23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">
      <c r="C11">
        <v>4</v>
      </c>
      <c r="D11" s="7">
        <v>0.44</v>
      </c>
      <c r="E11" s="7">
        <v>0.45755382972055902</v>
      </c>
      <c r="F11" s="23">
        <v>0.45343987778762768</v>
      </c>
      <c r="G11" s="23"/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">
      <c r="C12">
        <v>5</v>
      </c>
      <c r="D12" s="7">
        <v>0.55000000000000004</v>
      </c>
      <c r="E12" s="7"/>
      <c r="F12" s="23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">
      <c r="C13">
        <v>6</v>
      </c>
      <c r="D13" s="7">
        <v>0.66</v>
      </c>
      <c r="E13" s="7">
        <v>0.58872659134619787</v>
      </c>
      <c r="F13" s="23">
        <v>0.69042044636065059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">
      <c r="C14">
        <v>7</v>
      </c>
      <c r="D14" s="7">
        <v>0.77</v>
      </c>
      <c r="E14" s="7"/>
      <c r="F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">
      <c r="C15">
        <v>8</v>
      </c>
      <c r="D15" s="7">
        <v>0.88</v>
      </c>
      <c r="E15" s="7">
        <v>0.82383386529357816</v>
      </c>
      <c r="F15" s="7">
        <v>0.8461955778350736</v>
      </c>
      <c r="G15" s="7"/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">
      <c r="C16">
        <v>9</v>
      </c>
      <c r="D16" s="7">
        <v>0.99</v>
      </c>
      <c r="E16" s="7"/>
      <c r="F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">
      <c r="C17">
        <v>10</v>
      </c>
      <c r="D17" s="7">
        <v>1.1000000000000001</v>
      </c>
      <c r="E17" s="7">
        <v>1.069569463855164</v>
      </c>
      <c r="F17" s="22">
        <v>1.0354133589570089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">
      <c r="C18">
        <v>11</v>
      </c>
      <c r="D18" s="7">
        <v>1.21</v>
      </c>
      <c r="E18" s="7"/>
      <c r="F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">
      <c r="C19">
        <v>12</v>
      </c>
      <c r="D19" s="7">
        <v>1.2906</v>
      </c>
      <c r="E19" s="7">
        <v>1.2244037925557811</v>
      </c>
      <c r="F19" s="7">
        <v>1.2189744169950856</v>
      </c>
      <c r="G19" s="21"/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">
      <c r="C20">
        <v>13</v>
      </c>
      <c r="D20" s="7">
        <v>1.3687</v>
      </c>
      <c r="E20" s="7"/>
      <c r="F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">
      <c r="C21">
        <v>14</v>
      </c>
      <c r="D21" s="7">
        <v>1.4171</v>
      </c>
      <c r="E21" s="7">
        <v>1.453843366818337</v>
      </c>
      <c r="F21" s="7">
        <v>1.3925900896175425</v>
      </c>
      <c r="G21" s="7"/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">
      <c r="C22">
        <v>15</v>
      </c>
      <c r="D22" s="7">
        <v>1.4214</v>
      </c>
      <c r="E22" s="7"/>
      <c r="F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">
      <c r="C23">
        <v>16</v>
      </c>
      <c r="D23" s="7">
        <v>1.2941</v>
      </c>
      <c r="E23" s="7">
        <v>1.6259999999999999</v>
      </c>
      <c r="F23" s="22">
        <v>1.5073121859209901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35" si="108">AB23-AB24</f>
        <v>-3.4017340000000007E-2</v>
      </c>
      <c r="AE23" s="8">
        <f t="shared" ref="AE23:AE35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">
      <c r="C24">
        <v>17</v>
      </c>
      <c r="D24" s="7">
        <v>1.1200000000000001</v>
      </c>
      <c r="E24" s="7"/>
      <c r="F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">
      <c r="C25">
        <v>18</v>
      </c>
      <c r="D25" s="7">
        <v>0.97950000000000004</v>
      </c>
      <c r="E25" s="7">
        <v>1.7853306887986378</v>
      </c>
      <c r="F25" s="7">
        <v>1.6645606231023899</v>
      </c>
      <c r="G25" s="7"/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">
      <c r="C26">
        <v>19</v>
      </c>
      <c r="D26" s="7">
        <v>0.89829999999999999</v>
      </c>
      <c r="E26" s="7"/>
      <c r="F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">
      <c r="C27">
        <v>20</v>
      </c>
      <c r="D27" s="7">
        <v>0.86680000000000001</v>
      </c>
      <c r="E27" s="7">
        <v>1.9041049974034618</v>
      </c>
      <c r="F27" s="7">
        <v>1.811071333129981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si="108"/>
        <v>-3.3963390000000038E-2</v>
      </c>
      <c r="AE29" s="8">
        <f t="shared" si="109"/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08"/>
        <v>-3.3959599999999979E-2</v>
      </c>
      <c r="AE30" s="8">
        <f t="shared" si="109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08"/>
        <v>-3.6290050000000074E-2</v>
      </c>
      <c r="AE31" s="8">
        <f t="shared" si="109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0">BR31-BR32</f>
        <v>-2.606255E-2</v>
      </c>
      <c r="BU31" s="8">
        <f t="shared" ref="BU31:BU52" si="131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2">CI31-CI32</f>
        <v>-2.606255E-2</v>
      </c>
      <c r="CL31" s="8">
        <f t="shared" ref="CL31:CL52" si="133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4">DM31-DM32</f>
        <v>-2.606255E-2</v>
      </c>
      <c r="DP31" s="8">
        <f t="shared" ref="DP31:DP52" si="135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6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7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38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39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0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1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2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3">FW31-FW32</f>
        <v>-2.606255E-2</v>
      </c>
      <c r="FZ31" s="8">
        <f t="shared" ref="FZ31:FZ53" si="144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5">GH31-GH32</f>
        <v>-2.606255E-2</v>
      </c>
      <c r="GK31" s="8">
        <f t="shared" ref="GK31:GK53" si="146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7">GM31-GM32</f>
        <v>-2.606255E-2</v>
      </c>
      <c r="GP31" s="8">
        <f t="shared" ref="GP31:GP53" si="148">-GO31*GN31*$EE32</f>
        <v>3.6318829141710141E-2</v>
      </c>
      <c r="GR31" s="1">
        <v>0</v>
      </c>
      <c r="GS31" s="1">
        <v>-2.0225251499999999</v>
      </c>
      <c r="GT31" s="8">
        <f t="shared" ref="GT31:GT52" si="149">GR31-GR32</f>
        <v>-2.606255E-2</v>
      </c>
      <c r="GU31" s="8">
        <f t="shared" ref="GU31:GU53" si="150">-GT31*GS31*$EE32</f>
        <v>3.6856787031398427E-2</v>
      </c>
      <c r="GW31">
        <v>0</v>
      </c>
      <c r="GX31">
        <v>-2.0053177099999999</v>
      </c>
      <c r="GY31" s="8">
        <f t="shared" ref="GY31:GY52" si="151">GW31-GW32</f>
        <v>-2.606255E-2</v>
      </c>
      <c r="GZ31" s="8">
        <f t="shared" ref="GZ31:GZ53" si="152">-GY31*GX31*$EE32</f>
        <v>3.6543213204424975E-2</v>
      </c>
      <c r="HB31">
        <v>0</v>
      </c>
      <c r="HC31">
        <v>-2.0053177099999999</v>
      </c>
      <c r="HD31" s="8">
        <f t="shared" ref="HD31:HD52" si="153">HB31-HB32</f>
        <v>-2.606255E-2</v>
      </c>
      <c r="HE31" s="8">
        <f t="shared" ref="HE31:HE53" si="154">-HD31*HC31*$EE32</f>
        <v>3.6543213204424975E-2</v>
      </c>
    </row>
    <row r="32" spans="3:219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5">V32-V33</f>
        <v>-3.959457999999999E-2</v>
      </c>
      <c r="Y32" s="8">
        <f t="shared" ref="Y32:Y53" si="156">X32*W32</f>
        <v>8.9734677491291985E-3</v>
      </c>
      <c r="AB32">
        <v>0.86057835000000005</v>
      </c>
      <c r="AC32">
        <v>0.18674878</v>
      </c>
      <c r="AD32" s="8">
        <f t="shared" si="108"/>
        <v>-3.9103669999999924E-2</v>
      </c>
      <c r="AE32" s="8">
        <f t="shared" si="109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7">AN32-AN33</f>
        <v>-3.959457999999999E-2</v>
      </c>
      <c r="AQ32" s="8">
        <f t="shared" ref="AQ32:AQ53" si="158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0"/>
        <v>-3.959457999999999E-2</v>
      </c>
      <c r="BU32" s="8">
        <f t="shared" si="131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2"/>
        <v>-3.959457999999999E-2</v>
      </c>
      <c r="CL32" s="8">
        <f t="shared" si="133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4"/>
        <v>-3.959457999999999E-2</v>
      </c>
      <c r="DP32" s="8">
        <f t="shared" si="135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59">5*($EC$5/100)*(0.2969*SQRT(DY32)-0.126*DY32-0.3516*DY32^2+0.2843*DY32^3-0.1015*DY32^4)</f>
        <v>2.6648108451597489E-2</v>
      </c>
      <c r="EA32" s="14">
        <f t="shared" ref="EA32:EA53" si="160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6"/>
        <v>-3.959457999999999E-2</v>
      </c>
      <c r="EJ32" s="8">
        <f t="shared" ref="EJ32:EJ53" si="161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7"/>
        <v>-3.959457999999999E-2</v>
      </c>
      <c r="EP32" s="8">
        <f t="shared" ref="EP32:EP53" si="162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38"/>
        <v>-3.959457999999999E-2</v>
      </c>
      <c r="EV32" s="8">
        <f t="shared" ref="EV32:EV53" si="163">-EU32*ET32*$EE33</f>
        <v>-1.0402209552463328E-4</v>
      </c>
      <c r="EX32" s="1">
        <v>2.606255E-2</v>
      </c>
      <c r="EY32" s="1">
        <v>-0.1196434</v>
      </c>
      <c r="EZ32" s="8">
        <f t="shared" si="139"/>
        <v>-3.959457999999999E-2</v>
      </c>
      <c r="FA32" s="8">
        <f t="shared" ref="FA32:FA53" si="164">-EZ32*EY32*$EE33</f>
        <v>4.4950256014258854E-3</v>
      </c>
      <c r="FC32" s="1">
        <v>2.606255E-2</v>
      </c>
      <c r="FD32" s="1">
        <v>-0.22706359000000001</v>
      </c>
      <c r="FE32" s="8">
        <f t="shared" si="140"/>
        <v>-3.959457999999999E-2</v>
      </c>
      <c r="FF32" s="8">
        <f t="shared" ref="FF32:FF53" si="165">-FE32*FD32*$EE33</f>
        <v>8.5308228469073173E-3</v>
      </c>
      <c r="FH32">
        <v>0</v>
      </c>
      <c r="FI32">
        <v>-2.1951128</v>
      </c>
      <c r="FJ32" s="8">
        <f t="shared" si="141"/>
        <v>-2.521733E-2</v>
      </c>
      <c r="FK32" s="8">
        <f t="shared" ref="FK32:FK53" si="166">-FJ32*FI32*$EE33</f>
        <v>5.2524705589878935E-2</v>
      </c>
      <c r="FM32">
        <v>2.521733E-2</v>
      </c>
      <c r="FN32" s="1">
        <v>-0.25973410000000002</v>
      </c>
      <c r="FO32" s="8">
        <f t="shared" si="142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3"/>
        <v>-3.959457999999999E-2</v>
      </c>
      <c r="FZ32" s="8">
        <f t="shared" si="144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5"/>
        <v>-3.959457999999999E-2</v>
      </c>
      <c r="GK32" s="8">
        <f t="shared" si="146"/>
        <v>2.1839752929497719E-2</v>
      </c>
      <c r="GL32" s="8"/>
      <c r="GM32" s="1">
        <v>2.606255E-2</v>
      </c>
      <c r="GN32" s="1">
        <v>-0.67011969000000005</v>
      </c>
      <c r="GO32" s="8">
        <f t="shared" si="147"/>
        <v>-3.959457999999999E-2</v>
      </c>
      <c r="GP32" s="8">
        <f t="shared" si="148"/>
        <v>2.5176525930971361E-2</v>
      </c>
      <c r="GR32" s="1">
        <v>2.606255E-2</v>
      </c>
      <c r="GS32" s="1">
        <v>-0.76855041000000002</v>
      </c>
      <c r="GT32" s="8">
        <f t="shared" si="149"/>
        <v>-3.959457999999999E-2</v>
      </c>
      <c r="GU32" s="8">
        <f t="shared" si="150"/>
        <v>2.8874587055670115E-2</v>
      </c>
      <c r="GW32">
        <v>2.606255E-2</v>
      </c>
      <c r="GX32">
        <v>-0.87042010999999997</v>
      </c>
      <c r="GY32" s="8">
        <f t="shared" si="151"/>
        <v>-3.959457999999999E-2</v>
      </c>
      <c r="GZ32" s="8">
        <f t="shared" si="152"/>
        <v>3.2701851321894362E-2</v>
      </c>
      <c r="HB32">
        <v>2.606255E-2</v>
      </c>
      <c r="HC32">
        <v>-0.87042010999999997</v>
      </c>
      <c r="HD32" s="8">
        <f t="shared" si="153"/>
        <v>-3.959457999999999E-2</v>
      </c>
      <c r="HE32" s="8">
        <f t="shared" si="154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5"/>
        <v>-5.1140550000000007E-2</v>
      </c>
      <c r="Y33" s="8">
        <f t="shared" si="156"/>
        <v>9.6667135895640004E-3</v>
      </c>
      <c r="AB33">
        <v>0.89968201999999997</v>
      </c>
      <c r="AC33">
        <v>0.14916736999999999</v>
      </c>
      <c r="AD33" s="8">
        <f t="shared" si="108"/>
        <v>-3.8321460000000029E-2</v>
      </c>
      <c r="AE33" s="8">
        <f t="shared" si="109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7"/>
        <v>-5.1140550000000007E-2</v>
      </c>
      <c r="AQ33" s="8">
        <f t="shared" si="158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0"/>
        <v>-5.1140550000000007E-2</v>
      </c>
      <c r="BU33" s="8">
        <f t="shared" si="131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2"/>
        <v>-5.1140550000000007E-2</v>
      </c>
      <c r="CL33" s="8">
        <f t="shared" si="133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4"/>
        <v>-5.1140550000000007E-2</v>
      </c>
      <c r="DP33" s="8">
        <f t="shared" si="135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59"/>
        <v>3.9820016425207334E-2</v>
      </c>
      <c r="EA33" s="14">
        <f t="shared" si="160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7">-(PI()/2)+ATAN(EC33/EB33)</f>
        <v>-1.8919492617242695</v>
      </c>
      <c r="EE33">
        <f t="shared" ref="EE33:EE54" si="168">SIN(ED33)</f>
        <v>-0.94887211249767367</v>
      </c>
      <c r="EG33" s="1">
        <v>6.5657129999999994E-2</v>
      </c>
      <c r="EH33" s="1">
        <v>0.29557539999999999</v>
      </c>
      <c r="EI33" s="8">
        <f t="shared" si="136"/>
        <v>-5.1140550000000007E-2</v>
      </c>
      <c r="EJ33" s="8">
        <f t="shared" si="161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7"/>
        <v>-5.1140550000000007E-2</v>
      </c>
      <c r="EP33" s="8">
        <f t="shared" si="162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38"/>
        <v>-5.1140550000000007E-2</v>
      </c>
      <c r="EV33" s="8">
        <f t="shared" si="163"/>
        <v>-7.8913011487018951E-4</v>
      </c>
      <c r="EX33" s="1">
        <v>6.5657129999999994E-2</v>
      </c>
      <c r="EY33" s="1">
        <v>-9.6263799999999997E-2</v>
      </c>
      <c r="EZ33" s="8">
        <f t="shared" si="139"/>
        <v>-5.1140550000000007E-2</v>
      </c>
      <c r="FA33" s="8">
        <f t="shared" si="164"/>
        <v>4.8382454954305687E-3</v>
      </c>
      <c r="FC33" s="1">
        <v>6.5657129999999994E-2</v>
      </c>
      <c r="FD33" s="1">
        <v>-0.1987062</v>
      </c>
      <c r="FE33" s="8">
        <f t="shared" si="140"/>
        <v>-5.1140550000000007E-2</v>
      </c>
      <c r="FF33" s="8">
        <f t="shared" si="165"/>
        <v>9.9870291538888527E-3</v>
      </c>
      <c r="FH33">
        <v>2.521733E-2</v>
      </c>
      <c r="FI33">
        <v>-0.20745501</v>
      </c>
      <c r="FJ33" s="8">
        <f t="shared" si="141"/>
        <v>-3.9320690000000005E-2</v>
      </c>
      <c r="FK33" s="8">
        <f t="shared" si="166"/>
        <v>8.0168648603809161E-3</v>
      </c>
      <c r="FM33">
        <v>6.4538020000000001E-2</v>
      </c>
      <c r="FN33" s="1">
        <v>-0.28841538999999999</v>
      </c>
      <c r="FO33" s="8">
        <f t="shared" si="142"/>
        <v>-5.0857689999999997E-2</v>
      </c>
      <c r="FP33" s="8">
        <f t="shared" ref="FP33:FP53" si="169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3"/>
        <v>-5.1140550000000007E-2</v>
      </c>
      <c r="FZ33" s="8">
        <f t="shared" si="144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5"/>
        <v>-5.1140550000000007E-2</v>
      </c>
      <c r="GK33" s="8">
        <f t="shared" si="146"/>
        <v>2.8959374960740157E-2</v>
      </c>
      <c r="GL33" s="8"/>
      <c r="GM33" s="1">
        <v>6.5657129999999994E-2</v>
      </c>
      <c r="GN33" s="1">
        <v>-0.67174354000000003</v>
      </c>
      <c r="GO33" s="8">
        <f t="shared" si="147"/>
        <v>-5.1140550000000007E-2</v>
      </c>
      <c r="GP33" s="8">
        <f t="shared" si="148"/>
        <v>3.3762018084571611E-2</v>
      </c>
      <c r="GR33" s="1">
        <v>6.5657129999999994E-2</v>
      </c>
      <c r="GS33" s="1">
        <v>-0.79275724000000003</v>
      </c>
      <c r="GT33" s="8">
        <f t="shared" si="149"/>
        <v>-5.1140550000000007E-2</v>
      </c>
      <c r="GU33" s="8">
        <f t="shared" si="150"/>
        <v>3.9844200472035914E-2</v>
      </c>
      <c r="GW33">
        <v>6.5657129999999994E-2</v>
      </c>
      <c r="GX33">
        <v>-0.91915930999999995</v>
      </c>
      <c r="GY33" s="8">
        <f t="shared" si="151"/>
        <v>-5.1140550000000007E-2</v>
      </c>
      <c r="GZ33" s="8">
        <f t="shared" si="152"/>
        <v>4.6197203841844697E-2</v>
      </c>
      <c r="HB33">
        <v>6.5657129999999994E-2</v>
      </c>
      <c r="HC33">
        <v>-0.91915930999999995</v>
      </c>
      <c r="HD33" s="8">
        <f t="shared" si="153"/>
        <v>-5.1140550000000007E-2</v>
      </c>
      <c r="HE33" s="8">
        <f t="shared" si="154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5"/>
        <v>-6.1985959999999993E-2</v>
      </c>
      <c r="Y34" s="8">
        <f t="shared" si="156"/>
        <v>4.7425179059179994E-3</v>
      </c>
      <c r="AB34">
        <v>0.93800348</v>
      </c>
      <c r="AC34">
        <v>0.10929174</v>
      </c>
      <c r="AD34" s="8">
        <f t="shared" si="108"/>
        <v>-3.4369529999999981E-2</v>
      </c>
      <c r="AE34" s="8">
        <f t="shared" si="109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7"/>
        <v>-6.1985959999999993E-2</v>
      </c>
      <c r="AQ34" s="8">
        <f t="shared" si="158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0"/>
        <v>-6.1985959999999993E-2</v>
      </c>
      <c r="BU34" s="8">
        <f t="shared" si="131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2"/>
        <v>-6.1985959999999993E-2</v>
      </c>
      <c r="CL34" s="8">
        <f t="shared" si="133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4"/>
        <v>-6.1985959999999993E-2</v>
      </c>
      <c r="DP34" s="8">
        <f t="shared" si="135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59"/>
        <v>4.9433246699933216E-2</v>
      </c>
      <c r="EA34" s="14">
        <f t="shared" si="160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7"/>
        <v>-1.7566047065434491</v>
      </c>
      <c r="EE34">
        <f t="shared" si="168"/>
        <v>-0.98278723083040553</v>
      </c>
      <c r="EG34" s="1">
        <v>0.11679768</v>
      </c>
      <c r="EH34" s="1">
        <v>0.33941628000000001</v>
      </c>
      <c r="EI34" s="8">
        <f t="shared" si="136"/>
        <v>-6.1985959999999993E-2</v>
      </c>
      <c r="EJ34" s="8">
        <f t="shared" si="161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7"/>
        <v>-6.1985959999999993E-2</v>
      </c>
      <c r="EP34" s="8">
        <f t="shared" si="162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38"/>
        <v>-6.1985959999999993E-2</v>
      </c>
      <c r="EV34" s="8">
        <f t="shared" si="163"/>
        <v>-7.8764844388219471E-3</v>
      </c>
      <c r="EX34" s="1">
        <v>0.11679768</v>
      </c>
      <c r="EY34" s="1">
        <v>4.0874500000000001E-2</v>
      </c>
      <c r="EZ34" s="8">
        <f t="shared" si="139"/>
        <v>-6.1985959999999993E-2</v>
      </c>
      <c r="FA34" s="8">
        <f t="shared" si="164"/>
        <v>-2.5196475672865887E-3</v>
      </c>
      <c r="FC34" s="1">
        <v>0.11679768</v>
      </c>
      <c r="FD34" s="1">
        <v>-4.0017120000000003E-2</v>
      </c>
      <c r="FE34" s="8">
        <f t="shared" si="140"/>
        <v>-6.1985959999999993E-2</v>
      </c>
      <c r="FF34" s="8">
        <f t="shared" si="165"/>
        <v>2.466795656407185E-3</v>
      </c>
      <c r="FH34">
        <v>6.4538020000000001E-2</v>
      </c>
      <c r="FI34">
        <v>-0.24475599000000001</v>
      </c>
      <c r="FJ34" s="8">
        <f t="shared" si="141"/>
        <v>-5.0857689999999997E-2</v>
      </c>
      <c r="FK34" s="8">
        <f t="shared" si="166"/>
        <v>1.2378954688695706E-2</v>
      </c>
      <c r="FM34">
        <v>0.11539571</v>
      </c>
      <c r="FN34" s="1">
        <v>-7.9575010000000002E-2</v>
      </c>
      <c r="FO34" s="8">
        <f t="shared" si="142"/>
        <v>-6.1685169999999998E-2</v>
      </c>
      <c r="FP34" s="8">
        <f t="shared" si="169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3"/>
        <v>-6.1985959999999993E-2</v>
      </c>
      <c r="FZ34" s="8">
        <f t="shared" si="144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5"/>
        <v>-6.1985959999999993E-2</v>
      </c>
      <c r="GK34" s="8">
        <f t="shared" si="146"/>
        <v>2.1903042423634663E-2</v>
      </c>
      <c r="GL34" s="8"/>
      <c r="GM34" s="1">
        <v>0.11679768</v>
      </c>
      <c r="GN34" s="1">
        <v>-0.42809710000000001</v>
      </c>
      <c r="GO34" s="8">
        <f t="shared" si="147"/>
        <v>-6.1985959999999993E-2</v>
      </c>
      <c r="GP34" s="8">
        <f t="shared" si="148"/>
        <v>2.6389407003815177E-2</v>
      </c>
      <c r="GR34" s="1">
        <v>0.11679768</v>
      </c>
      <c r="GS34" s="1">
        <v>-0.53475846000000005</v>
      </c>
      <c r="GT34" s="8">
        <f t="shared" si="149"/>
        <v>-6.1985959999999993E-2</v>
      </c>
      <c r="GU34" s="8">
        <f t="shared" si="150"/>
        <v>3.2964387401067233E-2</v>
      </c>
      <c r="GW34">
        <v>0.11679768</v>
      </c>
      <c r="GX34">
        <v>-0.65289346999999998</v>
      </c>
      <c r="GY34" s="8">
        <f t="shared" si="151"/>
        <v>-6.1985959999999993E-2</v>
      </c>
      <c r="GZ34" s="8">
        <f t="shared" si="152"/>
        <v>4.0246643833754522E-2</v>
      </c>
      <c r="HB34">
        <v>0.11679768</v>
      </c>
      <c r="HC34">
        <v>-0.65289346999999998</v>
      </c>
      <c r="HD34" s="8">
        <f t="shared" si="153"/>
        <v>-6.1985959999999993E-2</v>
      </c>
      <c r="HE34" s="8">
        <f t="shared" si="154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5"/>
        <v>-5.5804640000000016E-2</v>
      </c>
      <c r="Y35" s="8">
        <f t="shared" si="156"/>
        <v>1.3200051867456005E-3</v>
      </c>
      <c r="AB35">
        <v>0.97237300999999998</v>
      </c>
      <c r="AC35">
        <v>8.6550719999999998E-2</v>
      </c>
      <c r="AD35" s="8">
        <f t="shared" si="108"/>
        <v>-2.7626990000000018E-2</v>
      </c>
      <c r="AE35" s="8">
        <f t="shared" si="109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7"/>
        <v>-5.5804640000000016E-2</v>
      </c>
      <c r="AQ35" s="8">
        <f t="shared" si="158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0"/>
        <v>-5.5804640000000016E-2</v>
      </c>
      <c r="BU35" s="8">
        <f t="shared" si="131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2"/>
        <v>-5.5804640000000016E-2</v>
      </c>
      <c r="CL35" s="8">
        <f t="shared" si="133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4"/>
        <v>-5.5804640000000016E-2</v>
      </c>
      <c r="DP35" s="8">
        <f t="shared" si="135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59"/>
        <v>5.5976094728309785E-2</v>
      </c>
      <c r="EA35" s="14">
        <f t="shared" si="160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7"/>
        <v>-1.6759606278858505</v>
      </c>
      <c r="EE35">
        <f t="shared" si="168"/>
        <v>-0.99447532939330852</v>
      </c>
      <c r="EG35" s="1">
        <v>0.17878363999999999</v>
      </c>
      <c r="EH35" s="1">
        <v>0.34605771000000002</v>
      </c>
      <c r="EI35" s="8">
        <f t="shared" si="136"/>
        <v>-5.5804640000000016E-2</v>
      </c>
      <c r="EJ35" s="8">
        <f t="shared" si="161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7"/>
        <v>-5.5804640000000016E-2</v>
      </c>
      <c r="EP35" s="8">
        <f t="shared" si="162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38"/>
        <v>-5.5804640000000016E-2</v>
      </c>
      <c r="EV35" s="8">
        <f t="shared" si="163"/>
        <v>-9.5994589881074552E-3</v>
      </c>
      <c r="EX35" s="1">
        <v>0.17878363999999999</v>
      </c>
      <c r="EY35" s="1">
        <v>9.78903E-2</v>
      </c>
      <c r="EZ35" s="8">
        <f t="shared" si="139"/>
        <v>-5.5804640000000016E-2</v>
      </c>
      <c r="FA35" s="8">
        <f t="shared" si="164"/>
        <v>-5.4549703430641569E-3</v>
      </c>
      <c r="FC35" s="1">
        <v>0.17878363999999999</v>
      </c>
      <c r="FD35" s="1">
        <v>2.7097969999999999E-2</v>
      </c>
      <c r="FE35" s="8">
        <f t="shared" si="140"/>
        <v>-5.5804640000000016E-2</v>
      </c>
      <c r="FF35" s="8">
        <f t="shared" si="165"/>
        <v>-1.5100436172658805E-3</v>
      </c>
      <c r="FH35">
        <v>0.11539571</v>
      </c>
      <c r="FI35">
        <v>-4.4005750000000003E-2</v>
      </c>
      <c r="FJ35" s="8">
        <f t="shared" si="141"/>
        <v>-6.1685169999999998E-2</v>
      </c>
      <c r="FK35" s="8">
        <f t="shared" si="166"/>
        <v>2.7106448301409012E-3</v>
      </c>
      <c r="FM35">
        <v>0.17708088</v>
      </c>
      <c r="FN35" s="1">
        <v>-1.0577069999999999E-2</v>
      </c>
      <c r="FO35" s="8">
        <f t="shared" si="142"/>
        <v>-5.5497390000000008E-2</v>
      </c>
      <c r="FP35" s="8">
        <f t="shared" si="169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3"/>
        <v>-5.5804640000000016E-2</v>
      </c>
      <c r="FZ35" s="8">
        <f t="shared" si="144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5"/>
        <v>-5.5804640000000016E-2</v>
      </c>
      <c r="GK35" s="8">
        <f t="shared" si="146"/>
        <v>1.4881286796070337E-2</v>
      </c>
      <c r="GL35" s="8"/>
      <c r="GM35" s="1">
        <v>0.17878363999999999</v>
      </c>
      <c r="GN35" s="1">
        <v>-0.33040104999999997</v>
      </c>
      <c r="GO35" s="8">
        <f t="shared" si="147"/>
        <v>-5.5804640000000016E-2</v>
      </c>
      <c r="GP35" s="8">
        <f t="shared" si="148"/>
        <v>1.8411711161036969E-2</v>
      </c>
      <c r="GR35" s="1">
        <v>0.17878363999999999</v>
      </c>
      <c r="GS35" s="1">
        <v>-0.43699829000000001</v>
      </c>
      <c r="GT35" s="8">
        <f t="shared" si="149"/>
        <v>-5.5804640000000016E-2</v>
      </c>
      <c r="GU35" s="8">
        <f t="shared" si="150"/>
        <v>2.4351878704220436E-2</v>
      </c>
      <c r="GW35">
        <v>0.17878363999999999</v>
      </c>
      <c r="GX35">
        <v>-0.55939943000000003</v>
      </c>
      <c r="GY35" s="8">
        <f t="shared" si="151"/>
        <v>-5.5804640000000016E-2</v>
      </c>
      <c r="GZ35" s="8">
        <f t="shared" si="152"/>
        <v>3.1172723963222033E-2</v>
      </c>
      <c r="HB35">
        <v>0.17878363999999999</v>
      </c>
      <c r="HC35">
        <v>-0.55939943000000003</v>
      </c>
      <c r="HD35" s="8">
        <f t="shared" si="153"/>
        <v>-5.5804640000000016E-2</v>
      </c>
      <c r="HE35" s="8">
        <f t="shared" si="154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5"/>
        <v>-4.4532539999999982E-2</v>
      </c>
      <c r="Y36" s="8">
        <f t="shared" si="156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7"/>
        <v>-4.4532539999999982E-2</v>
      </c>
      <c r="AQ36" s="8">
        <f t="shared" si="158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0"/>
        <v>-4.4532539999999982E-2</v>
      </c>
      <c r="BU36" s="8">
        <f t="shared" si="131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2"/>
        <v>-4.4532539999999982E-2</v>
      </c>
      <c r="CL36" s="8">
        <f t="shared" si="133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4"/>
        <v>-4.4532539999999982E-2</v>
      </c>
      <c r="DP36" s="8">
        <f t="shared" si="135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59"/>
        <v>5.8954250447668256E-2</v>
      </c>
      <c r="EA36" s="14">
        <f t="shared" si="160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7"/>
        <v>-1.6241132746282241</v>
      </c>
      <c r="EE36">
        <f t="shared" si="168"/>
        <v>-0.99857898821020796</v>
      </c>
      <c r="EG36" s="1">
        <v>0.23458828000000001</v>
      </c>
      <c r="EH36" s="1">
        <v>0.33993246999999999</v>
      </c>
      <c r="EI36" s="8">
        <f t="shared" si="136"/>
        <v>-4.4532539999999982E-2</v>
      </c>
      <c r="EJ36" s="8">
        <f t="shared" si="161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7"/>
        <v>-4.4532539999999982E-2</v>
      </c>
      <c r="EP36" s="8">
        <f t="shared" si="162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38"/>
        <v>-4.4532539999999982E-2</v>
      </c>
      <c r="EV36" s="8">
        <f t="shared" si="163"/>
        <v>-9.1153292276144968E-3</v>
      </c>
      <c r="EX36" s="1">
        <v>0.23458828000000001</v>
      </c>
      <c r="EY36" s="1">
        <v>0.14492194</v>
      </c>
      <c r="EZ36" s="8">
        <f t="shared" si="139"/>
        <v>-4.4532539999999982E-2</v>
      </c>
      <c r="FA36" s="8">
        <f t="shared" si="164"/>
        <v>-6.4522332201455207E-3</v>
      </c>
      <c r="FC36" s="1">
        <v>0.23458828000000001</v>
      </c>
      <c r="FD36" s="1">
        <v>8.7244929999999998E-2</v>
      </c>
      <c r="FE36" s="8">
        <f t="shared" si="140"/>
        <v>-4.4532539999999982E-2</v>
      </c>
      <c r="FF36" s="8">
        <f t="shared" si="165"/>
        <v>-3.8843299754010366E-3</v>
      </c>
      <c r="FH36">
        <v>0.17708088</v>
      </c>
      <c r="FI36">
        <v>2.078518E-2</v>
      </c>
      <c r="FJ36" s="8">
        <f t="shared" si="141"/>
        <v>-5.5497390000000008E-2</v>
      </c>
      <c r="FK36" s="8">
        <f t="shared" si="166"/>
        <v>-1.1532535496487748E-3</v>
      </c>
      <c r="FM36">
        <v>0.23257827</v>
      </c>
      <c r="FN36" s="1">
        <v>8.0252370000000003E-2</v>
      </c>
      <c r="FO36" s="8">
        <f t="shared" si="142"/>
        <v>-4.4369819999999977E-2</v>
      </c>
      <c r="FP36" s="8">
        <f t="shared" si="169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3"/>
        <v>-4.4532539999999982E-2</v>
      </c>
      <c r="FZ36" s="8">
        <f t="shared" si="144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5"/>
        <v>-4.4532539999999982E-2</v>
      </c>
      <c r="GK36" s="8">
        <f t="shared" si="146"/>
        <v>7.1726520128267777E-3</v>
      </c>
      <c r="GL36" s="8"/>
      <c r="GM36" s="1">
        <v>0.23458828000000001</v>
      </c>
      <c r="GN36" s="1">
        <v>-0.20241788999999999</v>
      </c>
      <c r="GO36" s="8">
        <f t="shared" si="147"/>
        <v>-4.4532539999999982E-2</v>
      </c>
      <c r="GP36" s="8">
        <f t="shared" si="148"/>
        <v>9.0120752883225391E-3</v>
      </c>
      <c r="GR36" s="1">
        <v>0.23458828000000001</v>
      </c>
      <c r="GS36" s="1">
        <v>-0.29157482000000001</v>
      </c>
      <c r="GT36" s="8">
        <f t="shared" si="149"/>
        <v>-4.4532539999999982E-2</v>
      </c>
      <c r="GU36" s="8">
        <f t="shared" si="150"/>
        <v>1.2981531573217627E-2</v>
      </c>
      <c r="GW36">
        <v>0.23458828000000001</v>
      </c>
      <c r="GX36">
        <v>-0.39515632000000001</v>
      </c>
      <c r="GY36" s="8">
        <f t="shared" si="151"/>
        <v>-4.4532539999999982E-2</v>
      </c>
      <c r="GZ36" s="8">
        <f t="shared" si="152"/>
        <v>1.7593200415716582E-2</v>
      </c>
      <c r="HB36">
        <v>0.23458828000000001</v>
      </c>
      <c r="HC36">
        <v>-0.39515632000000001</v>
      </c>
      <c r="HD36" s="8">
        <f t="shared" si="153"/>
        <v>-4.4532539999999982E-2</v>
      </c>
      <c r="HE36" s="8">
        <f t="shared" si="154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5"/>
        <v>-4.4599009999999994E-2</v>
      </c>
      <c r="Y37" s="8">
        <f t="shared" si="156"/>
        <v>-8.3352160165239982E-4</v>
      </c>
      <c r="AN37">
        <v>0.27912081999999999</v>
      </c>
      <c r="AO37">
        <v>2.1075130000000001E-2</v>
      </c>
      <c r="AP37" s="8">
        <f t="shared" si="157"/>
        <v>-4.4599009999999994E-2</v>
      </c>
      <c r="AQ37" s="8">
        <f t="shared" si="158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0"/>
        <v>-4.4599009999999994E-2</v>
      </c>
      <c r="BU37" s="8">
        <f t="shared" si="131"/>
        <v>2.9613198532078E-3</v>
      </c>
      <c r="CI37">
        <v>0.27912081999999999</v>
      </c>
      <c r="CJ37">
        <v>2.314335E-2</v>
      </c>
      <c r="CK37" s="8">
        <f t="shared" si="132"/>
        <v>-4.4599009999999994E-2</v>
      </c>
      <c r="CL37" s="8">
        <f t="shared" si="133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4"/>
        <v>-4.4599009999999994E-2</v>
      </c>
      <c r="DP37" s="8">
        <f t="shared" si="135"/>
        <v>-2.0592361934823996E-2</v>
      </c>
      <c r="DY37" s="1">
        <v>0.27912081999999999</v>
      </c>
      <c r="DZ37" s="14">
        <f t="shared" si="159"/>
        <v>5.9917388798173321E-2</v>
      </c>
      <c r="EA37" s="14">
        <f t="shared" si="160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7"/>
        <v>-1.5924207004593651</v>
      </c>
      <c r="EE37">
        <f t="shared" si="168"/>
        <v>-0.99976620234260183</v>
      </c>
      <c r="EG37" s="1">
        <v>0.27912081999999999</v>
      </c>
      <c r="EH37" s="1">
        <v>0.3232295</v>
      </c>
      <c r="EI37" s="8">
        <f t="shared" si="136"/>
        <v>-4.4599009999999994E-2</v>
      </c>
      <c r="EJ37" s="8">
        <f t="shared" si="161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7"/>
        <v>-4.4599009999999994E-2</v>
      </c>
      <c r="EP37" s="8">
        <f t="shared" si="162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38"/>
        <v>-4.4599009999999994E-2</v>
      </c>
      <c r="EV37" s="8">
        <f t="shared" si="163"/>
        <v>-9.0046582435881154E-3</v>
      </c>
      <c r="EX37" s="1">
        <v>0.27912081999999999</v>
      </c>
      <c r="EY37" s="1">
        <v>0.14672423000000001</v>
      </c>
      <c r="EZ37" s="8">
        <f t="shared" si="139"/>
        <v>-4.4599009999999994E-2</v>
      </c>
      <c r="FA37" s="8">
        <f t="shared" si="164"/>
        <v>-6.5437543830701933E-3</v>
      </c>
      <c r="FC37" s="1">
        <v>0.27912081999999999</v>
      </c>
      <c r="FD37" s="1">
        <v>9.3016689999999999E-2</v>
      </c>
      <c r="FE37" s="8">
        <f t="shared" si="140"/>
        <v>-4.4599009999999994E-2</v>
      </c>
      <c r="FF37" s="8">
        <f t="shared" si="165"/>
        <v>-4.1484516421465036E-3</v>
      </c>
      <c r="FH37">
        <v>0.23257827</v>
      </c>
      <c r="FI37">
        <v>0.10680781</v>
      </c>
      <c r="FJ37" s="8">
        <f t="shared" si="141"/>
        <v>-4.4369819999999977E-2</v>
      </c>
      <c r="FK37" s="8">
        <f t="shared" si="166"/>
        <v>-4.739042567091868E-3</v>
      </c>
      <c r="FM37">
        <v>0.27694808999999998</v>
      </c>
      <c r="FN37" s="1">
        <v>7.7727909999999997E-2</v>
      </c>
      <c r="FO37" s="8">
        <f t="shared" si="142"/>
        <v>-4.4377100000000003E-2</v>
      </c>
      <c r="FP37" s="8">
        <f t="shared" si="169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3"/>
        <v>-4.4599009999999994E-2</v>
      </c>
      <c r="FZ37" s="8">
        <f t="shared" si="144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5"/>
        <v>-4.4599009999999994E-2</v>
      </c>
      <c r="GK37" s="8">
        <f t="shared" si="146"/>
        <v>6.5019080304769836E-3</v>
      </c>
      <c r="GL37" s="8"/>
      <c r="GM37" s="1">
        <v>0.27912081999999999</v>
      </c>
      <c r="GN37" s="1">
        <v>-0.18218103999999999</v>
      </c>
      <c r="GO37" s="8">
        <f t="shared" si="147"/>
        <v>-4.4599009999999994E-2</v>
      </c>
      <c r="GP37" s="8">
        <f t="shared" si="148"/>
        <v>8.1250927608363388E-3</v>
      </c>
      <c r="GR37" s="1">
        <v>0.27912081999999999</v>
      </c>
      <c r="GS37" s="1">
        <v>-0.27017484000000003</v>
      </c>
      <c r="GT37" s="8">
        <f t="shared" si="149"/>
        <v>-4.4599009999999994E-2</v>
      </c>
      <c r="GU37" s="8">
        <f t="shared" si="150"/>
        <v>1.2049528516491709E-2</v>
      </c>
      <c r="GW37">
        <v>0.27912081999999999</v>
      </c>
      <c r="GX37">
        <v>-0.37421599</v>
      </c>
      <c r="GY37" s="8">
        <f t="shared" si="151"/>
        <v>-4.4599009999999994E-2</v>
      </c>
      <c r="GZ37" s="8">
        <f t="shared" si="152"/>
        <v>1.6689660083937404E-2</v>
      </c>
      <c r="HB37">
        <v>0.27912081999999999</v>
      </c>
      <c r="HC37">
        <v>-0.37421599</v>
      </c>
      <c r="HD37" s="8">
        <f t="shared" si="153"/>
        <v>-4.4599009999999994E-2</v>
      </c>
      <c r="HE37" s="8">
        <f t="shared" si="154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5"/>
        <v>-4.4542300000000035E-2</v>
      </c>
      <c r="Y38" s="8">
        <f t="shared" si="156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7"/>
        <v>-4.4542300000000035E-2</v>
      </c>
      <c r="AQ38" s="8">
        <f t="shared" si="158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0"/>
        <v>-4.4542300000000035E-2</v>
      </c>
      <c r="BU38" s="8">
        <f t="shared" si="131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2"/>
        <v>-4.4542300000000035E-2</v>
      </c>
      <c r="CL38" s="8">
        <f t="shared" si="133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4"/>
        <v>-4.4542300000000035E-2</v>
      </c>
      <c r="DP38" s="8">
        <f t="shared" si="135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59"/>
        <v>5.9892512357095425E-2</v>
      </c>
      <c r="EA38" s="14">
        <f t="shared" si="160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7"/>
        <v>-1.5702385466968316</v>
      </c>
      <c r="EE38">
        <f t="shared" si="168"/>
        <v>-0.99999984444068513</v>
      </c>
      <c r="EG38" s="1">
        <v>0.32371982999999999</v>
      </c>
      <c r="EH38" s="1">
        <v>0.30715009999999998</v>
      </c>
      <c r="EI38" s="8">
        <f t="shared" si="136"/>
        <v>-4.4542300000000035E-2</v>
      </c>
      <c r="EJ38" s="8">
        <f t="shared" si="161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7"/>
        <v>-4.4542300000000035E-2</v>
      </c>
      <c r="EP38" s="8">
        <f t="shared" si="162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38"/>
        <v>-4.4542300000000035E-2</v>
      </c>
      <c r="EV38" s="8">
        <f t="shared" si="163"/>
        <v>-8.9058797791601411E-3</v>
      </c>
      <c r="EX38" s="1">
        <v>0.32371982999999999</v>
      </c>
      <c r="EY38" s="1">
        <v>0.15005957</v>
      </c>
      <c r="EZ38" s="8">
        <f t="shared" si="139"/>
        <v>-4.4542300000000035E-2</v>
      </c>
      <c r="FA38" s="8">
        <f t="shared" si="164"/>
        <v>-6.6828095887743527E-3</v>
      </c>
      <c r="FC38" s="1">
        <v>0.32371982999999999</v>
      </c>
      <c r="FD38" s="1">
        <v>0.10125835</v>
      </c>
      <c r="FE38" s="8">
        <f t="shared" si="140"/>
        <v>-4.4542300000000035E-2</v>
      </c>
      <c r="FF38" s="8">
        <f t="shared" si="165"/>
        <v>-4.509477618278324E-3</v>
      </c>
      <c r="FH38">
        <v>0.27694808999999998</v>
      </c>
      <c r="FI38">
        <v>0.10151639</v>
      </c>
      <c r="FJ38" s="8">
        <f t="shared" si="141"/>
        <v>-4.4377100000000003E-2</v>
      </c>
      <c r="FK38" s="8">
        <f t="shared" si="166"/>
        <v>-4.5042017442604755E-3</v>
      </c>
      <c r="FM38">
        <v>0.32132518999999998</v>
      </c>
      <c r="FN38" s="1">
        <v>8.9921799999999996E-2</v>
      </c>
      <c r="FO38" s="8">
        <f t="shared" si="142"/>
        <v>-4.4383090000000014E-2</v>
      </c>
      <c r="FP38" s="8">
        <f t="shared" si="169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3"/>
        <v>-4.4542300000000035E-2</v>
      </c>
      <c r="FZ38" s="8">
        <f t="shared" si="144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5"/>
        <v>-4.4542300000000035E-2</v>
      </c>
      <c r="GK38" s="8">
        <f t="shared" si="146"/>
        <v>5.3907492715566351E-3</v>
      </c>
      <c r="GL38" s="8"/>
      <c r="GM38" s="1">
        <v>0.32371982999999999</v>
      </c>
      <c r="GN38" s="1">
        <v>-0.14812106</v>
      </c>
      <c r="GO38" s="8">
        <f t="shared" si="147"/>
        <v>-4.4542300000000035E-2</v>
      </c>
      <c r="GP38" s="8">
        <f t="shared" si="148"/>
        <v>6.5964792519892009E-3</v>
      </c>
      <c r="GR38" s="1">
        <v>0.32371982999999999</v>
      </c>
      <c r="GS38" s="1">
        <v>-0.22938381999999999</v>
      </c>
      <c r="GT38" s="8">
        <f t="shared" si="149"/>
        <v>-4.4542300000000035E-2</v>
      </c>
      <c r="GU38" s="8">
        <f t="shared" si="150"/>
        <v>1.0215465710088934E-2</v>
      </c>
      <c r="GW38">
        <v>0.32371982999999999</v>
      </c>
      <c r="GX38">
        <v>-0.32610057999999997</v>
      </c>
      <c r="GY38" s="8">
        <f t="shared" si="151"/>
        <v>-4.4542300000000035E-2</v>
      </c>
      <c r="GZ38" s="8">
        <f t="shared" si="152"/>
        <v>1.452268644331633E-2</v>
      </c>
      <c r="HB38">
        <v>0.32371982999999999</v>
      </c>
      <c r="HC38">
        <v>-0.32610057999999997</v>
      </c>
      <c r="HD38" s="8">
        <f t="shared" si="153"/>
        <v>-4.4542300000000035E-2</v>
      </c>
      <c r="HE38" s="8">
        <f t="shared" si="154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5"/>
        <v>-4.4585439999999976E-2</v>
      </c>
      <c r="Y39" s="8">
        <f t="shared" si="156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7"/>
        <v>-4.4585439999999976E-2</v>
      </c>
      <c r="AQ39" s="8">
        <f t="shared" si="158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0"/>
        <v>-4.4585439999999976E-2</v>
      </c>
      <c r="BU39" s="8">
        <f t="shared" si="131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2"/>
        <v>-4.4585439999999976E-2</v>
      </c>
      <c r="CL39" s="8">
        <f t="shared" si="133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4"/>
        <v>-4.4585439999999976E-2</v>
      </c>
      <c r="DP39" s="8">
        <f t="shared" si="135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59"/>
        <v>5.9052315314374174E-2</v>
      </c>
      <c r="EA39" s="14">
        <f t="shared" si="160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7"/>
        <v>-1.5519356644113727</v>
      </c>
      <c r="EE39">
        <f t="shared" si="168"/>
        <v>-0.9998221429796641</v>
      </c>
      <c r="EG39" s="1">
        <v>0.36826213000000002</v>
      </c>
      <c r="EH39" s="1">
        <v>0.28905521000000001</v>
      </c>
      <c r="EI39" s="8">
        <f t="shared" si="136"/>
        <v>-4.4585439999999976E-2</v>
      </c>
      <c r="EJ39" s="8">
        <f t="shared" si="161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7"/>
        <v>-4.4585439999999976E-2</v>
      </c>
      <c r="EP39" s="8">
        <f t="shared" si="162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38"/>
        <v>-4.4585439999999976E-2</v>
      </c>
      <c r="EV39" s="8">
        <f t="shared" si="163"/>
        <v>-8.6236344518604811E-3</v>
      </c>
      <c r="EX39" s="1">
        <v>0.36826213000000002</v>
      </c>
      <c r="EY39" s="1">
        <v>0.14786937999999999</v>
      </c>
      <c r="EZ39" s="8">
        <f t="shared" si="139"/>
        <v>-4.4585439999999976E-2</v>
      </c>
      <c r="FA39" s="8">
        <f t="shared" si="164"/>
        <v>-6.5889652914834897E-3</v>
      </c>
      <c r="FC39" s="1">
        <v>0.36826213000000002</v>
      </c>
      <c r="FD39" s="1">
        <v>0.10304165</v>
      </c>
      <c r="FE39" s="8">
        <f t="shared" si="140"/>
        <v>-4.4585439999999976E-2</v>
      </c>
      <c r="FF39" s="8">
        <f t="shared" si="165"/>
        <v>-4.5914702247834525E-3</v>
      </c>
      <c r="FH39">
        <v>0.32132518999999998</v>
      </c>
      <c r="FI39">
        <v>0.11072875</v>
      </c>
      <c r="FJ39" s="8">
        <f t="shared" si="141"/>
        <v>-4.4383090000000014E-2</v>
      </c>
      <c r="FK39" s="8">
        <f t="shared" si="166"/>
        <v>-4.9116096419702208E-3</v>
      </c>
      <c r="FM39">
        <v>0.36570828</v>
      </c>
      <c r="FN39" s="1">
        <v>9.3804600000000002E-2</v>
      </c>
      <c r="FO39" s="8">
        <f t="shared" si="142"/>
        <v>-4.4389740000000011E-2</v>
      </c>
      <c r="FP39" s="8">
        <f t="shared" si="169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3"/>
        <v>-4.4585439999999976E-2</v>
      </c>
      <c r="FZ39" s="8">
        <f t="shared" si="144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5"/>
        <v>-4.4585439999999976E-2</v>
      </c>
      <c r="GK39" s="8">
        <f t="shared" si="146"/>
        <v>4.746180776634577E-3</v>
      </c>
      <c r="GL39" s="8"/>
      <c r="GM39" s="1">
        <v>0.36826213000000002</v>
      </c>
      <c r="GN39" s="1">
        <v>-0.12592062000000001</v>
      </c>
      <c r="GO39" s="8">
        <f t="shared" si="147"/>
        <v>-4.4585439999999976E-2</v>
      </c>
      <c r="GP39" s="8">
        <f t="shared" si="148"/>
        <v>5.6109425403831539E-3</v>
      </c>
      <c r="GR39" s="1">
        <v>0.36826213000000002</v>
      </c>
      <c r="GS39" s="1">
        <v>-0.20226682000000001</v>
      </c>
      <c r="GT39" s="8">
        <f t="shared" si="149"/>
        <v>-4.4585439999999976E-2</v>
      </c>
      <c r="GU39" s="8">
        <f t="shared" si="150"/>
        <v>9.0128805341493871E-3</v>
      </c>
      <c r="GW39">
        <v>0.36826213000000002</v>
      </c>
      <c r="GX39">
        <v>-0.29404351000000001</v>
      </c>
      <c r="GY39" s="8">
        <f t="shared" si="151"/>
        <v>-4.4585439999999976E-2</v>
      </c>
      <c r="GZ39" s="8">
        <f t="shared" si="152"/>
        <v>1.3102391323856086E-2</v>
      </c>
      <c r="HB39">
        <v>0.36826213000000002</v>
      </c>
      <c r="HC39">
        <v>-0.29404351000000001</v>
      </c>
      <c r="HD39" s="8">
        <f t="shared" si="153"/>
        <v>-4.4585439999999976E-2</v>
      </c>
      <c r="HE39" s="8">
        <f t="shared" si="154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155"/>
        <v>-4.4571050000000001E-2</v>
      </c>
      <c r="Y40" s="8">
        <f t="shared" si="156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7"/>
        <v>-4.4571050000000001E-2</v>
      </c>
      <c r="AQ40" s="8">
        <f t="shared" si="158"/>
        <v>-1.2178067763610001E-3</v>
      </c>
      <c r="BR40">
        <v>0.41284757</v>
      </c>
      <c r="BS40">
        <v>9.4774120000000003E-2</v>
      </c>
      <c r="BT40" s="8">
        <f t="shared" si="130"/>
        <v>-4.4571050000000001E-2</v>
      </c>
      <c r="BU40" s="8">
        <f t="shared" si="131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2"/>
        <v>-4.4571050000000001E-2</v>
      </c>
      <c r="CL40" s="8">
        <f t="shared" si="133"/>
        <v>1.7421891910054999E-3</v>
      </c>
      <c r="DM40">
        <v>0.41284757</v>
      </c>
      <c r="DN40">
        <v>-0.39274546999999999</v>
      </c>
      <c r="DO40" s="8">
        <f t="shared" si="134"/>
        <v>-4.4571050000000001E-2</v>
      </c>
      <c r="DP40" s="8">
        <f t="shared" si="135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59"/>
        <v>5.7526732273967394E-2</v>
      </c>
      <c r="EA40" s="14">
        <f t="shared" si="160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7"/>
        <v>-1.5365925992766278</v>
      </c>
      <c r="EE40">
        <f t="shared" si="168"/>
        <v>-0.99941510953696477</v>
      </c>
      <c r="EG40" s="1">
        <v>0.41284757</v>
      </c>
      <c r="EH40" s="1">
        <v>0.26937189</v>
      </c>
      <c r="EI40" s="8">
        <f t="shared" si="136"/>
        <v>-4.4571050000000001E-2</v>
      </c>
      <c r="EJ40" s="8">
        <f t="shared" si="161"/>
        <v>-1.1992799844897513E-2</v>
      </c>
      <c r="EK40">
        <v>0</v>
      </c>
      <c r="EM40" s="1">
        <v>0.41284757</v>
      </c>
      <c r="EN40" s="1">
        <v>0.22761982</v>
      </c>
      <c r="EO40" s="8">
        <f t="shared" si="137"/>
        <v>-4.4571050000000001E-2</v>
      </c>
      <c r="EP40" s="8">
        <f t="shared" si="162"/>
        <v>-1.0132397929088505E-2</v>
      </c>
      <c r="EQ40">
        <v>1</v>
      </c>
      <c r="ES40" s="1">
        <v>0.41284757</v>
      </c>
      <c r="ET40" s="1">
        <v>0.18426813</v>
      </c>
      <c r="EU40" s="8">
        <f t="shared" si="138"/>
        <v>-4.4571050000000001E-2</v>
      </c>
      <c r="EV40" s="8">
        <f t="shared" si="163"/>
        <v>-8.2038656701839043E-3</v>
      </c>
      <c r="EX40" s="1">
        <v>0.41284757</v>
      </c>
      <c r="EY40" s="1">
        <v>0.14242529000000001</v>
      </c>
      <c r="EZ40" s="8">
        <f t="shared" si="139"/>
        <v>-4.4571050000000001E-2</v>
      </c>
      <c r="FA40" s="8">
        <f t="shared" si="164"/>
        <v>-6.3409659999099513E-3</v>
      </c>
      <c r="FC40" s="1">
        <v>0.41284757</v>
      </c>
      <c r="FD40" s="1">
        <v>0.10123399</v>
      </c>
      <c r="FE40" s="8">
        <f t="shared" si="140"/>
        <v>-4.4571050000000001E-2</v>
      </c>
      <c r="FF40" s="8">
        <f t="shared" si="165"/>
        <v>-4.5070737691685521E-3</v>
      </c>
      <c r="FH40">
        <v>0.36570828</v>
      </c>
      <c r="FI40">
        <v>0.11213889</v>
      </c>
      <c r="FJ40" s="8">
        <f t="shared" si="141"/>
        <v>-4.4389740000000011E-2</v>
      </c>
      <c r="FK40" s="8">
        <f t="shared" si="166"/>
        <v>-4.972265394629985E-3</v>
      </c>
      <c r="FM40">
        <v>0.41009802000000001</v>
      </c>
      <c r="FN40" s="1">
        <v>9.5266009999999998E-2</v>
      </c>
      <c r="FO40" s="8">
        <f t="shared" si="142"/>
        <v>-4.439208E-2</v>
      </c>
      <c r="FP40" s="8">
        <f t="shared" si="169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3"/>
        <v>-4.4571050000000001E-2</v>
      </c>
      <c r="FZ40" s="8">
        <f t="shared" si="144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5"/>
        <v>-4.4571050000000001E-2</v>
      </c>
      <c r="GK40" s="8">
        <f t="shared" si="146"/>
        <v>4.2814217654131535E-3</v>
      </c>
      <c r="GL40" s="8"/>
      <c r="GM40" s="1">
        <v>0.41284757</v>
      </c>
      <c r="GN40" s="1">
        <v>-0.10781455</v>
      </c>
      <c r="GO40" s="8">
        <f t="shared" si="147"/>
        <v>-4.4571050000000001E-2</v>
      </c>
      <c r="GP40" s="8">
        <f t="shared" si="148"/>
        <v>4.800049175575429E-3</v>
      </c>
      <c r="GR40" s="1">
        <v>0.41284757</v>
      </c>
      <c r="GS40" s="1">
        <v>-0.17883449000000001</v>
      </c>
      <c r="GT40" s="8">
        <f t="shared" si="149"/>
        <v>-4.4571050000000001E-2</v>
      </c>
      <c r="GU40" s="8">
        <f t="shared" si="150"/>
        <v>7.961952689029007E-3</v>
      </c>
      <c r="GW40">
        <v>0.41284757</v>
      </c>
      <c r="GX40">
        <v>-0.26486390999999998</v>
      </c>
      <c r="GY40" s="8">
        <f t="shared" si="151"/>
        <v>-4.4571050000000001E-2</v>
      </c>
      <c r="GZ40" s="8">
        <f t="shared" si="152"/>
        <v>1.1792098495381046E-2</v>
      </c>
      <c r="HB40">
        <v>0.41284757</v>
      </c>
      <c r="HC40">
        <v>-0.26486390999999998</v>
      </c>
      <c r="HD40" s="8">
        <f t="shared" si="153"/>
        <v>-4.4571050000000001E-2</v>
      </c>
      <c r="HE40" s="8">
        <f t="shared" si="154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5"/>
        <v>-4.4585399999999997E-2</v>
      </c>
      <c r="Y41" s="8">
        <f t="shared" si="156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7"/>
        <v>-4.4585399999999997E-2</v>
      </c>
      <c r="AQ41" s="8">
        <f t="shared" si="158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0"/>
        <v>-4.4585399999999997E-2</v>
      </c>
      <c r="BU41" s="8">
        <f t="shared" si="131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2"/>
        <v>-4.4585399999999997E-2</v>
      </c>
      <c r="CL41" s="8">
        <f t="shared" si="133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4"/>
        <v>-4.4585399999999997E-2</v>
      </c>
      <c r="DP41" s="8">
        <f t="shared" si="135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59"/>
        <v>5.5420099779394875E-2</v>
      </c>
      <c r="EA41" s="14">
        <f t="shared" si="160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7"/>
        <v>-1.5235668862871452</v>
      </c>
      <c r="EE41">
        <f t="shared" si="168"/>
        <v>-0.9988848972786567</v>
      </c>
      <c r="EG41" s="1">
        <v>0.45741862</v>
      </c>
      <c r="EH41" s="1">
        <v>0.24831054999999999</v>
      </c>
      <c r="EI41" s="8">
        <f t="shared" si="136"/>
        <v>-4.4585399999999997E-2</v>
      </c>
      <c r="EJ41" s="8">
        <f t="shared" si="161"/>
        <v>-1.1052151209888349E-2</v>
      </c>
      <c r="EK41">
        <v>0</v>
      </c>
      <c r="EM41" s="1">
        <v>0.45741862</v>
      </c>
      <c r="EN41" s="1">
        <v>0.21242158</v>
      </c>
      <c r="EO41" s="8">
        <f t="shared" si="137"/>
        <v>-4.4585399999999997E-2</v>
      </c>
      <c r="EP41" s="8">
        <f t="shared" si="162"/>
        <v>-9.4533150281900947E-3</v>
      </c>
      <c r="EQ41">
        <v>1</v>
      </c>
      <c r="ES41" s="1">
        <v>0.45741862</v>
      </c>
      <c r="ET41" s="1">
        <v>0.17271686</v>
      </c>
      <c r="EU41" s="8">
        <f t="shared" si="138"/>
        <v>-4.4585399999999997E-2</v>
      </c>
      <c r="EV41" s="8">
        <f t="shared" si="163"/>
        <v>-7.6875221500541024E-3</v>
      </c>
      <c r="EX41" s="1">
        <v>0.45741862</v>
      </c>
      <c r="EY41" s="1">
        <v>0.1343184</v>
      </c>
      <c r="EZ41" s="8">
        <f t="shared" si="139"/>
        <v>-4.4585399999999997E-2</v>
      </c>
      <c r="FA41" s="8">
        <f t="shared" si="164"/>
        <v>-5.9784301032326957E-3</v>
      </c>
      <c r="FC41" s="1">
        <v>0.45741862</v>
      </c>
      <c r="FD41" s="1">
        <v>9.6445909999999996E-2</v>
      </c>
      <c r="FE41" s="8">
        <f t="shared" si="140"/>
        <v>-4.4585399999999997E-2</v>
      </c>
      <c r="FF41" s="8">
        <f t="shared" si="165"/>
        <v>-4.2927486604789162E-3</v>
      </c>
      <c r="FH41">
        <v>0.41009802000000001</v>
      </c>
      <c r="FI41">
        <v>0.1094217</v>
      </c>
      <c r="FJ41" s="8">
        <f t="shared" si="141"/>
        <v>-4.439208E-2</v>
      </c>
      <c r="FK41" s="8">
        <f t="shared" si="166"/>
        <v>-4.8491758227842121E-3</v>
      </c>
      <c r="FM41">
        <v>0.45449010000000001</v>
      </c>
      <c r="FN41" s="1">
        <v>9.3646309999999996E-2</v>
      </c>
      <c r="FO41" s="8">
        <f t="shared" si="142"/>
        <v>-4.4395249999999997E-2</v>
      </c>
      <c r="FP41" s="8">
        <f t="shared" si="169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3"/>
        <v>-4.4585399999999997E-2</v>
      </c>
      <c r="FZ41" s="8">
        <f t="shared" si="144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5"/>
        <v>-4.4585399999999997E-2</v>
      </c>
      <c r="GK41" s="8">
        <f t="shared" si="146"/>
        <v>3.9912157893826315E-3</v>
      </c>
      <c r="GL41" s="8"/>
      <c r="GM41" s="1">
        <v>0.45741862</v>
      </c>
      <c r="GN41" s="1">
        <v>-9.379208E-2</v>
      </c>
      <c r="GO41" s="8">
        <f t="shared" si="147"/>
        <v>-4.4585399999999997E-2</v>
      </c>
      <c r="GP41" s="8">
        <f t="shared" si="148"/>
        <v>4.1746283049590317E-3</v>
      </c>
      <c r="GR41" s="1">
        <v>0.45741862</v>
      </c>
      <c r="GS41" s="1">
        <v>-0.15960326999999999</v>
      </c>
      <c r="GT41" s="8">
        <f t="shared" si="149"/>
        <v>-4.4585399999999997E-2</v>
      </c>
      <c r="GU41" s="8">
        <f t="shared" si="150"/>
        <v>7.103844253224992E-3</v>
      </c>
      <c r="GW41">
        <v>0.45741862</v>
      </c>
      <c r="GX41">
        <v>-0.23998554</v>
      </c>
      <c r="GY41" s="8">
        <f t="shared" si="151"/>
        <v>-4.4585399999999997E-2</v>
      </c>
      <c r="GZ41" s="8">
        <f t="shared" si="152"/>
        <v>1.0681610089731222E-2</v>
      </c>
      <c r="HB41">
        <v>0.45741862</v>
      </c>
      <c r="HC41">
        <v>-0.23998554</v>
      </c>
      <c r="HD41" s="8">
        <f t="shared" si="153"/>
        <v>-4.4585399999999997E-2</v>
      </c>
      <c r="HE41" s="8">
        <f t="shared" si="154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6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8"/>
        <v>-1.3808122390426001E-3</v>
      </c>
      <c r="BR42">
        <v>0.50200402</v>
      </c>
      <c r="BS42">
        <v>9.0652559999999993E-2</v>
      </c>
      <c r="BT42" s="8">
        <f t="shared" si="130"/>
        <v>-4.4568410000000003E-2</v>
      </c>
      <c r="BU42" s="8">
        <f t="shared" si="131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2"/>
        <v>-4.4568410000000003E-2</v>
      </c>
      <c r="CL42" s="8">
        <f t="shared" si="133"/>
        <v>2.2641576795585003E-3</v>
      </c>
      <c r="DM42">
        <v>0.50200402</v>
      </c>
      <c r="DN42">
        <v>-0.35333961000000003</v>
      </c>
      <c r="DO42" s="8">
        <f t="shared" si="134"/>
        <v>-4.4568410000000003E-2</v>
      </c>
      <c r="DP42" s="8">
        <f t="shared" si="135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59"/>
        <v>5.2813337809880657E-2</v>
      </c>
      <c r="EA42" s="14">
        <f t="shared" si="160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7"/>
        <v>-1.5123960894851083</v>
      </c>
      <c r="EE42">
        <f t="shared" si="168"/>
        <v>-0.99829519075717399</v>
      </c>
      <c r="EG42" s="1">
        <v>0.50200402</v>
      </c>
      <c r="EH42" s="1">
        <v>0.22612906999999999</v>
      </c>
      <c r="EI42" s="8">
        <f t="shared" si="136"/>
        <v>-4.4568410000000003E-2</v>
      </c>
      <c r="EJ42" s="8">
        <f t="shared" si="161"/>
        <v>-1.0054865144540211E-2</v>
      </c>
      <c r="EK42">
        <v>0</v>
      </c>
      <c r="EM42" s="1">
        <v>0.50200402</v>
      </c>
      <c r="EN42" s="1">
        <v>0.19575502</v>
      </c>
      <c r="EO42" s="8">
        <f t="shared" si="137"/>
        <v>-4.4568410000000003E-2</v>
      </c>
      <c r="EP42" s="8">
        <f t="shared" si="162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38"/>
        <v>-4.4568410000000003E-2</v>
      </c>
      <c r="EV42" s="8">
        <f t="shared" si="163"/>
        <v>-7.0869117987393069E-3</v>
      </c>
      <c r="EX42" s="1">
        <v>0.50200402</v>
      </c>
      <c r="EY42" s="1">
        <v>0.12415569999999999</v>
      </c>
      <c r="EZ42" s="8">
        <f t="shared" si="139"/>
        <v>-4.4568410000000003E-2</v>
      </c>
      <c r="FA42" s="8">
        <f t="shared" si="164"/>
        <v>-5.5206029920257093E-3</v>
      </c>
      <c r="FC42" s="1">
        <v>0.50200402</v>
      </c>
      <c r="FD42" s="1">
        <v>8.9373149999999998E-2</v>
      </c>
      <c r="FE42" s="8">
        <f t="shared" si="140"/>
        <v>-4.4568410000000003E-2</v>
      </c>
      <c r="FF42" s="8">
        <f t="shared" si="165"/>
        <v>-3.9739913616270743E-3</v>
      </c>
      <c r="FH42">
        <v>0.45449010000000001</v>
      </c>
      <c r="FI42">
        <v>0.10343495</v>
      </c>
      <c r="FJ42" s="8">
        <f t="shared" si="141"/>
        <v>-4.4395249999999997E-2</v>
      </c>
      <c r="FK42" s="8">
        <f t="shared" si="166"/>
        <v>-4.5813822377826444E-3</v>
      </c>
      <c r="FM42">
        <v>0.49888535000000001</v>
      </c>
      <c r="FN42" s="1">
        <v>9.0398469999999995E-2</v>
      </c>
      <c r="FO42" s="8">
        <f t="shared" si="142"/>
        <v>-4.437842000000003E-2</v>
      </c>
      <c r="FP42" s="8">
        <f t="shared" si="169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3"/>
        <v>-4.4568410000000003E-2</v>
      </c>
      <c r="FZ42" s="8">
        <f t="shared" si="144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5"/>
        <v>-4.4568410000000003E-2</v>
      </c>
      <c r="GK42" s="8">
        <f t="shared" si="146"/>
        <v>3.8209529545798391E-3</v>
      </c>
      <c r="GL42" s="8"/>
      <c r="GM42" s="1">
        <v>0.50200402</v>
      </c>
      <c r="GN42" s="1">
        <v>-8.2650379999999996E-2</v>
      </c>
      <c r="GO42" s="8">
        <f t="shared" si="147"/>
        <v>-4.4568410000000003E-2</v>
      </c>
      <c r="GP42" s="8">
        <f t="shared" si="148"/>
        <v>3.6750623219075872E-3</v>
      </c>
      <c r="GR42" s="1">
        <v>0.50200402</v>
      </c>
      <c r="GS42" s="1">
        <v>-0.14319596000000001</v>
      </c>
      <c r="GT42" s="8">
        <f t="shared" si="149"/>
        <v>-4.4568410000000003E-2</v>
      </c>
      <c r="GU42" s="8">
        <f t="shared" si="150"/>
        <v>6.3672311881129411E-3</v>
      </c>
      <c r="GW42">
        <v>0.50200402</v>
      </c>
      <c r="GX42">
        <v>-0.21780055000000001</v>
      </c>
      <c r="GY42" s="8">
        <f t="shared" si="151"/>
        <v>-4.4568410000000003E-2</v>
      </c>
      <c r="GZ42" s="8">
        <f t="shared" si="152"/>
        <v>9.684536175099857E-3</v>
      </c>
      <c r="HB42">
        <v>0.50200402</v>
      </c>
      <c r="HC42">
        <v>-0.21780055000000001</v>
      </c>
      <c r="HD42" s="8">
        <f t="shared" si="153"/>
        <v>-4.4568410000000003E-2</v>
      </c>
      <c r="HE42" s="8">
        <f t="shared" si="154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6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8"/>
        <v>-1.4441381903447983E-3</v>
      </c>
      <c r="BR43">
        <v>0.54657243</v>
      </c>
      <c r="BS43">
        <v>8.5162699999999994E-2</v>
      </c>
      <c r="BT43" s="8">
        <f t="shared" si="130"/>
        <v>-4.4593719999999948E-2</v>
      </c>
      <c r="BU43" s="8">
        <f t="shared" si="131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2"/>
        <v>-4.4593719999999948E-2</v>
      </c>
      <c r="CL43" s="8">
        <f t="shared" si="133"/>
        <v>2.458371514903997E-3</v>
      </c>
      <c r="DM43">
        <v>0.54657243</v>
      </c>
      <c r="DN43">
        <v>-0.33301844000000003</v>
      </c>
      <c r="DO43" s="8">
        <f t="shared" si="134"/>
        <v>-4.4593719999999948E-2</v>
      </c>
      <c r="DP43" s="8">
        <f t="shared" si="135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59"/>
        <v>4.9774339676722755E-2</v>
      </c>
      <c r="EA43" s="14">
        <f t="shared" si="160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7"/>
        <v>-1.5027144405318809</v>
      </c>
      <c r="EE43">
        <f t="shared" si="168"/>
        <v>-0.9976833234328365</v>
      </c>
      <c r="EG43" s="1">
        <v>0.54657243</v>
      </c>
      <c r="EH43" s="1">
        <v>0.20302964000000001</v>
      </c>
      <c r="EI43" s="8">
        <f t="shared" si="136"/>
        <v>-4.4593719999999948E-2</v>
      </c>
      <c r="EJ43" s="8">
        <f t="shared" si="161"/>
        <v>-9.0273151236370478E-3</v>
      </c>
      <c r="EK43">
        <v>0</v>
      </c>
      <c r="EM43" s="1">
        <v>0.54657243</v>
      </c>
      <c r="EN43" s="1">
        <v>0.17787896</v>
      </c>
      <c r="EO43" s="8">
        <f t="shared" si="137"/>
        <v>-4.4593719999999948E-2</v>
      </c>
      <c r="EP43" s="8">
        <f t="shared" si="162"/>
        <v>-7.9078348330005599E-3</v>
      </c>
      <c r="EQ43">
        <v>1</v>
      </c>
      <c r="ES43" s="1">
        <v>0.54657243</v>
      </c>
      <c r="ET43" s="1">
        <v>0.14459816</v>
      </c>
      <c r="EU43" s="8">
        <f t="shared" si="138"/>
        <v>-4.4593719999999948E-2</v>
      </c>
      <c r="EV43" s="8">
        <f t="shared" si="163"/>
        <v>-6.4292738568520816E-3</v>
      </c>
      <c r="EX43" s="1">
        <v>0.54657243</v>
      </c>
      <c r="EY43" s="1">
        <v>0.11234142</v>
      </c>
      <c r="EZ43" s="8">
        <f t="shared" si="139"/>
        <v>-4.4593719999999948E-2</v>
      </c>
      <c r="FA43" s="8">
        <f t="shared" si="164"/>
        <v>-4.9950411170352343E-3</v>
      </c>
      <c r="FC43" s="1">
        <v>0.54657243</v>
      </c>
      <c r="FD43" s="1">
        <v>8.0474450000000003E-2</v>
      </c>
      <c r="FE43" s="8">
        <f t="shared" si="140"/>
        <v>-4.4593719999999948E-2</v>
      </c>
      <c r="FF43" s="8">
        <f t="shared" si="165"/>
        <v>-3.5781387365478924E-3</v>
      </c>
      <c r="FH43">
        <v>0.49888535000000001</v>
      </c>
      <c r="FI43">
        <v>9.7053840000000002E-2</v>
      </c>
      <c r="FJ43" s="8">
        <f t="shared" si="141"/>
        <v>-4.437842000000003E-2</v>
      </c>
      <c r="FK43" s="8">
        <f t="shared" si="166"/>
        <v>-4.2944743689308585E-3</v>
      </c>
      <c r="FM43">
        <v>0.54326377000000003</v>
      </c>
      <c r="FN43" s="1">
        <v>8.5689429999999997E-2</v>
      </c>
      <c r="FO43" s="8">
        <f t="shared" si="142"/>
        <v>-4.4394939999999994E-2</v>
      </c>
      <c r="FP43" s="8">
        <f t="shared" si="169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3"/>
        <v>-4.4593719999999948E-2</v>
      </c>
      <c r="FZ43" s="8">
        <f t="shared" si="144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5"/>
        <v>-4.4593719999999948E-2</v>
      </c>
      <c r="GK43" s="8">
        <f t="shared" si="146"/>
        <v>3.7454611616232086E-3</v>
      </c>
      <c r="GL43" s="8"/>
      <c r="GM43" s="1">
        <v>0.54657243</v>
      </c>
      <c r="GN43" s="1">
        <v>-7.3704699999999998E-2</v>
      </c>
      <c r="GO43" s="8">
        <f t="shared" si="147"/>
        <v>-4.4593719999999948E-2</v>
      </c>
      <c r="GP43" s="8">
        <f t="shared" si="148"/>
        <v>3.2771350675356147E-3</v>
      </c>
      <c r="GR43" s="1">
        <v>0.54657243</v>
      </c>
      <c r="GS43" s="1">
        <v>-0.12890984</v>
      </c>
      <c r="GT43" s="8">
        <f t="shared" si="149"/>
        <v>-4.4593719999999948E-2</v>
      </c>
      <c r="GU43" s="8">
        <f t="shared" si="150"/>
        <v>5.731723447953866E-3</v>
      </c>
      <c r="GW43">
        <v>0.54657243</v>
      </c>
      <c r="GX43">
        <v>-0.19764302</v>
      </c>
      <c r="GY43" s="8">
        <f t="shared" si="151"/>
        <v>-4.4593719999999948E-2</v>
      </c>
      <c r="GZ43" s="8">
        <f t="shared" si="152"/>
        <v>8.7878096199515473E-3</v>
      </c>
      <c r="HB43">
        <v>0.54657243</v>
      </c>
      <c r="HC43">
        <v>-0.19764302</v>
      </c>
      <c r="HD43" s="8">
        <f t="shared" si="153"/>
        <v>-4.4593719999999948E-2</v>
      </c>
      <c r="HE43" s="8">
        <f t="shared" si="154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6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8"/>
        <v>-1.485058591576803E-3</v>
      </c>
      <c r="BR44">
        <v>0.59116614999999995</v>
      </c>
      <c r="BS44">
        <v>8.0884639999999994E-2</v>
      </c>
      <c r="BT44" s="8">
        <f t="shared" si="130"/>
        <v>-4.4550840000000091E-2</v>
      </c>
      <c r="BU44" s="8">
        <f t="shared" si="131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2"/>
        <v>-4.4550840000000091E-2</v>
      </c>
      <c r="CL44" s="8">
        <f t="shared" si="133"/>
        <v>2.5868699185788054E-3</v>
      </c>
      <c r="DM44">
        <v>0.59116614999999995</v>
      </c>
      <c r="DN44">
        <v>-0.31181959999999997</v>
      </c>
      <c r="DO44" s="8">
        <f t="shared" si="134"/>
        <v>-4.4550840000000091E-2</v>
      </c>
      <c r="DP44" s="8">
        <f t="shared" si="135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59"/>
        <v>4.6352878718469832E-2</v>
      </c>
      <c r="EA44" s="14">
        <f t="shared" si="160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7"/>
        <v>-1.4942211782865467</v>
      </c>
      <c r="EE44">
        <f t="shared" si="168"/>
        <v>-0.99706955568561673</v>
      </c>
      <c r="EG44" s="1">
        <v>0.59116614999999995</v>
      </c>
      <c r="EH44" s="1">
        <v>0.17917432999999999</v>
      </c>
      <c r="EI44" s="8">
        <f t="shared" si="136"/>
        <v>-4.4550840000000091E-2</v>
      </c>
      <c r="EJ44" s="8">
        <f t="shared" si="161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7"/>
        <v>-4.4550840000000091E-2</v>
      </c>
      <c r="EP44" s="8">
        <f t="shared" si="162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38"/>
        <v>-4.4550840000000091E-2</v>
      </c>
      <c r="EV44" s="8">
        <f t="shared" si="163"/>
        <v>-5.708246254862796E-3</v>
      </c>
      <c r="EX44" s="1">
        <v>0.59116614999999995</v>
      </c>
      <c r="EY44" s="1">
        <v>9.9146170000000006E-2</v>
      </c>
      <c r="EZ44" s="8">
        <f t="shared" si="139"/>
        <v>-4.4550840000000091E-2</v>
      </c>
      <c r="FA44" s="8">
        <f t="shared" si="164"/>
        <v>-4.4014214996612715E-3</v>
      </c>
      <c r="FC44" s="1">
        <v>0.59116614999999995</v>
      </c>
      <c r="FD44" s="1">
        <v>7.0067760000000007E-2</v>
      </c>
      <c r="FE44" s="8">
        <f t="shared" si="140"/>
        <v>-4.4550840000000091E-2</v>
      </c>
      <c r="FF44" s="8">
        <f t="shared" si="165"/>
        <v>-3.1105361437270456E-3</v>
      </c>
      <c r="FH44">
        <v>0.54326377000000003</v>
      </c>
      <c r="FI44">
        <v>8.8108080000000005E-2</v>
      </c>
      <c r="FJ44" s="8">
        <f t="shared" si="141"/>
        <v>-4.4394939999999994E-2</v>
      </c>
      <c r="FK44" s="8">
        <f t="shared" si="166"/>
        <v>-3.8977172595069266E-3</v>
      </c>
      <c r="FM44">
        <v>0.58765871000000003</v>
      </c>
      <c r="FN44" s="1">
        <v>8.0013050000000002E-2</v>
      </c>
      <c r="FO44" s="8">
        <f t="shared" si="142"/>
        <v>-4.4371029999999978E-2</v>
      </c>
      <c r="FP44" s="8">
        <f t="shared" si="169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3"/>
        <v>-4.4550840000000091E-2</v>
      </c>
      <c r="FZ44" s="8">
        <f t="shared" si="144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5"/>
        <v>-4.4550840000000091E-2</v>
      </c>
      <c r="GK44" s="8">
        <f t="shared" si="146"/>
        <v>3.7289750687814495E-3</v>
      </c>
      <c r="GL44" s="8"/>
      <c r="GM44" s="1">
        <v>0.59116614999999995</v>
      </c>
      <c r="GN44" s="1">
        <v>-6.6382579999999997E-2</v>
      </c>
      <c r="GO44" s="8">
        <f t="shared" si="147"/>
        <v>-4.4550840000000091E-2</v>
      </c>
      <c r="GP44" s="8">
        <f t="shared" si="148"/>
        <v>2.946938997391269E-3</v>
      </c>
      <c r="GR44" s="1">
        <v>0.59116614999999995</v>
      </c>
      <c r="GS44" s="1">
        <v>-0.11611339</v>
      </c>
      <c r="GT44" s="8">
        <f t="shared" si="149"/>
        <v>-4.4550840000000091E-2</v>
      </c>
      <c r="GU44" s="8">
        <f t="shared" si="150"/>
        <v>5.1546516738322223E-3</v>
      </c>
      <c r="GW44">
        <v>0.59116614999999995</v>
      </c>
      <c r="GX44">
        <v>-0.17884668000000001</v>
      </c>
      <c r="GY44" s="8">
        <f t="shared" si="151"/>
        <v>-4.4550840000000091E-2</v>
      </c>
      <c r="GZ44" s="8">
        <f t="shared" si="152"/>
        <v>7.9395867989155763E-3</v>
      </c>
      <c r="HB44">
        <v>0.59116614999999995</v>
      </c>
      <c r="HC44">
        <v>-0.17884668000000001</v>
      </c>
      <c r="HD44" s="8">
        <f t="shared" si="153"/>
        <v>-4.4550840000000091E-2</v>
      </c>
      <c r="HE44" s="8">
        <f t="shared" si="154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6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8"/>
        <v>-1.5047493268495994E-3</v>
      </c>
      <c r="BR45">
        <v>0.63571699000000004</v>
      </c>
      <c r="BS45">
        <v>7.2377369999999996E-2</v>
      </c>
      <c r="BT45" s="8">
        <f t="shared" si="130"/>
        <v>-4.4591559999999975E-2</v>
      </c>
      <c r="BU45" s="8">
        <f t="shared" si="131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2"/>
        <v>-4.4591559999999975E-2</v>
      </c>
      <c r="CL45" s="8">
        <f t="shared" si="133"/>
        <v>2.6557208104647984E-3</v>
      </c>
      <c r="DM45">
        <v>0.63571699000000004</v>
      </c>
      <c r="DN45">
        <v>-0.28946147999999999</v>
      </c>
      <c r="DO45" s="8">
        <f t="shared" si="134"/>
        <v>-4.4591559999999975E-2</v>
      </c>
      <c r="DP45" s="8">
        <f t="shared" si="135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59"/>
        <v>4.2595795220475678E-2</v>
      </c>
      <c r="EA45" s="14">
        <f t="shared" si="160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7"/>
        <v>-1.4866629118738566</v>
      </c>
      <c r="EE45">
        <f t="shared" si="168"/>
        <v>-0.99646287142903345</v>
      </c>
      <c r="EG45" s="1">
        <v>0.63571699000000004</v>
      </c>
      <c r="EH45" s="1">
        <v>0.15467766999999999</v>
      </c>
      <c r="EI45" s="8">
        <f t="shared" si="136"/>
        <v>-4.4591559999999975E-2</v>
      </c>
      <c r="EJ45" s="8">
        <f t="shared" si="161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7"/>
        <v>-4.4591559999999975E-2</v>
      </c>
      <c r="EP45" s="8">
        <f t="shared" si="162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38"/>
        <v>-4.4591559999999975E-2</v>
      </c>
      <c r="EV45" s="8">
        <f t="shared" si="163"/>
        <v>-4.9486839564683287E-3</v>
      </c>
      <c r="EX45" s="1">
        <v>0.63571699000000004</v>
      </c>
      <c r="EY45" s="1">
        <v>8.4716059999999996E-2</v>
      </c>
      <c r="EZ45" s="8">
        <f t="shared" si="139"/>
        <v>-4.4591559999999975E-2</v>
      </c>
      <c r="FA45" s="8">
        <f t="shared" si="164"/>
        <v>-3.7619967646611943E-3</v>
      </c>
      <c r="FC45" s="1">
        <v>0.63571699000000004</v>
      </c>
      <c r="FD45" s="1">
        <v>5.8340389999999999E-2</v>
      </c>
      <c r="FE45" s="8">
        <f t="shared" si="140"/>
        <v>-4.4591559999999975E-2</v>
      </c>
      <c r="FF45" s="8">
        <f t="shared" si="165"/>
        <v>-2.5907290592724957E-3</v>
      </c>
      <c r="FH45">
        <v>0.58765871000000003</v>
      </c>
      <c r="FI45">
        <v>7.7482250000000003E-2</v>
      </c>
      <c r="FJ45" s="8">
        <f t="shared" si="141"/>
        <v>-4.4371029999999978E-2</v>
      </c>
      <c r="FK45" s="8">
        <f t="shared" si="166"/>
        <v>-3.42374756444203E-3</v>
      </c>
      <c r="FM45">
        <v>0.63202974000000001</v>
      </c>
      <c r="FN45" s="1">
        <v>7.3637330000000001E-2</v>
      </c>
      <c r="FO45" s="8">
        <f t="shared" si="142"/>
        <v>-4.4383570000000039E-2</v>
      </c>
      <c r="FP45" s="8">
        <f t="shared" si="169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3"/>
        <v>-4.4591559999999975E-2</v>
      </c>
      <c r="FZ45" s="8">
        <f t="shared" si="144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5"/>
        <v>-4.4591559999999975E-2</v>
      </c>
      <c r="GK45" s="8">
        <f t="shared" si="146"/>
        <v>3.7639555629963533E-3</v>
      </c>
      <c r="GL45" s="8"/>
      <c r="GM45" s="1">
        <v>0.63571699000000004</v>
      </c>
      <c r="GN45" s="1">
        <v>-6.024931E-2</v>
      </c>
      <c r="GO45" s="8">
        <f t="shared" si="147"/>
        <v>-4.4591559999999975E-2</v>
      </c>
      <c r="GP45" s="8">
        <f t="shared" si="148"/>
        <v>2.6754987105522777E-3</v>
      </c>
      <c r="GR45" s="1">
        <v>0.63571699000000004</v>
      </c>
      <c r="GS45" s="1">
        <v>-0.10430963</v>
      </c>
      <c r="GT45" s="8">
        <f t="shared" si="149"/>
        <v>-4.4591559999999975E-2</v>
      </c>
      <c r="GU45" s="8">
        <f t="shared" si="150"/>
        <v>4.632090899683086E-3</v>
      </c>
      <c r="GW45">
        <v>0.63571699000000004</v>
      </c>
      <c r="GX45">
        <v>-0.16088411</v>
      </c>
      <c r="GY45" s="8">
        <f t="shared" si="151"/>
        <v>-4.4591559999999975E-2</v>
      </c>
      <c r="GZ45" s="8">
        <f t="shared" si="152"/>
        <v>7.1444009707887241E-3</v>
      </c>
      <c r="HB45">
        <v>0.63571699000000004</v>
      </c>
      <c r="HC45">
        <v>-0.16088411</v>
      </c>
      <c r="HD45" s="8">
        <f t="shared" si="153"/>
        <v>-4.4591559999999975E-2</v>
      </c>
      <c r="HE45" s="8">
        <f t="shared" si="154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6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8"/>
        <v>-1.4952488732172008E-3</v>
      </c>
      <c r="BR46">
        <v>0.68030855000000001</v>
      </c>
      <c r="BS46">
        <v>6.8420670000000003E-2</v>
      </c>
      <c r="BT46" s="8">
        <f t="shared" si="130"/>
        <v>-4.4546120000000022E-2</v>
      </c>
      <c r="BU46" s="8">
        <f t="shared" si="131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2"/>
        <v>-4.4546120000000022E-2</v>
      </c>
      <c r="CL46" s="8">
        <f t="shared" si="133"/>
        <v>2.6578148493608014E-3</v>
      </c>
      <c r="DM46">
        <v>0.68030855000000001</v>
      </c>
      <c r="DN46">
        <v>-0.26565585000000003</v>
      </c>
      <c r="DO46" s="8">
        <f t="shared" si="134"/>
        <v>-4.4546120000000022E-2</v>
      </c>
      <c r="DP46" s="8">
        <f t="shared" si="135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59"/>
        <v>3.8527503531741378E-2</v>
      </c>
      <c r="EA46" s="14">
        <f t="shared" si="160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7"/>
        <v>-1.4798136383440332</v>
      </c>
      <c r="EE46">
        <f t="shared" si="168"/>
        <v>-0.9958639295298507</v>
      </c>
      <c r="EG46" s="1">
        <v>0.68030855000000001</v>
      </c>
      <c r="EH46" s="1">
        <v>0.12958373000000001</v>
      </c>
      <c r="EI46" s="8">
        <f t="shared" si="136"/>
        <v>-4.4546120000000022E-2</v>
      </c>
      <c r="EJ46" s="8">
        <f t="shared" si="161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7"/>
        <v>-4.4546120000000022E-2</v>
      </c>
      <c r="EP46" s="8">
        <f t="shared" si="162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38"/>
        <v>-4.4546120000000022E-2</v>
      </c>
      <c r="EV46" s="8">
        <f t="shared" si="163"/>
        <v>-4.1300380883962607E-3</v>
      </c>
      <c r="EX46" s="1">
        <v>0.68030855000000001</v>
      </c>
      <c r="EY46" s="1">
        <v>6.9081450000000003E-2</v>
      </c>
      <c r="EZ46" s="8">
        <f t="shared" si="139"/>
        <v>-4.4546120000000022E-2</v>
      </c>
      <c r="FA46" s="8">
        <f t="shared" si="164"/>
        <v>-3.0627475154382266E-3</v>
      </c>
      <c r="FC46" s="1">
        <v>0.68030855000000001</v>
      </c>
      <c r="FD46" s="1">
        <v>4.5362189999999997E-2</v>
      </c>
      <c r="FE46" s="8">
        <f t="shared" si="140"/>
        <v>-4.4546120000000022E-2</v>
      </c>
      <c r="FF46" s="8">
        <f t="shared" si="165"/>
        <v>-2.0111467654100592E-3</v>
      </c>
      <c r="FH46">
        <v>0.63202974000000001</v>
      </c>
      <c r="FI46">
        <v>6.5138630000000003E-2</v>
      </c>
      <c r="FJ46" s="8">
        <f t="shared" si="141"/>
        <v>-4.4383570000000039E-2</v>
      </c>
      <c r="FK46" s="8">
        <f t="shared" si="166"/>
        <v>-2.8774031912665557E-3</v>
      </c>
      <c r="FM46">
        <v>0.67641331000000005</v>
      </c>
      <c r="FN46" s="1">
        <v>6.6557729999999996E-2</v>
      </c>
      <c r="FO46" s="8">
        <f t="shared" si="142"/>
        <v>-4.4348100000000001E-2</v>
      </c>
      <c r="FP46" s="8">
        <f t="shared" si="169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3"/>
        <v>-4.4546120000000022E-2</v>
      </c>
      <c r="FZ46" s="8">
        <f t="shared" si="144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5"/>
        <v>-4.4546120000000022E-2</v>
      </c>
      <c r="GK46" s="8">
        <f t="shared" si="146"/>
        <v>3.8209744241637393E-3</v>
      </c>
      <c r="GL46" s="8"/>
      <c r="GM46" s="1">
        <v>0.68030855000000001</v>
      </c>
      <c r="GN46" s="1">
        <v>-5.4963690000000003E-2</v>
      </c>
      <c r="GO46" s="8">
        <f t="shared" si="147"/>
        <v>-4.4546120000000022E-2</v>
      </c>
      <c r="GP46" s="8">
        <f t="shared" si="148"/>
        <v>2.436832246381871E-3</v>
      </c>
      <c r="GR46" s="1">
        <v>0.68030855000000001</v>
      </c>
      <c r="GS46" s="1">
        <v>-9.3078900000000006E-2</v>
      </c>
      <c r="GT46" s="8">
        <f t="shared" si="149"/>
        <v>-4.4546120000000022E-2</v>
      </c>
      <c r="GU46" s="8">
        <f t="shared" si="150"/>
        <v>4.1266819054134388E-3</v>
      </c>
      <c r="GW46">
        <v>0.68030855000000001</v>
      </c>
      <c r="GX46">
        <v>-0.14329227</v>
      </c>
      <c r="GY46" s="8">
        <f t="shared" si="151"/>
        <v>-4.4546120000000022E-2</v>
      </c>
      <c r="GZ46" s="8">
        <f t="shared" si="152"/>
        <v>6.3529072410032439E-3</v>
      </c>
      <c r="HB46">
        <v>0.68030855000000001</v>
      </c>
      <c r="HC46">
        <v>-0.14329227</v>
      </c>
      <c r="HD46" s="8">
        <f t="shared" si="153"/>
        <v>-4.4546120000000022E-2</v>
      </c>
      <c r="HE46" s="8">
        <f t="shared" si="154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6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8"/>
        <v>-1.4612144127261991E-3</v>
      </c>
      <c r="BR47">
        <v>0.72485467000000003</v>
      </c>
      <c r="BS47">
        <v>5.6416260000000003E-2</v>
      </c>
      <c r="BT47" s="8">
        <f t="shared" si="130"/>
        <v>-4.4573109999999971E-2</v>
      </c>
      <c r="BU47" s="8">
        <f t="shared" si="131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2"/>
        <v>-4.4573109999999971E-2</v>
      </c>
      <c r="CL47" s="8">
        <f t="shared" si="133"/>
        <v>2.6088431789382987E-3</v>
      </c>
      <c r="DM47">
        <v>0.72485467000000003</v>
      </c>
      <c r="DN47">
        <v>-0.24007611000000001</v>
      </c>
      <c r="DO47" s="8">
        <f t="shared" si="134"/>
        <v>-4.4573109999999971E-2</v>
      </c>
      <c r="DP47" s="8">
        <f t="shared" si="135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59"/>
        <v>3.4178286734964779E-2</v>
      </c>
      <c r="EA47" s="14">
        <f t="shared" si="160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7"/>
        <v>-1.4734707771249071</v>
      </c>
      <c r="EE47">
        <f t="shared" si="168"/>
        <v>-0.99526760600048136</v>
      </c>
      <c r="EG47" s="1">
        <v>0.72485467000000003</v>
      </c>
      <c r="EH47" s="1">
        <v>0.10379498</v>
      </c>
      <c r="EI47" s="8">
        <f t="shared" si="136"/>
        <v>-4.4573109999999971E-2</v>
      </c>
      <c r="EJ47" s="8">
        <f t="shared" si="161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7"/>
        <v>-4.4573109999999971E-2</v>
      </c>
      <c r="EP47" s="8">
        <f t="shared" si="162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38"/>
        <v>-4.4573109999999971E-2</v>
      </c>
      <c r="EV47" s="8">
        <f t="shared" si="163"/>
        <v>-3.2613967822861744E-3</v>
      </c>
      <c r="EX47" s="1">
        <v>0.72485467000000003</v>
      </c>
      <c r="EY47" s="1">
        <v>5.2106859999999998E-2</v>
      </c>
      <c r="EZ47" s="8">
        <f t="shared" si="139"/>
        <v>-4.4573109999999971E-2</v>
      </c>
      <c r="FA47" s="8">
        <f t="shared" si="164"/>
        <v>-2.3101725690136106E-3</v>
      </c>
      <c r="FC47" s="1">
        <v>0.72485467000000003</v>
      </c>
      <c r="FD47" s="1">
        <v>3.1032779999999999E-2</v>
      </c>
      <c r="FE47" s="8">
        <f t="shared" si="140"/>
        <v>-4.4573109999999971E-2</v>
      </c>
      <c r="FF47" s="8">
        <f t="shared" si="165"/>
        <v>-1.3758471935601993E-3</v>
      </c>
      <c r="FH47">
        <v>0.67641331000000005</v>
      </c>
      <c r="FI47">
        <v>5.3121370000000001E-2</v>
      </c>
      <c r="FJ47" s="8">
        <f t="shared" si="141"/>
        <v>-4.4348100000000001E-2</v>
      </c>
      <c r="FK47" s="8">
        <f t="shared" si="166"/>
        <v>-2.3432620964494886E-3</v>
      </c>
      <c r="FM47">
        <v>0.72076141000000005</v>
      </c>
      <c r="FN47" s="1">
        <v>5.8595380000000002E-2</v>
      </c>
      <c r="FO47" s="8">
        <f t="shared" si="142"/>
        <v>-4.4354339999999937E-2</v>
      </c>
      <c r="FP47" s="8">
        <f t="shared" si="169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3"/>
        <v>-4.4573109999999971E-2</v>
      </c>
      <c r="FZ47" s="8">
        <f t="shared" si="144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5"/>
        <v>-4.4573109999999971E-2</v>
      </c>
      <c r="GK47" s="8">
        <f t="shared" si="146"/>
        <v>3.9070236289974651E-3</v>
      </c>
      <c r="GL47" s="8"/>
      <c r="GM47" s="1">
        <v>0.72485467000000003</v>
      </c>
      <c r="GN47" s="1">
        <v>-5.0342240000000003E-2</v>
      </c>
      <c r="GO47" s="8">
        <f t="shared" si="147"/>
        <v>-4.4573109999999971E-2</v>
      </c>
      <c r="GP47" s="8">
        <f t="shared" si="148"/>
        <v>2.2319376356721506E-3</v>
      </c>
      <c r="GR47" s="1">
        <v>0.72485467000000003</v>
      </c>
      <c r="GS47" s="1">
        <v>-8.2147780000000004E-2</v>
      </c>
      <c r="GT47" s="8">
        <f t="shared" si="149"/>
        <v>-4.4573109999999971E-2</v>
      </c>
      <c r="GU47" s="8">
        <f t="shared" si="150"/>
        <v>3.6420453652621734E-3</v>
      </c>
      <c r="GW47">
        <v>0.72485467000000003</v>
      </c>
      <c r="GX47">
        <v>-0.12575365999999999</v>
      </c>
      <c r="GY47" s="8">
        <f t="shared" si="151"/>
        <v>-4.4573109999999971E-2</v>
      </c>
      <c r="GZ47" s="8">
        <f t="shared" si="152"/>
        <v>5.5753245500700698E-3</v>
      </c>
      <c r="HB47">
        <v>0.72485467000000003</v>
      </c>
      <c r="HC47">
        <v>-0.12575365999999999</v>
      </c>
      <c r="HD47" s="8">
        <f t="shared" si="153"/>
        <v>-4.4573109999999971E-2</v>
      </c>
      <c r="HE47" s="8">
        <f t="shared" si="154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6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8"/>
        <v>-1.4938416147588995E-3</v>
      </c>
      <c r="BR48">
        <v>0.76942778000000001</v>
      </c>
      <c r="BS48">
        <v>5.5965540000000001E-2</v>
      </c>
      <c r="BT48" s="8">
        <f t="shared" si="130"/>
        <v>-4.7559169999999984E-2</v>
      </c>
      <c r="BU48" s="8">
        <f t="shared" si="131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2"/>
        <v>-4.7559169999999984E-2</v>
      </c>
      <c r="CL48" s="8">
        <f t="shared" si="133"/>
        <v>2.6871739555889992E-3</v>
      </c>
      <c r="DM48">
        <v>0.76942778000000001</v>
      </c>
      <c r="DN48">
        <v>-0.21239114000000001</v>
      </c>
      <c r="DO48" s="8">
        <f t="shared" si="134"/>
        <v>-4.7559169999999984E-2</v>
      </c>
      <c r="DP48" s="8">
        <f t="shared" si="135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59"/>
        <v>2.9555306027599593E-2</v>
      </c>
      <c r="EA48" s="14">
        <f t="shared" si="160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7"/>
        <v>-1.4674490202645945</v>
      </c>
      <c r="EE48">
        <f t="shared" si="168"/>
        <v>-0.99466441861709776</v>
      </c>
      <c r="EG48" s="1">
        <v>0.76942778000000001</v>
      </c>
      <c r="EH48" s="1">
        <v>7.7327900000000005E-2</v>
      </c>
      <c r="EI48" s="8">
        <f t="shared" si="136"/>
        <v>-4.7559169999999984E-2</v>
      </c>
      <c r="EJ48" s="8">
        <f t="shared" si="161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7"/>
        <v>-4.7559169999999984E-2</v>
      </c>
      <c r="EP48" s="8">
        <f t="shared" si="162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38"/>
        <v>-4.7559169999999984E-2</v>
      </c>
      <c r="EV48" s="8">
        <f t="shared" si="163"/>
        <v>-2.4934082376706548E-3</v>
      </c>
      <c r="EX48" s="1">
        <v>0.76942778000000001</v>
      </c>
      <c r="EY48" s="1">
        <v>3.3957809999999998E-2</v>
      </c>
      <c r="EZ48" s="8">
        <f t="shared" si="139"/>
        <v>-4.7559169999999984E-2</v>
      </c>
      <c r="FA48" s="8">
        <f t="shared" si="164"/>
        <v>-1.6053465969231313E-3</v>
      </c>
      <c r="FC48" s="1">
        <v>0.76942778000000001</v>
      </c>
      <c r="FD48" s="1">
        <v>1.5609639999999999E-2</v>
      </c>
      <c r="FE48" s="8">
        <f t="shared" si="140"/>
        <v>-4.7559169999999984E-2</v>
      </c>
      <c r="FF48" s="8">
        <f t="shared" si="165"/>
        <v>-7.3794165328079728E-4</v>
      </c>
      <c r="FH48">
        <v>0.72076141000000005</v>
      </c>
      <c r="FI48">
        <v>4.0162469999999999E-2</v>
      </c>
      <c r="FJ48" s="8">
        <f t="shared" si="141"/>
        <v>-4.4354339999999937E-2</v>
      </c>
      <c r="FK48" s="8">
        <f t="shared" si="166"/>
        <v>-1.7707261720387567E-3</v>
      </c>
      <c r="FM48">
        <v>0.76511574999999998</v>
      </c>
      <c r="FN48" s="1">
        <v>4.9523369999999997E-2</v>
      </c>
      <c r="FO48" s="8">
        <f t="shared" si="142"/>
        <v>-5.4786420000000002E-2</v>
      </c>
      <c r="FP48" s="8">
        <f t="shared" si="169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3"/>
        <v>-4.7559169999999984E-2</v>
      </c>
      <c r="FZ48" s="8">
        <f t="shared" si="144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5"/>
        <v>-4.7559169999999984E-2</v>
      </c>
      <c r="GK48" s="8">
        <f t="shared" si="146"/>
        <v>4.2466633097808905E-3</v>
      </c>
      <c r="GL48" s="8"/>
      <c r="GM48" s="1">
        <v>0.76942778000000001</v>
      </c>
      <c r="GN48" s="1">
        <v>-4.5431119999999998E-2</v>
      </c>
      <c r="GO48" s="8">
        <f t="shared" si="147"/>
        <v>-4.7559169999999984E-2</v>
      </c>
      <c r="GP48" s="8">
        <f t="shared" si="148"/>
        <v>2.147744329990845E-3</v>
      </c>
      <c r="GR48" s="1">
        <v>0.76942778000000001</v>
      </c>
      <c r="GS48" s="1">
        <v>-7.0339760000000001E-2</v>
      </c>
      <c r="GT48" s="8">
        <f t="shared" si="149"/>
        <v>-4.7559169999999984E-2</v>
      </c>
      <c r="GU48" s="8">
        <f t="shared" si="150"/>
        <v>3.3252937790861606E-3</v>
      </c>
      <c r="GW48">
        <v>0.76942778000000001</v>
      </c>
      <c r="GX48">
        <v>-0.10692219</v>
      </c>
      <c r="GY48" s="8">
        <f t="shared" si="151"/>
        <v>-4.7559169999999984E-2</v>
      </c>
      <c r="GZ48" s="8">
        <f t="shared" si="152"/>
        <v>5.0547186008776321E-3</v>
      </c>
      <c r="HB48">
        <v>0.76942778000000001</v>
      </c>
      <c r="HC48">
        <v>-0.10692219</v>
      </c>
      <c r="HD48" s="8">
        <f t="shared" si="153"/>
        <v>-4.7559169999999984E-2</v>
      </c>
      <c r="HE48" s="8">
        <f t="shared" si="154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21" x14ac:dyDescent="0.3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6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8"/>
        <v>-1.5387561008991014E-3</v>
      </c>
      <c r="BR49">
        <v>0.81698694999999999</v>
      </c>
      <c r="BS49">
        <v>3.7777020000000001E-2</v>
      </c>
      <c r="BT49" s="8">
        <f t="shared" si="130"/>
        <v>-5.1333570000000051E-2</v>
      </c>
      <c r="BU49" s="8">
        <f t="shared" si="131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2"/>
        <v>-5.1333570000000051E-2</v>
      </c>
      <c r="CL49" s="8">
        <f t="shared" si="133"/>
        <v>2.6580938347917026E-3</v>
      </c>
      <c r="DM49">
        <v>0.81698694999999999</v>
      </c>
      <c r="DN49">
        <v>-0.17890944</v>
      </c>
      <c r="DO49" s="8">
        <f t="shared" si="134"/>
        <v>-5.1333570000000051E-2</v>
      </c>
      <c r="DP49" s="8">
        <f t="shared" si="135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59"/>
        <v>2.4330434096358041E-2</v>
      </c>
      <c r="EA49" s="14">
        <f t="shared" si="160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7"/>
        <v>-1.4613746950818907</v>
      </c>
      <c r="EE49">
        <f t="shared" si="168"/>
        <v>-0.9940194239969008</v>
      </c>
      <c r="EG49" s="1">
        <v>0.81698694999999999</v>
      </c>
      <c r="EH49" s="1">
        <v>4.6265069999999998E-2</v>
      </c>
      <c r="EI49" s="8">
        <f t="shared" si="136"/>
        <v>-5.1333570000000051E-2</v>
      </c>
      <c r="EJ49" s="8">
        <f t="shared" si="161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7"/>
        <v>-5.1333570000000051E-2</v>
      </c>
      <c r="EP49" s="8">
        <f t="shared" si="162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38"/>
        <v>-5.1333570000000051E-2</v>
      </c>
      <c r="EV49" s="8">
        <f t="shared" si="163"/>
        <v>-1.3072288549848114E-3</v>
      </c>
      <c r="EX49" s="1">
        <v>0.81698694999999999</v>
      </c>
      <c r="EY49" s="1">
        <v>9.0705899999999999E-3</v>
      </c>
      <c r="EZ49" s="8">
        <f t="shared" si="139"/>
        <v>-5.1333570000000051E-2</v>
      </c>
      <c r="FA49" s="8">
        <f t="shared" si="164"/>
        <v>-4.6249775153521245E-4</v>
      </c>
      <c r="FC49" s="1">
        <v>0.81698694999999999</v>
      </c>
      <c r="FD49" s="1">
        <v>-6.99929E-3</v>
      </c>
      <c r="FE49" s="8">
        <f t="shared" si="140"/>
        <v>-5.1333570000000051E-2</v>
      </c>
      <c r="FF49" s="8">
        <f t="shared" si="165"/>
        <v>3.5688482087084717E-4</v>
      </c>
      <c r="FH49">
        <v>0.76511574999999998</v>
      </c>
      <c r="FI49">
        <v>2.671861E-2</v>
      </c>
      <c r="FJ49" s="8">
        <f t="shared" si="141"/>
        <v>-5.4786420000000002E-2</v>
      </c>
      <c r="FK49" s="8">
        <f t="shared" si="166"/>
        <v>-1.453983251374319E-3</v>
      </c>
      <c r="FM49">
        <v>0.81990216999999999</v>
      </c>
      <c r="FN49" s="1">
        <v>4.5463900000000002E-2</v>
      </c>
      <c r="FO49" s="8">
        <f t="shared" si="142"/>
        <v>-6.1856750000000016E-2</v>
      </c>
      <c r="FP49" s="8">
        <f t="shared" si="169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3"/>
        <v>-5.1333570000000051E-2</v>
      </c>
      <c r="FZ49" s="8">
        <f t="shared" si="144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5"/>
        <v>-5.1333570000000051E-2</v>
      </c>
      <c r="GK49" s="8">
        <f t="shared" si="146"/>
        <v>5.0794598404882456E-3</v>
      </c>
      <c r="GL49" s="8"/>
      <c r="GM49" s="1">
        <v>0.81698694999999999</v>
      </c>
      <c r="GN49" s="1">
        <v>-5.005913E-2</v>
      </c>
      <c r="GO49" s="8">
        <f t="shared" si="147"/>
        <v>-5.1333570000000051E-2</v>
      </c>
      <c r="GP49" s="8">
        <f t="shared" si="148"/>
        <v>2.5524508404424521E-3</v>
      </c>
      <c r="GR49" s="1">
        <v>0.81698694999999999</v>
      </c>
      <c r="GS49" s="1">
        <v>-6.8648340000000002E-2</v>
      </c>
      <c r="GT49" s="8">
        <f t="shared" si="149"/>
        <v>-5.1333570000000051E-2</v>
      </c>
      <c r="GU49" s="8">
        <f t="shared" si="150"/>
        <v>3.5002908186374635E-3</v>
      </c>
      <c r="GW49">
        <v>0.81698694999999999</v>
      </c>
      <c r="GX49">
        <v>-9.911346E-2</v>
      </c>
      <c r="GY49" s="8">
        <f t="shared" si="151"/>
        <v>-5.1333570000000051E-2</v>
      </c>
      <c r="GZ49" s="8">
        <f t="shared" si="152"/>
        <v>5.0536682174891837E-3</v>
      </c>
      <c r="HB49">
        <v>0.81698694999999999</v>
      </c>
      <c r="HC49">
        <v>-9.911346E-2</v>
      </c>
      <c r="HD49" s="8">
        <f t="shared" si="153"/>
        <v>-5.1333570000000051E-2</v>
      </c>
      <c r="HE49" s="8">
        <f t="shared" si="154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21" x14ac:dyDescent="0.3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6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8"/>
        <v>-1.4071417663160002E-3</v>
      </c>
      <c r="BR50">
        <v>0.86832052000000004</v>
      </c>
      <c r="BS50">
        <v>4.2828289999999998E-2</v>
      </c>
      <c r="BT50" s="8">
        <f t="shared" si="130"/>
        <v>-5.0256140000000005E-2</v>
      </c>
      <c r="BU50" s="8">
        <f t="shared" si="131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2"/>
        <v>-5.0256140000000005E-2</v>
      </c>
      <c r="CL50" s="8">
        <f t="shared" si="133"/>
        <v>2.3269537635432001E-3</v>
      </c>
      <c r="DM50">
        <v>0.86832052000000004</v>
      </c>
      <c r="DN50">
        <v>-0.14028044000000001</v>
      </c>
      <c r="DO50" s="8">
        <f t="shared" si="134"/>
        <v>-5.0256140000000005E-2</v>
      </c>
      <c r="DP50" s="8">
        <f t="shared" si="135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59"/>
        <v>1.8350048679812436E-2</v>
      </c>
      <c r="EA50" s="14">
        <f t="shared" si="160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7"/>
        <v>-1.4548186650550252</v>
      </c>
      <c r="EE50">
        <f t="shared" si="168"/>
        <v>-0.99328212613057343</v>
      </c>
      <c r="EG50" s="1">
        <v>0.86832052000000004</v>
      </c>
      <c r="EH50" s="1">
        <v>1.1143210000000001E-2</v>
      </c>
      <c r="EI50" s="8">
        <f t="shared" si="136"/>
        <v>-5.0256140000000005E-2</v>
      </c>
      <c r="EJ50" s="8">
        <f t="shared" si="161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7"/>
        <v>-5.0256140000000005E-2</v>
      </c>
      <c r="EP50" s="8">
        <f t="shared" si="162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38"/>
        <v>-5.0256140000000005E-2</v>
      </c>
      <c r="EV50" s="8">
        <f t="shared" si="163"/>
        <v>2.2450632182201055E-4</v>
      </c>
      <c r="EX50" s="1">
        <v>0.86832052000000004</v>
      </c>
      <c r="EY50" s="1">
        <v>-1.7956349999999999E-2</v>
      </c>
      <c r="EZ50" s="8">
        <f t="shared" si="139"/>
        <v>-5.0256140000000005E-2</v>
      </c>
      <c r="FA50" s="8">
        <f t="shared" si="164"/>
        <v>8.956027778737499E-4</v>
      </c>
      <c r="FC50" s="1">
        <v>0.86832052000000004</v>
      </c>
      <c r="FD50" s="1">
        <v>-3.0764199999999998E-2</v>
      </c>
      <c r="FE50" s="8">
        <f t="shared" si="140"/>
        <v>-5.0256140000000005E-2</v>
      </c>
      <c r="FF50" s="8">
        <f t="shared" si="165"/>
        <v>1.5344155676996502E-3</v>
      </c>
      <c r="FH50">
        <v>0.81990216999999999</v>
      </c>
      <c r="FI50">
        <v>2.0178100000000001E-2</v>
      </c>
      <c r="FJ50" s="8">
        <f t="shared" si="141"/>
        <v>-6.1856750000000016E-2</v>
      </c>
      <c r="FK50" s="8">
        <f t="shared" si="166"/>
        <v>-1.2387270154164314E-3</v>
      </c>
      <c r="FM50">
        <v>0.88175892</v>
      </c>
      <c r="FN50" s="1">
        <v>2.5686339999999998E-2</v>
      </c>
      <c r="FO50" s="8">
        <f t="shared" si="142"/>
        <v>-5.1058469999999967E-2</v>
      </c>
      <c r="FP50" s="8">
        <f t="shared" si="169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3"/>
        <v>-5.0256140000000005E-2</v>
      </c>
      <c r="FZ50" s="8">
        <f t="shared" si="144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5"/>
        <v>-5.0256140000000005E-2</v>
      </c>
      <c r="GK50" s="8">
        <f t="shared" si="146"/>
        <v>5.2121684101168343E-3</v>
      </c>
      <c r="GL50" s="8"/>
      <c r="GM50" s="1">
        <v>0.86832052000000004</v>
      </c>
      <c r="GN50" s="1">
        <v>-4.7037580000000002E-2</v>
      </c>
      <c r="GO50" s="8">
        <f t="shared" si="147"/>
        <v>-5.0256140000000005E-2</v>
      </c>
      <c r="GP50" s="8">
        <f t="shared" si="148"/>
        <v>2.3460774217732858E-3</v>
      </c>
      <c r="GR50" s="1">
        <v>0.86832052000000004</v>
      </c>
      <c r="GS50" s="1">
        <v>-5.6163459999999998E-2</v>
      </c>
      <c r="GT50" s="8">
        <f t="shared" si="149"/>
        <v>-5.0256140000000005E-2</v>
      </c>
      <c r="GU50" s="8">
        <f t="shared" si="150"/>
        <v>2.8012458428913023E-3</v>
      </c>
      <c r="GW50">
        <v>0.86832052000000004</v>
      </c>
      <c r="GX50">
        <v>-7.7718759999999998E-2</v>
      </c>
      <c r="GY50" s="8">
        <f t="shared" si="151"/>
        <v>-5.0256140000000005E-2</v>
      </c>
      <c r="GZ50" s="8">
        <f t="shared" si="152"/>
        <v>3.8763522290946252E-3</v>
      </c>
      <c r="HB50">
        <v>0.86832052000000004</v>
      </c>
      <c r="HC50">
        <v>-7.7718759999999998E-2</v>
      </c>
      <c r="HD50" s="8">
        <f t="shared" si="153"/>
        <v>-5.0256140000000005E-2</v>
      </c>
      <c r="HE50" s="8">
        <f t="shared" si="154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21" x14ac:dyDescent="0.3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6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8"/>
        <v>-1.2908748478454978E-3</v>
      </c>
      <c r="BR51">
        <v>0.91857666000000004</v>
      </c>
      <c r="BS51">
        <v>9.3853500000000006E-3</v>
      </c>
      <c r="BT51" s="8">
        <f t="shared" si="130"/>
        <v>-4.5076049999999923E-2</v>
      </c>
      <c r="BU51" s="8">
        <f t="shared" si="131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2"/>
        <v>-4.5076049999999923E-2</v>
      </c>
      <c r="CL51" s="8">
        <f t="shared" si="133"/>
        <v>1.9815566808149966E-3</v>
      </c>
      <c r="DM51">
        <v>0.91857666000000004</v>
      </c>
      <c r="DN51">
        <v>-9.152863E-2</v>
      </c>
      <c r="DO51" s="8">
        <f t="shared" si="134"/>
        <v>-4.5076049999999923E-2</v>
      </c>
      <c r="DP51" s="8">
        <f t="shared" si="135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59"/>
        <v>1.2138871339052334E-2</v>
      </c>
      <c r="EA51" s="14">
        <f t="shared" si="160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7"/>
        <v>-1.4478294660556796</v>
      </c>
      <c r="EE51">
        <f t="shared" si="168"/>
        <v>-0.9924490974491248</v>
      </c>
      <c r="EG51" s="1">
        <v>0.91857666000000004</v>
      </c>
      <c r="EH51" s="1">
        <v>-2.9137070000000001E-2</v>
      </c>
      <c r="EI51" s="8">
        <f t="shared" si="136"/>
        <v>-4.5076049999999923E-2</v>
      </c>
      <c r="EJ51" s="8">
        <f t="shared" si="161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7"/>
        <v>-4.5076049999999923E-2</v>
      </c>
      <c r="EP51" s="8">
        <f t="shared" si="162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38"/>
        <v>-4.5076049999999923E-2</v>
      </c>
      <c r="EV51" s="8">
        <f t="shared" si="163"/>
        <v>1.7820378749664994E-3</v>
      </c>
      <c r="EX51" s="1">
        <v>0.91857666000000004</v>
      </c>
      <c r="EY51" s="1">
        <v>-4.9744110000000001E-2</v>
      </c>
      <c r="EZ51" s="8">
        <f t="shared" si="139"/>
        <v>-4.5076049999999923E-2</v>
      </c>
      <c r="FA51" s="8">
        <f t="shared" si="164"/>
        <v>2.2233614539903302E-3</v>
      </c>
      <c r="FC51" s="1">
        <v>0.91857666000000004</v>
      </c>
      <c r="FD51" s="1">
        <v>-5.8694999999999997E-2</v>
      </c>
      <c r="FE51" s="8">
        <f t="shared" si="140"/>
        <v>-4.5076049999999923E-2</v>
      </c>
      <c r="FF51" s="8">
        <f t="shared" si="165"/>
        <v>2.6234302019266685E-3</v>
      </c>
      <c r="FH51">
        <v>0.88175892</v>
      </c>
      <c r="FI51">
        <v>-8.4013400000000002E-3</v>
      </c>
      <c r="FJ51" s="8">
        <f t="shared" si="141"/>
        <v>-5.1058469999999967E-2</v>
      </c>
      <c r="FK51" s="8">
        <f t="shared" si="166"/>
        <v>4.2534263057796451E-4</v>
      </c>
      <c r="FM51">
        <v>0.93281738999999997</v>
      </c>
      <c r="FN51">
        <v>2.7768599999999999E-3</v>
      </c>
      <c r="FO51" s="8">
        <f t="shared" si="142"/>
        <v>-3.9666370000000062E-2</v>
      </c>
      <c r="FP51" s="8">
        <f t="shared" si="169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3"/>
        <v>-4.5076049999999923E-2</v>
      </c>
      <c r="FZ51" s="8">
        <f t="shared" si="144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5"/>
        <v>-4.5076049999999923E-2</v>
      </c>
      <c r="GK51" s="8">
        <f t="shared" si="146"/>
        <v>4.8610300054378391E-3</v>
      </c>
      <c r="GL51" s="8"/>
      <c r="GM51" s="1">
        <v>0.91857666000000004</v>
      </c>
      <c r="GN51" s="1">
        <v>-4.1125830000000002E-2</v>
      </c>
      <c r="GO51" s="8">
        <f t="shared" si="147"/>
        <v>-4.5076049999999923E-2</v>
      </c>
      <c r="GP51" s="8">
        <f t="shared" si="148"/>
        <v>1.8381590340114462E-3</v>
      </c>
      <c r="GR51" s="1">
        <v>0.91857666000000004</v>
      </c>
      <c r="GS51" s="1">
        <v>-3.8111220000000001E-2</v>
      </c>
      <c r="GT51" s="8">
        <f t="shared" si="149"/>
        <v>-4.5076049999999923E-2</v>
      </c>
      <c r="GU51" s="8">
        <f t="shared" si="150"/>
        <v>1.7034181034205926E-3</v>
      </c>
      <c r="GW51">
        <v>0.91857666000000004</v>
      </c>
      <c r="GX51">
        <v>-4.891144E-2</v>
      </c>
      <c r="GY51" s="8">
        <f t="shared" si="151"/>
        <v>-4.5076049999999923E-2</v>
      </c>
      <c r="GZ51" s="8">
        <f t="shared" si="152"/>
        <v>2.1861444572063063E-3</v>
      </c>
      <c r="HB51">
        <v>0.91857666000000004</v>
      </c>
      <c r="HC51">
        <v>-4.891144E-2</v>
      </c>
      <c r="HD51" s="8">
        <f t="shared" si="153"/>
        <v>-4.5076049999999923E-2</v>
      </c>
      <c r="HE51" s="8">
        <f t="shared" si="154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21" x14ac:dyDescent="0.3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6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8"/>
        <v>-1.3614382696831011E-3</v>
      </c>
      <c r="BR52">
        <v>0.96365270999999997</v>
      </c>
      <c r="BS52">
        <v>6.2603080000000005E-2</v>
      </c>
      <c r="BT52" s="8">
        <f t="shared" si="130"/>
        <v>-3.6347290000000032E-2</v>
      </c>
      <c r="BU52" s="8">
        <f t="shared" si="131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2"/>
        <v>-3.6347290000000032E-2</v>
      </c>
      <c r="CL52" s="8">
        <f t="shared" si="133"/>
        <v>1.8501839220326016E-3</v>
      </c>
      <c r="DM52">
        <v>0.96365270999999997</v>
      </c>
      <c r="DN52">
        <v>-2.2156809999999999E-2</v>
      </c>
      <c r="DO52" s="8">
        <f t="shared" si="134"/>
        <v>-3.6347290000000032E-2</v>
      </c>
      <c r="DP52" s="8">
        <f t="shared" si="135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59"/>
        <v>6.2479519489863798E-3</v>
      </c>
      <c r="EA52" s="14">
        <f t="shared" si="160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7"/>
        <v>-1.4408443619900533</v>
      </c>
      <c r="EE52">
        <f t="shared" si="168"/>
        <v>-0.99156811957217028</v>
      </c>
      <c r="EG52" s="1">
        <v>0.96365270999999997</v>
      </c>
      <c r="EH52" s="1">
        <v>-7.0731749999999996E-2</v>
      </c>
      <c r="EI52" s="8">
        <f t="shared" si="136"/>
        <v>-3.6347290000000032E-2</v>
      </c>
      <c r="EJ52" s="8">
        <f t="shared" si="161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7"/>
        <v>-3.6347290000000032E-2</v>
      </c>
      <c r="EP52" s="8">
        <f t="shared" si="162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38"/>
        <v>-3.6347290000000032E-2</v>
      </c>
      <c r="EV52" s="8">
        <f t="shared" si="163"/>
        <v>2.7792601383206062E-3</v>
      </c>
      <c r="EX52" s="1">
        <v>0.96365270999999997</v>
      </c>
      <c r="EY52" s="1">
        <v>-8.3301319999999998E-2</v>
      </c>
      <c r="EZ52" s="8">
        <f t="shared" si="139"/>
        <v>-3.6347290000000032E-2</v>
      </c>
      <c r="FA52" s="8">
        <f t="shared" si="164"/>
        <v>2.9996638814113416E-3</v>
      </c>
      <c r="FC52" s="1">
        <v>0.96365270999999997</v>
      </c>
      <c r="FD52" s="1">
        <v>-8.803366E-2</v>
      </c>
      <c r="FE52" s="8">
        <f t="shared" si="140"/>
        <v>-3.6347290000000032E-2</v>
      </c>
      <c r="FF52" s="8">
        <f t="shared" si="165"/>
        <v>3.1700744988248249E-3</v>
      </c>
      <c r="FH52">
        <v>0.93281738999999997</v>
      </c>
      <c r="FI52">
        <v>-3.8106920000000002E-2</v>
      </c>
      <c r="FJ52" s="8">
        <f t="shared" si="141"/>
        <v>-3.9666370000000062E-2</v>
      </c>
      <c r="FK52" s="8">
        <f t="shared" si="166"/>
        <v>1.497528103226701E-3</v>
      </c>
      <c r="FM52">
        <v>0.97248376000000003</v>
      </c>
      <c r="FN52">
        <v>-1.396128E-2</v>
      </c>
      <c r="FO52" s="8">
        <f t="shared" si="142"/>
        <v>-2.751623999999997E-2</v>
      </c>
      <c r="FP52" s="8">
        <f t="shared" si="169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3"/>
        <v>-3.6347290000000032E-2</v>
      </c>
      <c r="FZ52" s="8">
        <f t="shared" si="144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5"/>
        <v>-3.6347290000000032E-2</v>
      </c>
      <c r="GK52" s="8">
        <f t="shared" si="146"/>
        <v>3.973290014700254E-3</v>
      </c>
      <c r="GL52" s="8"/>
      <c r="GM52" s="1">
        <v>0.96365270999999997</v>
      </c>
      <c r="GN52" s="1">
        <v>-3.070639E-2</v>
      </c>
      <c r="GO52" s="8">
        <f t="shared" si="147"/>
        <v>-3.6347290000000032E-2</v>
      </c>
      <c r="GP52" s="8">
        <f t="shared" si="148"/>
        <v>1.1057309657461658E-3</v>
      </c>
      <c r="GR52" s="1">
        <v>0.96365270999999997</v>
      </c>
      <c r="GS52" s="1">
        <v>-1.331883E-2</v>
      </c>
      <c r="GT52" s="8">
        <f t="shared" si="149"/>
        <v>-3.6347290000000032E-2</v>
      </c>
      <c r="GU52" s="8">
        <f t="shared" si="150"/>
        <v>4.7960840588910018E-4</v>
      </c>
      <c r="GW52">
        <v>0.96365270999999997</v>
      </c>
      <c r="GX52">
        <v>-1.2591E-2</v>
      </c>
      <c r="GY52" s="8">
        <f t="shared" si="151"/>
        <v>-3.6347290000000032E-2</v>
      </c>
      <c r="GZ52" s="8">
        <f t="shared" si="152"/>
        <v>4.5339939308104845E-4</v>
      </c>
      <c r="HB52">
        <v>0.96365270999999997</v>
      </c>
      <c r="HC52">
        <v>-1.2591E-2</v>
      </c>
      <c r="HD52" s="8">
        <f t="shared" si="153"/>
        <v>-3.6347290000000032E-2</v>
      </c>
      <c r="HE52" s="8">
        <f t="shared" si="154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21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6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8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59"/>
        <v>1.2599999999999777E-3</v>
      </c>
      <c r="EA53" s="14">
        <f t="shared" si="160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7"/>
        <v>-1.4344178036925648</v>
      </c>
      <c r="EE53">
        <f t="shared" si="168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1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2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3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4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5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6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69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4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6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8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0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2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4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21" x14ac:dyDescent="0.3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8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21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21" x14ac:dyDescent="0.3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K56" t="s">
        <v>122</v>
      </c>
    </row>
    <row r="57" spans="13:221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21" x14ac:dyDescent="0.3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21" x14ac:dyDescent="0.3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21" x14ac:dyDescent="0.3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E60" s="5" t="s">
        <v>12</v>
      </c>
      <c r="GF60" t="s">
        <v>13</v>
      </c>
      <c r="GG60" s="5" t="s">
        <v>15</v>
      </c>
      <c r="GH60" s="11">
        <v>0.2</v>
      </c>
      <c r="GI60" s="9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  <c r="HI60" s="5" t="s">
        <v>12</v>
      </c>
      <c r="HJ60" t="s">
        <v>13</v>
      </c>
      <c r="HK60" s="5" t="s">
        <v>15</v>
      </c>
      <c r="HL60" s="11">
        <v>0.25</v>
      </c>
      <c r="HM60" s="9"/>
    </row>
    <row r="61" spans="13:221" x14ac:dyDescent="0.3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E61" s="5" t="s">
        <v>5</v>
      </c>
      <c r="GF61" t="s">
        <v>6</v>
      </c>
      <c r="GG61" s="5" t="s">
        <v>8</v>
      </c>
      <c r="GH61" t="s">
        <v>9</v>
      </c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  <c r="HI61" s="5" t="s">
        <v>5</v>
      </c>
      <c r="HJ61" t="s">
        <v>6</v>
      </c>
      <c r="HK61" s="5" t="s">
        <v>8</v>
      </c>
      <c r="HL61" t="s">
        <v>9</v>
      </c>
    </row>
    <row r="62" spans="13:221" x14ac:dyDescent="0.3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E62" s="5" t="s">
        <v>7</v>
      </c>
      <c r="GF62" t="s">
        <v>10</v>
      </c>
      <c r="GH62" t="s">
        <v>18</v>
      </c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  <c r="HI62" s="5" t="s">
        <v>7</v>
      </c>
      <c r="HJ62" t="s">
        <v>10</v>
      </c>
      <c r="HL62" t="s">
        <v>11</v>
      </c>
    </row>
    <row r="63" spans="13:221" x14ac:dyDescent="0.3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E63" s="2" t="s">
        <v>49</v>
      </c>
      <c r="GF63" s="6" t="s">
        <v>14</v>
      </c>
      <c r="GH63">
        <f>180*144</f>
        <v>25920</v>
      </c>
      <c r="GK63" s="2" t="s">
        <v>49</v>
      </c>
      <c r="GL63" s="6" t="s">
        <v>14</v>
      </c>
      <c r="GN63">
        <f>180*144</f>
        <v>25920</v>
      </c>
      <c r="GQ63" s="2" t="s">
        <v>58</v>
      </c>
      <c r="GR63" s="6" t="s">
        <v>14</v>
      </c>
      <c r="GT63">
        <f>180*144</f>
        <v>25920</v>
      </c>
      <c r="GW63" s="2" t="s">
        <v>53</v>
      </c>
      <c r="GX63" s="6" t="s">
        <v>14</v>
      </c>
      <c r="GZ63">
        <f>180*144</f>
        <v>25920</v>
      </c>
      <c r="HC63" s="2" t="s">
        <v>50</v>
      </c>
      <c r="HD63" s="6" t="s">
        <v>14</v>
      </c>
      <c r="HF63">
        <f>180*144</f>
        <v>25920</v>
      </c>
      <c r="HI63" s="2" t="s">
        <v>47</v>
      </c>
      <c r="HJ63" s="6" t="s">
        <v>213</v>
      </c>
      <c r="HL63" s="11">
        <f>90*72</f>
        <v>6480</v>
      </c>
    </row>
    <row r="64" spans="13:221" x14ac:dyDescent="0.3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25" x14ac:dyDescent="0.3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G65" s="3" t="s">
        <v>4</v>
      </c>
      <c r="GH65" s="3" t="s">
        <v>34</v>
      </c>
      <c r="GI65" s="12" t="s">
        <v>23</v>
      </c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  <c r="HK65" s="3" t="s">
        <v>4</v>
      </c>
      <c r="HL65" s="3" t="s">
        <v>34</v>
      </c>
      <c r="HM65" s="12" t="s">
        <v>23</v>
      </c>
    </row>
    <row r="66" spans="13:225" x14ac:dyDescent="0.3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J66" s="8"/>
      <c r="GP66" s="8"/>
    </row>
    <row r="67" spans="13:225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 s="1">
        <v>0</v>
      </c>
      <c r="EH67" s="1">
        <v>-0.84605872999999998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-0.91216357000000003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-0.88073811000000002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 s="1">
        <v>0</v>
      </c>
      <c r="EZ67" s="1">
        <v>-0.85390166000000001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 s="1">
        <v>-0.77956839600000005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-0.84605872999999998</v>
      </c>
      <c r="GE67">
        <v>0</v>
      </c>
      <c r="GF67">
        <v>-0.68187204000000001</v>
      </c>
      <c r="GG67" s="8">
        <f t="shared" ref="GG67:GG88" si="222">GE67-GE68</f>
        <v>0</v>
      </c>
      <c r="GH67" s="8">
        <f t="shared" ref="GH67:GH90" si="223">-GG67*GF67*$EE67*COS(GI67*(PI()/180))</f>
        <v>0</v>
      </c>
      <c r="GI67">
        <v>10</v>
      </c>
      <c r="GJ67" s="8"/>
      <c r="GK67" s="1">
        <v>0</v>
      </c>
      <c r="GL67" s="1">
        <v>-0.62247682999999998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-0.50227359000000005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14</v>
      </c>
      <c r="GW67" s="1">
        <v>0</v>
      </c>
      <c r="GX67" s="1">
        <v>-0.40924358900000002</v>
      </c>
      <c r="GY67" s="8">
        <f t="shared" ref="GY67:GY109" si="228">GW67-GW68</f>
        <v>0</v>
      </c>
      <c r="GZ67" s="8">
        <f t="shared" ref="GZ67:GZ113" si="229">-GY67*GX67*$EE67*COS(HA67*(PI()/180))</f>
        <v>0</v>
      </c>
      <c r="HA67">
        <v>16</v>
      </c>
      <c r="HC67" s="1">
        <v>0</v>
      </c>
      <c r="HD67" s="1">
        <v>-0.31305910999999997</v>
      </c>
      <c r="HE67" s="8">
        <f t="shared" ref="HE67:HE109" si="230">HC67-HC68</f>
        <v>0</v>
      </c>
      <c r="HF67" s="8">
        <f t="shared" ref="HF67:HF113" si="231">-HE67*HD67*$EE67*COS(HG67*(PI()/180))</f>
        <v>0</v>
      </c>
      <c r="HG67">
        <v>18</v>
      </c>
      <c r="HI67">
        <v>0</v>
      </c>
      <c r="HJ67">
        <v>-0.25283914000000002</v>
      </c>
      <c r="HK67" s="8">
        <f t="shared" ref="HK67:HK109" si="232">HI67-HI68</f>
        <v>0</v>
      </c>
      <c r="HL67" s="8">
        <f t="shared" ref="HL67:HL113" si="233">-HK67*HJ67*$EE67*COS(HM67*(PI()/180))</f>
        <v>0</v>
      </c>
      <c r="HM67">
        <v>20</v>
      </c>
      <c r="HP67" s="1">
        <v>0</v>
      </c>
      <c r="HQ67" s="1">
        <v>-0.31305910999999997</v>
      </c>
    </row>
    <row r="68" spans="13:225" x14ac:dyDescent="0.3">
      <c r="M68" s="1"/>
      <c r="N68" s="1"/>
      <c r="DY68" s="1">
        <v>2.60625466E-2</v>
      </c>
      <c r="DZ68" s="14">
        <f t="shared" ref="DZ68:DZ89" si="234">5*($EC$5/100)*(0.2969*SQRT(DY68)-0.126*DY68-0.3516*DY68^2+0.2843*DY68^3-0.1015*DY68^4)</f>
        <v>2.6648108451597489E-2</v>
      </c>
      <c r="EA68" s="14">
        <f t="shared" ref="EA68:EA89" si="235">DZ68</f>
        <v>2.6648108451597489E-2</v>
      </c>
      <c r="EB68" s="14">
        <f t="shared" ref="EB68:EB89" si="236">DY68-DY67</f>
        <v>2.60625466E-2</v>
      </c>
      <c r="EC68" s="14">
        <f t="shared" ref="EC68:EC89" si="237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 s="1">
        <v>0</v>
      </c>
      <c r="EH68" s="1">
        <v>-4.18987131</v>
      </c>
      <c r="EI68" s="8">
        <f t="shared" si="208"/>
        <v>-2.521733E-2</v>
      </c>
      <c r="EJ68" s="8">
        <f t="shared" si="209"/>
        <v>-7.3876518836732824E-2</v>
      </c>
      <c r="EK68">
        <v>0</v>
      </c>
      <c r="EM68">
        <v>0</v>
      </c>
      <c r="EN68">
        <v>-3.5777286199999998</v>
      </c>
      <c r="EO68" s="8">
        <f t="shared" si="210"/>
        <v>-2.521733E-2</v>
      </c>
      <c r="EP68" s="8">
        <f t="shared" si="211"/>
        <v>-6.304468697270009E-2</v>
      </c>
      <c r="EQ68">
        <v>2</v>
      </c>
      <c r="ES68" s="1">
        <v>0</v>
      </c>
      <c r="ET68" s="1">
        <v>-3.1402216599999999</v>
      </c>
      <c r="EU68" s="8">
        <f t="shared" si="212"/>
        <v>-2.5217330100000001E-2</v>
      </c>
      <c r="EV68" s="8">
        <f t="shared" si="213"/>
        <v>-5.5234043180110319E-2</v>
      </c>
      <c r="EW68">
        <v>4</v>
      </c>
      <c r="EY68" s="1">
        <v>0</v>
      </c>
      <c r="EZ68" s="1">
        <v>-2.7712792099999999</v>
      </c>
      <c r="FA68" s="8">
        <f t="shared" si="214"/>
        <v>-2.521733E-2</v>
      </c>
      <c r="FB68" s="8">
        <f t="shared" si="215"/>
        <v>-4.8595982991625618E-2</v>
      </c>
      <c r="FC68">
        <v>6</v>
      </c>
      <c r="FE68" s="1">
        <v>0</v>
      </c>
      <c r="FF68" s="1">
        <v>-2.2718440000000002</v>
      </c>
      <c r="FG68" s="8">
        <f t="shared" si="216"/>
        <v>-2.5217330100000001E-2</v>
      </c>
      <c r="FH68" s="8">
        <f t="shared" si="217"/>
        <v>-3.9667700205352423E-2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-4.18987131</v>
      </c>
      <c r="GE68">
        <v>0</v>
      </c>
      <c r="GF68">
        <v>-1.68530581</v>
      </c>
      <c r="GG68" s="8">
        <f t="shared" si="222"/>
        <v>-2.521733E-2</v>
      </c>
      <c r="GH68" s="8">
        <f t="shared" si="223"/>
        <v>-2.9264150096695481E-2</v>
      </c>
      <c r="GI68">
        <v>10</v>
      </c>
      <c r="GJ68" s="8"/>
      <c r="GK68" s="1">
        <v>0</v>
      </c>
      <c r="GL68" s="1">
        <v>-1.2283894900000001</v>
      </c>
      <c r="GM68" s="8">
        <f t="shared" si="224"/>
        <v>-2.521733E-2</v>
      </c>
      <c r="GN68" s="8">
        <f t="shared" si="225"/>
        <v>-2.1185866176842514E-2</v>
      </c>
      <c r="GO68">
        <v>12</v>
      </c>
      <c r="GP68" s="8"/>
      <c r="GQ68" s="1">
        <v>0</v>
      </c>
      <c r="GR68" s="1">
        <v>-0.55933524000000001</v>
      </c>
      <c r="GS68" s="8">
        <f t="shared" si="226"/>
        <v>-2.521733E-2</v>
      </c>
      <c r="GT68" s="8">
        <f t="shared" si="227"/>
        <v>-9.5693411897406488E-3</v>
      </c>
      <c r="GU68">
        <v>14</v>
      </c>
      <c r="GW68" s="1">
        <v>0</v>
      </c>
      <c r="GX68" s="1">
        <v>1.3827663400000001E-3</v>
      </c>
      <c r="GY68" s="8">
        <f t="shared" si="228"/>
        <v>-2.5217330100000001E-2</v>
      </c>
      <c r="GZ68" s="8">
        <f t="shared" si="229"/>
        <v>2.3436684658357915E-5</v>
      </c>
      <c r="HA68">
        <v>16</v>
      </c>
      <c r="HC68" s="1">
        <v>0</v>
      </c>
      <c r="HD68" s="1">
        <v>0.55743677999999997</v>
      </c>
      <c r="HE68" s="8">
        <f t="shared" si="230"/>
        <v>-2.521733E-2</v>
      </c>
      <c r="HF68" s="8">
        <f t="shared" si="231"/>
        <v>9.3477628201932544E-3</v>
      </c>
      <c r="HG68">
        <v>18</v>
      </c>
      <c r="HI68">
        <v>0</v>
      </c>
      <c r="HJ68">
        <v>0.96265555999999997</v>
      </c>
      <c r="HK68" s="8">
        <f t="shared" si="232"/>
        <v>-2.521733E-2</v>
      </c>
      <c r="HL68" s="8">
        <f t="shared" si="233"/>
        <v>1.5950065786183163E-2</v>
      </c>
      <c r="HM68">
        <v>20</v>
      </c>
      <c r="HP68" s="1">
        <v>0</v>
      </c>
      <c r="HQ68" s="1">
        <v>0.55743677999999997</v>
      </c>
    </row>
    <row r="69" spans="13:225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4"/>
        <v>3.9820016425207334E-2</v>
      </c>
      <c r="EA69" s="14">
        <f t="shared" si="235"/>
        <v>3.9820016425207334E-2</v>
      </c>
      <c r="EB69" s="14">
        <f t="shared" si="236"/>
        <v>3.9594583200000005E-2</v>
      </c>
      <c r="EC69" s="14">
        <f t="shared" si="237"/>
        <v>1.3171907973609846E-2</v>
      </c>
      <c r="ED69" s="7">
        <f t="shared" ref="ED69:ED89" si="238">(PI()/2)+ATAN(EC69/EB69)</f>
        <v>1.8919492617242695</v>
      </c>
      <c r="EE69">
        <f t="shared" ref="EE69:EE90" si="239">SIN(ED69)</f>
        <v>0.94887211249767367</v>
      </c>
      <c r="EG69" s="1">
        <v>2.521733E-2</v>
      </c>
      <c r="EH69" s="1">
        <v>1.28555207</v>
      </c>
      <c r="EI69" s="8">
        <f t="shared" si="208"/>
        <v>-3.9320690000000005E-2</v>
      </c>
      <c r="EJ69" s="8">
        <f t="shared" si="209"/>
        <v>4.796434134867416E-2</v>
      </c>
      <c r="EK69">
        <v>0</v>
      </c>
      <c r="EM69">
        <v>2.521733E-2</v>
      </c>
      <c r="EN69">
        <v>1.5841592600000001</v>
      </c>
      <c r="EO69" s="8">
        <f t="shared" si="210"/>
        <v>-3.9320690000000005E-2</v>
      </c>
      <c r="EP69" s="8">
        <f t="shared" si="211"/>
        <v>5.9069461583123775E-2</v>
      </c>
      <c r="EQ69">
        <v>2</v>
      </c>
      <c r="ES69" s="1">
        <v>2.5217330100000001E-2</v>
      </c>
      <c r="ET69" s="1">
        <v>1.90963616</v>
      </c>
      <c r="EU69" s="8">
        <f t="shared" si="212"/>
        <v>-3.9320691899999996E-2</v>
      </c>
      <c r="EV69" s="8">
        <f t="shared" si="213"/>
        <v>7.1075554015696693E-2</v>
      </c>
      <c r="EW69">
        <v>4</v>
      </c>
      <c r="EY69" s="1">
        <v>2.521733E-2</v>
      </c>
      <c r="EZ69" s="1">
        <v>2.0966586999999999</v>
      </c>
      <c r="FA69" s="8">
        <f t="shared" si="214"/>
        <v>-3.9320690000000005E-2</v>
      </c>
      <c r="FB69" s="8">
        <f t="shared" si="215"/>
        <v>7.7798442491940664E-2</v>
      </c>
      <c r="FC69">
        <v>6</v>
      </c>
      <c r="FE69" s="1">
        <v>2.5217330100000001E-2</v>
      </c>
      <c r="FF69" s="1">
        <v>2.4554019999999999</v>
      </c>
      <c r="FG69" s="8">
        <f t="shared" si="216"/>
        <v>-3.9320691899999996E-2</v>
      </c>
      <c r="FH69" s="8">
        <f t="shared" si="217"/>
        <v>9.0720245067104285E-2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2.521733E-2</v>
      </c>
      <c r="FY69" s="1">
        <v>1.28555207</v>
      </c>
      <c r="GE69">
        <v>2.521733E-2</v>
      </c>
      <c r="GF69">
        <v>2.8375481300000001</v>
      </c>
      <c r="GG69" s="8">
        <f t="shared" si="222"/>
        <v>-3.9320690000000005E-2</v>
      </c>
      <c r="GH69" s="8">
        <f t="shared" si="223"/>
        <v>0.1042613895541257</v>
      </c>
      <c r="GI69">
        <v>10</v>
      </c>
      <c r="GJ69" s="8"/>
      <c r="GK69" s="1">
        <v>2.521733E-2</v>
      </c>
      <c r="GL69" s="1">
        <v>3.0331528300000001</v>
      </c>
      <c r="GM69" s="8">
        <f t="shared" si="224"/>
        <v>-3.9320690000000005E-2</v>
      </c>
      <c r="GN69" s="8">
        <f t="shared" si="225"/>
        <v>0.11069487151553814</v>
      </c>
      <c r="GO69">
        <v>12</v>
      </c>
      <c r="GP69" s="8"/>
      <c r="GQ69" s="1">
        <v>2.521733E-2</v>
      </c>
      <c r="GR69" s="1">
        <v>3.3917371300000001</v>
      </c>
      <c r="GS69" s="8">
        <f t="shared" si="226"/>
        <v>-3.9320690000000005E-2</v>
      </c>
      <c r="GT69" s="8">
        <f t="shared" si="227"/>
        <v>0.12278777149465923</v>
      </c>
      <c r="GU69">
        <v>14</v>
      </c>
      <c r="GW69" s="1">
        <v>2.5217330100000001E-2</v>
      </c>
      <c r="GX69" s="1">
        <v>3.6278154699999998</v>
      </c>
      <c r="GY69" s="8">
        <f t="shared" si="228"/>
        <v>-3.9320691899999996E-2</v>
      </c>
      <c r="GZ69" s="8">
        <f t="shared" si="229"/>
        <v>0.13011149275238304</v>
      </c>
      <c r="HA69">
        <v>16</v>
      </c>
      <c r="HC69" s="1">
        <v>2.521733E-2</v>
      </c>
      <c r="HD69" s="1">
        <v>3.8409738500000001</v>
      </c>
      <c r="HE69" s="8">
        <f t="shared" si="230"/>
        <v>-3.9320690000000005E-2</v>
      </c>
      <c r="HF69" s="8">
        <f t="shared" si="231"/>
        <v>0.13629392201563498</v>
      </c>
      <c r="HG69">
        <v>18</v>
      </c>
      <c r="HI69">
        <v>2.521733E-2</v>
      </c>
      <c r="HJ69">
        <v>3.9228130999999999</v>
      </c>
      <c r="HK69" s="8">
        <f t="shared" si="232"/>
        <v>-3.9320690000000005E-2</v>
      </c>
      <c r="HL69" s="8">
        <f t="shared" si="233"/>
        <v>0.13753468795693505</v>
      </c>
      <c r="HM69">
        <v>20</v>
      </c>
      <c r="HP69" s="1">
        <v>2.521733E-2</v>
      </c>
      <c r="HQ69" s="1">
        <v>3.8409738500000001</v>
      </c>
    </row>
    <row r="70" spans="13:225" x14ac:dyDescent="0.3">
      <c r="DY70" s="1">
        <v>0.116797683</v>
      </c>
      <c r="DZ70" s="14">
        <f t="shared" si="234"/>
        <v>4.9433246699933216E-2</v>
      </c>
      <c r="EA70" s="14">
        <f t="shared" si="235"/>
        <v>4.9433246699933216E-2</v>
      </c>
      <c r="EB70" s="14">
        <f t="shared" si="236"/>
        <v>5.1140553199999994E-2</v>
      </c>
      <c r="EC70" s="14">
        <f t="shared" si="237"/>
        <v>9.6132302747258813E-3</v>
      </c>
      <c r="ED70" s="7">
        <f t="shared" si="238"/>
        <v>1.7566047065434491</v>
      </c>
      <c r="EE70">
        <f t="shared" si="239"/>
        <v>0.98278723083040553</v>
      </c>
      <c r="EG70" s="1">
        <v>6.4538020000000001E-2</v>
      </c>
      <c r="EH70" s="1">
        <v>-0.21150563999999999</v>
      </c>
      <c r="EI70" s="8">
        <f t="shared" si="208"/>
        <v>-5.0857689999999997E-2</v>
      </c>
      <c r="EJ70" s="8">
        <f t="shared" si="209"/>
        <v>-1.0571535880109983E-2</v>
      </c>
      <c r="EK70">
        <v>0</v>
      </c>
      <c r="EM70">
        <v>6.4538020000000001E-2</v>
      </c>
      <c r="EN70">
        <v>8.0484100000000003E-2</v>
      </c>
      <c r="EO70" s="8">
        <f t="shared" si="210"/>
        <v>-5.0857689999999997E-2</v>
      </c>
      <c r="EP70" s="8">
        <f t="shared" si="211"/>
        <v>4.0203289229245927E-3</v>
      </c>
      <c r="EQ70">
        <v>2</v>
      </c>
      <c r="ES70" s="1">
        <v>6.4538022E-2</v>
      </c>
      <c r="ET70" s="1">
        <v>0.36096964500000001</v>
      </c>
      <c r="EU70" s="8">
        <f t="shared" si="212"/>
        <v>-5.0857692999999995E-2</v>
      </c>
      <c r="EV70" s="8">
        <f t="shared" si="213"/>
        <v>1.799814031168806E-2</v>
      </c>
      <c r="EW70">
        <v>4</v>
      </c>
      <c r="EY70" s="1">
        <v>6.4538020000000001E-2</v>
      </c>
      <c r="EZ70" s="1">
        <v>0.53755375999999999</v>
      </c>
      <c r="FA70" s="8">
        <f t="shared" si="214"/>
        <v>-5.0857689999999997E-2</v>
      </c>
      <c r="FB70" s="8">
        <f t="shared" si="215"/>
        <v>2.6720980390441396E-2</v>
      </c>
      <c r="FC70">
        <v>6</v>
      </c>
      <c r="FE70" s="1">
        <v>6.4538022E-2</v>
      </c>
      <c r="FF70" s="1">
        <v>0.84248033700000002</v>
      </c>
      <c r="FG70" s="8">
        <f t="shared" si="216"/>
        <v>-5.0857692999999995E-2</v>
      </c>
      <c r="FH70" s="8">
        <f t="shared" si="217"/>
        <v>4.1699294749961056E-2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6.4538020000000001E-2</v>
      </c>
      <c r="FY70" s="1">
        <v>-0.21150563999999999</v>
      </c>
      <c r="GE70">
        <v>6.4538020000000001E-2</v>
      </c>
      <c r="GF70">
        <v>1.17200324</v>
      </c>
      <c r="GG70" s="8">
        <f t="shared" si="222"/>
        <v>-5.0857689999999997E-2</v>
      </c>
      <c r="GH70" s="8">
        <f t="shared" si="223"/>
        <v>5.7689451083679136E-2</v>
      </c>
      <c r="GI70">
        <v>10</v>
      </c>
      <c r="GJ70" s="8"/>
      <c r="GK70" s="1">
        <v>6.4538020000000001E-2</v>
      </c>
      <c r="GL70" s="1">
        <v>1.3655537799999999</v>
      </c>
      <c r="GM70" s="8">
        <f t="shared" si="224"/>
        <v>-5.0857689999999997E-2</v>
      </c>
      <c r="GN70" s="8">
        <f t="shared" si="225"/>
        <v>6.6761999957096196E-2</v>
      </c>
      <c r="GO70">
        <v>12</v>
      </c>
      <c r="GP70" s="8"/>
      <c r="GQ70" s="1">
        <v>6.4538020000000001E-2</v>
      </c>
      <c r="GR70" s="1">
        <v>1.69014391</v>
      </c>
      <c r="GS70" s="8">
        <f t="shared" si="226"/>
        <v>-5.0857689999999997E-2</v>
      </c>
      <c r="GT70" s="8">
        <f t="shared" si="227"/>
        <v>8.1967924553634705E-2</v>
      </c>
      <c r="GU70">
        <v>14</v>
      </c>
      <c r="GW70" s="1">
        <v>6.4538022E-2</v>
      </c>
      <c r="GX70" s="1">
        <v>1.92468529</v>
      </c>
      <c r="GY70" s="8">
        <f t="shared" si="228"/>
        <v>-5.0857692999999995E-2</v>
      </c>
      <c r="GZ70" s="8">
        <f t="shared" si="229"/>
        <v>9.2473548914292047E-2</v>
      </c>
      <c r="HA70">
        <v>16</v>
      </c>
      <c r="HC70" s="1">
        <v>6.4538020000000001E-2</v>
      </c>
      <c r="HD70" s="1">
        <v>2.1465120500000001</v>
      </c>
      <c r="HE70" s="8">
        <f t="shared" si="230"/>
        <v>-5.0857689999999997E-2</v>
      </c>
      <c r="HF70" s="8">
        <f t="shared" si="231"/>
        <v>0.10203655604124588</v>
      </c>
      <c r="HG70">
        <v>18</v>
      </c>
      <c r="HI70">
        <v>6.4538020000000001E-2</v>
      </c>
      <c r="HJ70">
        <v>2.2766548700000002</v>
      </c>
      <c r="HK70" s="8">
        <f t="shared" si="232"/>
        <v>-5.0857689999999997E-2</v>
      </c>
      <c r="HL70" s="8">
        <f t="shared" si="233"/>
        <v>0.10692989748903431</v>
      </c>
      <c r="HM70">
        <v>20</v>
      </c>
      <c r="HP70" s="1">
        <v>6.4538020000000001E-2</v>
      </c>
      <c r="HQ70" s="1">
        <v>2.1465120500000001</v>
      </c>
    </row>
    <row r="71" spans="13:225" x14ac:dyDescent="0.3">
      <c r="DY71" s="1">
        <v>0.17878364099999999</v>
      </c>
      <c r="DZ71" s="14">
        <f t="shared" si="234"/>
        <v>5.5976094728309785E-2</v>
      </c>
      <c r="EA71" s="14">
        <f t="shared" si="235"/>
        <v>5.5976094728309785E-2</v>
      </c>
      <c r="EB71" s="14">
        <f t="shared" si="236"/>
        <v>6.1985957999999994E-2</v>
      </c>
      <c r="EC71" s="14">
        <f t="shared" si="237"/>
        <v>6.5428480283765689E-3</v>
      </c>
      <c r="ED71" s="7">
        <f t="shared" si="238"/>
        <v>1.6759606278858505</v>
      </c>
      <c r="EE71">
        <f t="shared" si="239"/>
        <v>0.99447532939330852</v>
      </c>
      <c r="EG71" s="1">
        <v>0.11539571</v>
      </c>
      <c r="EH71" s="1">
        <v>0.56969336999999998</v>
      </c>
      <c r="EI71" s="8">
        <f t="shared" si="208"/>
        <v>-6.1685169999999998E-2</v>
      </c>
      <c r="EJ71" s="8">
        <f t="shared" si="209"/>
        <v>3.4947486432862267E-2</v>
      </c>
      <c r="EK71">
        <v>0</v>
      </c>
      <c r="EM71">
        <v>0.11539571</v>
      </c>
      <c r="EN71">
        <v>0.77788139000000001</v>
      </c>
      <c r="EO71" s="8">
        <f t="shared" si="210"/>
        <v>-6.1685169999999998E-2</v>
      </c>
      <c r="EP71" s="8">
        <f t="shared" si="211"/>
        <v>4.7689582478952365E-2</v>
      </c>
      <c r="EQ71">
        <v>2</v>
      </c>
      <c r="ES71" s="1">
        <v>0.115395715</v>
      </c>
      <c r="ET71" s="1">
        <v>0.98053967900000005</v>
      </c>
      <c r="EU71" s="8">
        <f t="shared" si="212"/>
        <v>-6.1685163000000001E-2</v>
      </c>
      <c r="EV71" s="8">
        <f t="shared" si="213"/>
        <v>6.0004067789010927E-2</v>
      </c>
      <c r="EW71">
        <v>4</v>
      </c>
      <c r="EY71" s="1">
        <v>0.11539571</v>
      </c>
      <c r="EZ71" s="1">
        <v>1.0991110900000001</v>
      </c>
      <c r="FA71" s="8">
        <f t="shared" si="214"/>
        <v>-6.1685169999999998E-2</v>
      </c>
      <c r="FB71" s="8">
        <f t="shared" si="215"/>
        <v>6.7054930792351433E-2</v>
      </c>
      <c r="FC71">
        <v>6</v>
      </c>
      <c r="FE71" s="1">
        <v>0.115395715</v>
      </c>
      <c r="FF71" s="1">
        <v>1.3226406100000001</v>
      </c>
      <c r="FG71" s="8">
        <f t="shared" si="216"/>
        <v>-6.1685163000000001E-2</v>
      </c>
      <c r="FH71" s="8">
        <f t="shared" si="217"/>
        <v>8.0346943239801266E-2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0.11539571</v>
      </c>
      <c r="FY71" s="1">
        <v>0.56969336999999998</v>
      </c>
      <c r="GE71">
        <v>0.11539571</v>
      </c>
      <c r="GF71">
        <v>1.56472082</v>
      </c>
      <c r="GG71" s="8">
        <f t="shared" si="222"/>
        <v>-6.1685169999999998E-2</v>
      </c>
      <c r="GH71" s="8">
        <f t="shared" si="223"/>
        <v>9.4528572590282828E-2</v>
      </c>
      <c r="GI71">
        <v>10</v>
      </c>
      <c r="GJ71" s="8"/>
      <c r="GK71" s="1">
        <v>0.11539571</v>
      </c>
      <c r="GL71" s="1">
        <v>1.6977053600000001</v>
      </c>
      <c r="GM71" s="8">
        <f t="shared" si="224"/>
        <v>-6.1685169999999998E-2</v>
      </c>
      <c r="GN71" s="8">
        <f t="shared" si="225"/>
        <v>0.10186887113557727</v>
      </c>
      <c r="GO71">
        <v>12</v>
      </c>
      <c r="GP71" s="8"/>
      <c r="GQ71" s="1">
        <v>0.11539571</v>
      </c>
      <c r="GR71" s="1">
        <v>1.93188757</v>
      </c>
      <c r="GS71" s="8">
        <f t="shared" si="226"/>
        <v>-6.1685169999999998E-2</v>
      </c>
      <c r="GT71" s="8">
        <f t="shared" si="227"/>
        <v>0.11499017804732761</v>
      </c>
      <c r="GU71">
        <v>14</v>
      </c>
      <c r="GW71" s="1">
        <v>0.115395715</v>
      </c>
      <c r="GX71" s="1">
        <v>2.0953202000000002</v>
      </c>
      <c r="GY71" s="8">
        <f t="shared" si="228"/>
        <v>-6.1685163000000001E-2</v>
      </c>
      <c r="GZ71" s="8">
        <f t="shared" si="229"/>
        <v>0.12355683281060935</v>
      </c>
      <c r="HA71">
        <v>16</v>
      </c>
      <c r="HC71" s="1">
        <v>0.11539571</v>
      </c>
      <c r="HD71" s="1">
        <v>2.2481110100000001</v>
      </c>
      <c r="HE71" s="8">
        <f t="shared" si="230"/>
        <v>-6.1685169999999998E-2</v>
      </c>
      <c r="HF71" s="8">
        <f t="shared" si="231"/>
        <v>0.131159229831075</v>
      </c>
      <c r="HG71">
        <v>18</v>
      </c>
      <c r="HI71">
        <v>0.11539571</v>
      </c>
      <c r="HJ71">
        <v>2.3371028599999999</v>
      </c>
      <c r="HK71" s="8">
        <f t="shared" si="232"/>
        <v>-6.1685169999999998E-2</v>
      </c>
      <c r="HL71" s="8">
        <f t="shared" si="233"/>
        <v>0.13472196946516735</v>
      </c>
      <c r="HM71">
        <v>20</v>
      </c>
      <c r="HP71" s="1">
        <v>0.11539571</v>
      </c>
      <c r="HQ71" s="1">
        <v>2.2481110100000001</v>
      </c>
    </row>
    <row r="72" spans="13:225" x14ac:dyDescent="0.3">
      <c r="DY72" s="1">
        <v>0.23458828300000001</v>
      </c>
      <c r="DZ72" s="14">
        <f t="shared" si="234"/>
        <v>5.8954250447668256E-2</v>
      </c>
      <c r="EA72" s="14">
        <f t="shared" si="235"/>
        <v>5.8954250447668256E-2</v>
      </c>
      <c r="EB72" s="14">
        <f t="shared" si="236"/>
        <v>5.5804642000000015E-2</v>
      </c>
      <c r="EC72" s="14">
        <f t="shared" si="237"/>
        <v>2.9781557193584718E-3</v>
      </c>
      <c r="ED72" s="7">
        <f t="shared" si="238"/>
        <v>1.6241132746282241</v>
      </c>
      <c r="EE72">
        <f t="shared" si="239"/>
        <v>0.99857898821020796</v>
      </c>
      <c r="EG72" s="1">
        <v>0.17708088</v>
      </c>
      <c r="EH72" s="1">
        <v>0.30796936000000003</v>
      </c>
      <c r="EI72" s="8">
        <f t="shared" si="208"/>
        <v>-5.5497390000000008E-2</v>
      </c>
      <c r="EJ72" s="8">
        <f t="shared" si="209"/>
        <v>1.7067208463103986E-2</v>
      </c>
      <c r="EK72">
        <v>0</v>
      </c>
      <c r="EM72">
        <v>0.17708088</v>
      </c>
      <c r="EN72">
        <v>0.50770552000000002</v>
      </c>
      <c r="EO72" s="8">
        <f t="shared" si="210"/>
        <v>-5.5497390000000008E-2</v>
      </c>
      <c r="EP72" s="8">
        <f t="shared" si="211"/>
        <v>2.811915248061321E-2</v>
      </c>
      <c r="EQ72">
        <v>2</v>
      </c>
      <c r="ES72" s="1">
        <v>0.177080878</v>
      </c>
      <c r="ET72" s="1">
        <v>0.70215569300000003</v>
      </c>
      <c r="EU72" s="8">
        <f t="shared" si="212"/>
        <v>-5.5497388000000009E-2</v>
      </c>
      <c r="EV72" s="8">
        <f t="shared" si="213"/>
        <v>3.8817644486172434E-2</v>
      </c>
      <c r="EW72">
        <v>4</v>
      </c>
      <c r="EY72" s="1">
        <v>0.17708088</v>
      </c>
      <c r="EZ72" s="1">
        <v>0.82912737000000003</v>
      </c>
      <c r="FA72" s="8">
        <f t="shared" si="214"/>
        <v>-5.5497390000000008E-2</v>
      </c>
      <c r="FB72" s="8">
        <f t="shared" si="215"/>
        <v>4.5697304472209127E-2</v>
      </c>
      <c r="FC72">
        <v>6</v>
      </c>
      <c r="FE72" s="1">
        <v>0.177080878</v>
      </c>
      <c r="FF72" s="1">
        <v>1.0393313099999999</v>
      </c>
      <c r="FG72" s="8">
        <f t="shared" si="216"/>
        <v>-5.5497388000000009E-2</v>
      </c>
      <c r="FH72" s="8">
        <f t="shared" si="217"/>
        <v>5.7037666957471034E-2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0.17708088</v>
      </c>
      <c r="FY72" s="1">
        <v>0.30796936000000003</v>
      </c>
      <c r="GE72">
        <v>0.17708088</v>
      </c>
      <c r="GF72">
        <v>1.2640723300000001</v>
      </c>
      <c r="GG72" s="8">
        <f t="shared" si="222"/>
        <v>-5.5497390000000008E-2</v>
      </c>
      <c r="GH72" s="8">
        <f t="shared" si="223"/>
        <v>6.8988764358755644E-2</v>
      </c>
      <c r="GI72">
        <v>10</v>
      </c>
      <c r="GJ72" s="8"/>
      <c r="GK72" s="1">
        <v>0.17708088</v>
      </c>
      <c r="GL72" s="1">
        <v>1.4052232099999999</v>
      </c>
      <c r="GM72" s="8">
        <f t="shared" si="224"/>
        <v>-5.5497390000000008E-2</v>
      </c>
      <c r="GN72" s="8">
        <f t="shared" si="225"/>
        <v>7.617363682393874E-2</v>
      </c>
      <c r="GO72">
        <v>12</v>
      </c>
      <c r="GP72" s="8"/>
      <c r="GQ72" s="1">
        <v>0.17708088</v>
      </c>
      <c r="GR72" s="1">
        <v>1.62591234</v>
      </c>
      <c r="GS72" s="8">
        <f t="shared" si="226"/>
        <v>-5.5497390000000008E-2</v>
      </c>
      <c r="GT72" s="8">
        <f t="shared" si="227"/>
        <v>8.7429144394627623E-2</v>
      </c>
      <c r="GU72">
        <v>14</v>
      </c>
      <c r="GW72" s="1">
        <v>0.177080878</v>
      </c>
      <c r="GX72" s="1">
        <v>1.79272224</v>
      </c>
      <c r="GY72" s="8">
        <f t="shared" si="228"/>
        <v>-5.5497388000000009E-2</v>
      </c>
      <c r="GZ72" s="8">
        <f t="shared" si="229"/>
        <v>9.5501371864519374E-2</v>
      </c>
      <c r="HA72">
        <v>16</v>
      </c>
      <c r="HC72" s="1">
        <v>0.17708088</v>
      </c>
      <c r="HD72" s="1">
        <v>1.95261833</v>
      </c>
      <c r="HE72" s="8">
        <f t="shared" si="230"/>
        <v>-5.5497390000000008E-2</v>
      </c>
      <c r="HF72" s="8">
        <f t="shared" si="231"/>
        <v>0.10291499801900614</v>
      </c>
      <c r="HG72">
        <v>18</v>
      </c>
      <c r="HI72">
        <v>0.17708088</v>
      </c>
      <c r="HJ72">
        <v>2.0695958800000001</v>
      </c>
      <c r="HK72" s="8">
        <f t="shared" si="232"/>
        <v>-5.5497390000000008E-2</v>
      </c>
      <c r="HL72" s="8">
        <f t="shared" si="233"/>
        <v>0.10777706438617704</v>
      </c>
      <c r="HM72">
        <v>20</v>
      </c>
      <c r="HP72" s="1">
        <v>0.17708088</v>
      </c>
      <c r="HQ72" s="1">
        <v>1.95261833</v>
      </c>
    </row>
    <row r="73" spans="13:225" x14ac:dyDescent="0.3">
      <c r="DY73" s="1">
        <v>0.27912081999999999</v>
      </c>
      <c r="DZ73" s="14">
        <f t="shared" si="234"/>
        <v>5.9917388798173321E-2</v>
      </c>
      <c r="EA73" s="14">
        <f t="shared" si="235"/>
        <v>5.9917388798173321E-2</v>
      </c>
      <c r="EB73" s="14">
        <f t="shared" si="236"/>
        <v>4.4532536999999983E-2</v>
      </c>
      <c r="EC73" s="14">
        <f t="shared" si="237"/>
        <v>9.6313835050506474E-4</v>
      </c>
      <c r="ED73" s="7">
        <f t="shared" si="238"/>
        <v>1.5924207004593651</v>
      </c>
      <c r="EE73">
        <f t="shared" si="239"/>
        <v>0.99976620234260183</v>
      </c>
      <c r="EG73" s="1">
        <v>0.23257827</v>
      </c>
      <c r="EH73" s="1">
        <v>0.47786989000000002</v>
      </c>
      <c r="EI73" s="8">
        <f t="shared" si="208"/>
        <v>-4.4369819999999977E-2</v>
      </c>
      <c r="EJ73" s="8">
        <f t="shared" si="209"/>
        <v>2.1198043790755541E-2</v>
      </c>
      <c r="EK73">
        <v>0</v>
      </c>
      <c r="EM73">
        <v>0.23257827</v>
      </c>
      <c r="EN73">
        <v>0.59919732999999997</v>
      </c>
      <c r="EO73" s="8">
        <f t="shared" si="210"/>
        <v>-4.4369819999999977E-2</v>
      </c>
      <c r="EP73" s="8">
        <f t="shared" si="211"/>
        <v>2.6563870011620638E-2</v>
      </c>
      <c r="EQ73">
        <v>2</v>
      </c>
      <c r="ES73" s="1">
        <v>0.23257826600000001</v>
      </c>
      <c r="ET73" s="1">
        <v>0.71149269900000001</v>
      </c>
      <c r="EU73" s="8">
        <f t="shared" si="212"/>
        <v>-4.4369823999999974E-2</v>
      </c>
      <c r="EV73" s="8">
        <f t="shared" si="213"/>
        <v>3.1484543073746242E-2</v>
      </c>
      <c r="EW73">
        <v>4</v>
      </c>
      <c r="EY73" s="1">
        <v>0.23257827</v>
      </c>
      <c r="EZ73" s="1">
        <v>0.74006837999999997</v>
      </c>
      <c r="FA73" s="8">
        <f t="shared" si="214"/>
        <v>-4.4369819999999977E-2</v>
      </c>
      <c r="FB73" s="8">
        <f t="shared" si="215"/>
        <v>3.2649182837973995E-2</v>
      </c>
      <c r="FC73">
        <v>6</v>
      </c>
      <c r="FE73" s="1">
        <v>0.23257826600000001</v>
      </c>
      <c r="FF73" s="1">
        <v>0.87770180399999997</v>
      </c>
      <c r="FG73" s="8">
        <f t="shared" si="216"/>
        <v>-4.4369823999999974E-2</v>
      </c>
      <c r="FH73" s="8">
        <f t="shared" si="217"/>
        <v>3.8555463065571727E-2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0.23257827</v>
      </c>
      <c r="FY73" s="1">
        <v>0.47786989000000002</v>
      </c>
      <c r="GE73">
        <v>0.23257827</v>
      </c>
      <c r="GF73">
        <v>1.03154524</v>
      </c>
      <c r="GG73" s="8">
        <f t="shared" si="222"/>
        <v>-4.4369819999999977E-2</v>
      </c>
      <c r="GH73" s="8">
        <f t="shared" si="223"/>
        <v>4.5063597200061631E-2</v>
      </c>
      <c r="GI73">
        <v>10</v>
      </c>
      <c r="GJ73" s="8"/>
      <c r="GK73" s="1">
        <v>0.23257827</v>
      </c>
      <c r="GL73" s="1">
        <v>1.0890349500000001</v>
      </c>
      <c r="GM73" s="8">
        <f t="shared" si="224"/>
        <v>-4.4369819999999977E-2</v>
      </c>
      <c r="GN73" s="8">
        <f t="shared" si="225"/>
        <v>4.7253320252061311E-2</v>
      </c>
      <c r="GO73">
        <v>12</v>
      </c>
      <c r="GP73" s="8"/>
      <c r="GQ73" s="1">
        <v>0.23257827</v>
      </c>
      <c r="GR73" s="1">
        <v>1.2398057899999999</v>
      </c>
      <c r="GS73" s="8">
        <f t="shared" si="226"/>
        <v>-4.4369819999999977E-2</v>
      </c>
      <c r="GT73" s="8">
        <f t="shared" si="227"/>
        <v>5.3363449668552616E-2</v>
      </c>
      <c r="GU73">
        <v>14</v>
      </c>
      <c r="GW73" s="1">
        <v>0.23257826600000001</v>
      </c>
      <c r="GX73" s="1">
        <v>1.3334329199999999</v>
      </c>
      <c r="GY73" s="8">
        <f t="shared" si="228"/>
        <v>-4.4369823999999974E-2</v>
      </c>
      <c r="GZ73" s="8">
        <f t="shared" si="229"/>
        <v>5.6858967225720668E-2</v>
      </c>
      <c r="HA73">
        <v>16</v>
      </c>
      <c r="HC73" s="1">
        <v>0.23257827</v>
      </c>
      <c r="HD73" s="1">
        <v>1.4231858799999999</v>
      </c>
      <c r="HE73" s="8">
        <f t="shared" si="230"/>
        <v>-4.4369819999999977E-2</v>
      </c>
      <c r="HF73" s="8">
        <f t="shared" si="231"/>
        <v>6.0041850636902705E-2</v>
      </c>
      <c r="HG73">
        <v>18</v>
      </c>
      <c r="HI73">
        <v>0.23257827</v>
      </c>
      <c r="HJ73">
        <v>1.4655844</v>
      </c>
      <c r="HK73" s="8">
        <f t="shared" si="232"/>
        <v>-4.4369819999999977E-2</v>
      </c>
      <c r="HL73" s="8">
        <f t="shared" si="233"/>
        <v>6.1091778438369375E-2</v>
      </c>
      <c r="HM73">
        <v>20</v>
      </c>
      <c r="HP73" s="1">
        <v>0.23257827</v>
      </c>
      <c r="HQ73" s="1">
        <v>1.4231858799999999</v>
      </c>
    </row>
    <row r="74" spans="13:225" x14ac:dyDescent="0.3">
      <c r="DY74" s="1">
        <v>0.32371982700000002</v>
      </c>
      <c r="DZ74" s="14">
        <f t="shared" si="234"/>
        <v>5.9892512357095425E-2</v>
      </c>
      <c r="EA74" s="14">
        <f t="shared" si="235"/>
        <v>5.9892512357095425E-2</v>
      </c>
      <c r="EB74" s="14">
        <f t="shared" si="236"/>
        <v>4.4599007000000024E-2</v>
      </c>
      <c r="EC74" s="14">
        <f t="shared" si="237"/>
        <v>-2.4876441077896494E-5</v>
      </c>
      <c r="ED74" s="7">
        <f t="shared" si="238"/>
        <v>1.5702385466968316</v>
      </c>
      <c r="EE74">
        <f t="shared" si="239"/>
        <v>0.99999984444068513</v>
      </c>
      <c r="EG74" s="1">
        <v>0.27694808999999998</v>
      </c>
      <c r="EH74" s="1">
        <v>0.37041088999999999</v>
      </c>
      <c r="EI74" s="8">
        <f t="shared" si="208"/>
        <v>-4.4377100000000003E-2</v>
      </c>
      <c r="EJ74" s="8">
        <f t="shared" si="209"/>
        <v>1.6437758549572145E-2</v>
      </c>
      <c r="EK74">
        <v>0</v>
      </c>
      <c r="EM74">
        <v>0.27694808999999998</v>
      </c>
      <c r="EN74">
        <v>0.50572972000000005</v>
      </c>
      <c r="EO74" s="8">
        <f t="shared" si="210"/>
        <v>-4.4377100000000003E-2</v>
      </c>
      <c r="EP74" s="8">
        <f t="shared" si="211"/>
        <v>2.2429143309790615E-2</v>
      </c>
      <c r="EQ74">
        <v>2</v>
      </c>
      <c r="ES74" s="1">
        <v>0.27694808999999998</v>
      </c>
      <c r="ET74" s="1">
        <v>0.63476398899999997</v>
      </c>
      <c r="EU74" s="8">
        <f t="shared" si="212"/>
        <v>-4.4377096000000005E-2</v>
      </c>
      <c r="EV74" s="8">
        <f t="shared" si="213"/>
        <v>2.8100359880376194E-2</v>
      </c>
      <c r="EW74">
        <v>4</v>
      </c>
      <c r="EY74" s="1">
        <v>0.27694808999999998</v>
      </c>
      <c r="EZ74" s="1">
        <v>0.69600912000000004</v>
      </c>
      <c r="FA74" s="8">
        <f t="shared" si="214"/>
        <v>-4.4377100000000003E-2</v>
      </c>
      <c r="FB74" s="8">
        <f t="shared" si="215"/>
        <v>3.0717660055290637E-2</v>
      </c>
      <c r="FC74">
        <v>6</v>
      </c>
      <c r="FE74" s="1">
        <v>0.27694808999999998</v>
      </c>
      <c r="FF74" s="1">
        <v>0.84654618699999995</v>
      </c>
      <c r="FG74" s="8">
        <f t="shared" si="216"/>
        <v>-4.4377096000000005E-2</v>
      </c>
      <c r="FH74" s="8">
        <f t="shared" si="217"/>
        <v>3.7201653616269113E-2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0.27694808999999998</v>
      </c>
      <c r="FY74" s="1">
        <v>0.37041088999999999</v>
      </c>
      <c r="GE74">
        <v>0.27694808999999998</v>
      </c>
      <c r="GF74">
        <v>1.0109121999999999</v>
      </c>
      <c r="GG74" s="8">
        <f t="shared" si="222"/>
        <v>-4.4377100000000003E-2</v>
      </c>
      <c r="GH74" s="8">
        <f t="shared" si="223"/>
        <v>4.4179800181430161E-2</v>
      </c>
      <c r="GI74">
        <v>10</v>
      </c>
      <c r="GJ74" s="8"/>
      <c r="GK74" s="1">
        <v>0.27694808999999998</v>
      </c>
      <c r="GL74" s="1">
        <v>1.09959753</v>
      </c>
      <c r="GM74" s="8">
        <f t="shared" si="224"/>
        <v>-4.4377100000000003E-2</v>
      </c>
      <c r="GN74" s="8">
        <f t="shared" si="225"/>
        <v>4.7730611699113058E-2</v>
      </c>
      <c r="GO74">
        <v>12</v>
      </c>
      <c r="GP74" s="8"/>
      <c r="GQ74" s="1">
        <v>0.27694808999999998</v>
      </c>
      <c r="GR74" s="1">
        <v>1.2640114200000001</v>
      </c>
      <c r="GS74" s="8">
        <f t="shared" si="226"/>
        <v>-4.4377100000000003E-2</v>
      </c>
      <c r="GT74" s="8">
        <f t="shared" si="227"/>
        <v>5.4426946105934328E-2</v>
      </c>
      <c r="GU74">
        <v>14</v>
      </c>
      <c r="GW74" s="1">
        <v>0.27694808999999998</v>
      </c>
      <c r="GX74" s="1">
        <v>1.38322721</v>
      </c>
      <c r="GY74" s="8">
        <f t="shared" si="228"/>
        <v>-4.4377096000000005E-2</v>
      </c>
      <c r="GZ74" s="8">
        <f t="shared" si="229"/>
        <v>5.9005700688812675E-2</v>
      </c>
      <c r="HA74">
        <v>16</v>
      </c>
      <c r="HC74" s="1">
        <v>0.27694808999999998</v>
      </c>
      <c r="HD74" s="1">
        <v>1.5000266499999999</v>
      </c>
      <c r="HE74" s="8">
        <f t="shared" si="230"/>
        <v>-4.4377100000000003E-2</v>
      </c>
      <c r="HF74" s="8">
        <f t="shared" si="231"/>
        <v>6.3308810112363764E-2</v>
      </c>
      <c r="HG74">
        <v>18</v>
      </c>
      <c r="HI74">
        <v>0.27694808999999998</v>
      </c>
      <c r="HJ74">
        <v>1.5849969500000001</v>
      </c>
      <c r="HK74" s="8">
        <f t="shared" si="232"/>
        <v>-4.4377100000000003E-2</v>
      </c>
      <c r="HL74" s="8">
        <f t="shared" si="233"/>
        <v>6.6095683472634462E-2</v>
      </c>
      <c r="HM74">
        <v>20</v>
      </c>
      <c r="HP74" s="1">
        <v>0.27694808999999998</v>
      </c>
      <c r="HQ74" s="1">
        <v>1.5000266499999999</v>
      </c>
    </row>
    <row r="75" spans="13:225" x14ac:dyDescent="0.3">
      <c r="DY75" s="1">
        <v>0.36826213400000002</v>
      </c>
      <c r="DZ75" s="14">
        <f t="shared" si="234"/>
        <v>5.9052315314374174E-2</v>
      </c>
      <c r="EA75" s="14">
        <f t="shared" si="235"/>
        <v>5.9052315314374174E-2</v>
      </c>
      <c r="EB75" s="14">
        <f t="shared" si="236"/>
        <v>4.4542307000000003E-2</v>
      </c>
      <c r="EC75" s="14">
        <f t="shared" si="237"/>
        <v>-8.4019704272125101E-4</v>
      </c>
      <c r="ED75" s="7">
        <f t="shared" si="238"/>
        <v>1.5519356644113727</v>
      </c>
      <c r="EE75">
        <f t="shared" si="239"/>
        <v>0.9998221429796641</v>
      </c>
      <c r="EG75" s="1">
        <v>0.32132518999999998</v>
      </c>
      <c r="EH75" s="1">
        <v>0.3969317</v>
      </c>
      <c r="EI75" s="8">
        <f t="shared" si="208"/>
        <v>-4.4383090000000014E-2</v>
      </c>
      <c r="EJ75" s="8">
        <f t="shared" si="209"/>
        <v>1.7613922047978701E-2</v>
      </c>
      <c r="EK75">
        <v>0</v>
      </c>
      <c r="EM75">
        <v>0.32132518999999998</v>
      </c>
      <c r="EN75">
        <v>0.50534288000000005</v>
      </c>
      <c r="EO75" s="8">
        <f t="shared" si="210"/>
        <v>-4.4383090000000014E-2</v>
      </c>
      <c r="EP75" s="8">
        <f t="shared" si="211"/>
        <v>2.2411028911063408E-2</v>
      </c>
      <c r="EQ75">
        <v>2</v>
      </c>
      <c r="ES75" s="1">
        <v>0.32132518599999998</v>
      </c>
      <c r="ET75" s="1">
        <v>0.606907592</v>
      </c>
      <c r="EU75" s="8">
        <f t="shared" si="212"/>
        <v>-4.4383089000000042E-2</v>
      </c>
      <c r="EV75" s="8">
        <f t="shared" si="213"/>
        <v>2.6866038708310083E-2</v>
      </c>
      <c r="EW75">
        <v>4</v>
      </c>
      <c r="EY75" s="1">
        <v>0.32132518999999998</v>
      </c>
      <c r="EZ75" s="1">
        <v>0.64222166000000003</v>
      </c>
      <c r="FA75" s="8">
        <f t="shared" si="214"/>
        <v>-4.4383090000000014E-2</v>
      </c>
      <c r="FB75" s="8">
        <f t="shared" si="215"/>
        <v>2.8342593211079934E-2</v>
      </c>
      <c r="FC75">
        <v>6</v>
      </c>
      <c r="FE75" s="1">
        <v>0.32132518599999998</v>
      </c>
      <c r="FF75" s="1">
        <v>0.76565100399999997</v>
      </c>
      <c r="FG75" s="8">
        <f t="shared" si="216"/>
        <v>-4.4383089000000042E-2</v>
      </c>
      <c r="FH75" s="8">
        <f t="shared" si="217"/>
        <v>3.3645261476844268E-2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0.32132518999999998</v>
      </c>
      <c r="FY75" s="1">
        <v>0.3969317</v>
      </c>
      <c r="GE75">
        <v>0.32132518999999998</v>
      </c>
      <c r="GF75">
        <v>0.90216143999999998</v>
      </c>
      <c r="GG75" s="8">
        <f t="shared" si="222"/>
        <v>-4.4383090000000014E-2</v>
      </c>
      <c r="GH75" s="8">
        <f t="shared" si="223"/>
        <v>3.9425390664034568E-2</v>
      </c>
      <c r="GI75">
        <v>10</v>
      </c>
      <c r="GJ75" s="8"/>
      <c r="GK75" s="1">
        <v>0.32132518999999998</v>
      </c>
      <c r="GL75" s="1">
        <v>0.96675579</v>
      </c>
      <c r="GM75" s="8">
        <f t="shared" si="224"/>
        <v>-4.4383090000000014E-2</v>
      </c>
      <c r="GN75" s="8">
        <f t="shared" si="225"/>
        <v>4.1962510372315256E-2</v>
      </c>
      <c r="GO75">
        <v>12</v>
      </c>
      <c r="GP75" s="8"/>
      <c r="GQ75" s="1">
        <v>0.32132518999999998</v>
      </c>
      <c r="GR75" s="1">
        <v>1.1025011</v>
      </c>
      <c r="GS75" s="8">
        <f t="shared" si="226"/>
        <v>-4.4383090000000014E-2</v>
      </c>
      <c r="GT75" s="8">
        <f t="shared" si="227"/>
        <v>4.7470459521684473E-2</v>
      </c>
      <c r="GU75">
        <v>14</v>
      </c>
      <c r="GW75" s="1">
        <v>0.32132518599999998</v>
      </c>
      <c r="GX75" s="1">
        <v>1.19605015</v>
      </c>
      <c r="GY75" s="8">
        <f t="shared" si="228"/>
        <v>-4.4383089000000042E-2</v>
      </c>
      <c r="GZ75" s="8">
        <f t="shared" si="229"/>
        <v>5.1018924929724256E-2</v>
      </c>
      <c r="HA75">
        <v>16</v>
      </c>
      <c r="HC75" s="1">
        <v>0.32132518999999998</v>
      </c>
      <c r="HD75" s="1">
        <v>1.2874131600000001</v>
      </c>
      <c r="HE75" s="8">
        <f t="shared" si="230"/>
        <v>-4.4383090000000014E-2</v>
      </c>
      <c r="HF75" s="8">
        <f t="shared" si="231"/>
        <v>5.4333108876091107E-2</v>
      </c>
      <c r="HG75">
        <v>18</v>
      </c>
      <c r="HI75">
        <v>0.32132518999999998</v>
      </c>
      <c r="HJ75">
        <v>1.35111129</v>
      </c>
      <c r="HK75" s="8">
        <f t="shared" si="232"/>
        <v>-4.4383090000000014E-2</v>
      </c>
      <c r="HL75" s="8">
        <f t="shared" si="233"/>
        <v>5.6340049635365999E-2</v>
      </c>
      <c r="HM75">
        <v>20</v>
      </c>
      <c r="HP75" s="1">
        <v>0.32132518999999998</v>
      </c>
      <c r="HQ75" s="1">
        <v>1.2874131600000001</v>
      </c>
    </row>
    <row r="76" spans="13:225" x14ac:dyDescent="0.3">
      <c r="DY76" s="1">
        <v>0.41284756900000003</v>
      </c>
      <c r="DZ76" s="14">
        <f t="shared" si="234"/>
        <v>5.7526732273967394E-2</v>
      </c>
      <c r="EA76" s="14">
        <f t="shared" si="235"/>
        <v>5.7526732273967394E-2</v>
      </c>
      <c r="EB76" s="14">
        <f t="shared" si="236"/>
        <v>4.4585435000000007E-2</v>
      </c>
      <c r="EC76" s="14">
        <f t="shared" si="237"/>
        <v>-1.5255830404067791E-3</v>
      </c>
      <c r="ED76" s="7">
        <f t="shared" si="238"/>
        <v>1.5365925992766278</v>
      </c>
      <c r="EE76">
        <f t="shared" si="239"/>
        <v>0.99941510953696477</v>
      </c>
      <c r="EG76" s="1">
        <v>0.36570828</v>
      </c>
      <c r="EH76" s="1">
        <v>0.35664859999999998</v>
      </c>
      <c r="EI76" s="8">
        <f t="shared" si="208"/>
        <v>-4.4389740000000011E-2</v>
      </c>
      <c r="EJ76" s="8">
        <f t="shared" si="209"/>
        <v>1.5822278909406854E-2</v>
      </c>
      <c r="EK76">
        <v>0</v>
      </c>
      <c r="EM76">
        <v>0.36570828</v>
      </c>
      <c r="EN76">
        <v>0.46208473999999999</v>
      </c>
      <c r="EO76" s="8">
        <f t="shared" si="210"/>
        <v>-4.4389740000000011E-2</v>
      </c>
      <c r="EP76" s="8">
        <f t="shared" si="211"/>
        <v>2.0487336358736816E-2</v>
      </c>
      <c r="EQ76">
        <v>2</v>
      </c>
      <c r="ES76" s="1">
        <v>0.36570827500000003</v>
      </c>
      <c r="ET76" s="1">
        <v>0.562093226</v>
      </c>
      <c r="EU76" s="8">
        <f t="shared" si="212"/>
        <v>-4.4389748999999978E-2</v>
      </c>
      <c r="EV76" s="8">
        <f t="shared" si="213"/>
        <v>2.4875839247019846E-2</v>
      </c>
      <c r="EW76">
        <v>4</v>
      </c>
      <c r="EY76" s="1">
        <v>0.36570828</v>
      </c>
      <c r="EZ76" s="1">
        <v>0.60276501000000005</v>
      </c>
      <c r="FA76" s="8">
        <f t="shared" si="214"/>
        <v>-4.4389740000000011E-2</v>
      </c>
      <c r="FB76" s="8">
        <f t="shared" si="215"/>
        <v>2.6594442779652058E-2</v>
      </c>
      <c r="FC76">
        <v>6</v>
      </c>
      <c r="FE76" s="1">
        <v>0.36570827500000003</v>
      </c>
      <c r="FF76" s="1">
        <v>0.72438677399999996</v>
      </c>
      <c r="FG76" s="8">
        <f t="shared" si="216"/>
        <v>-4.4389748999999978E-2</v>
      </c>
      <c r="FH76" s="8">
        <f t="shared" si="217"/>
        <v>3.1823789125490942E-2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0.36570828</v>
      </c>
      <c r="FY76" s="1">
        <v>0.35664859999999998</v>
      </c>
      <c r="GE76">
        <v>0.36570828</v>
      </c>
      <c r="GF76">
        <v>0.85790781999999999</v>
      </c>
      <c r="GG76" s="8">
        <f t="shared" si="222"/>
        <v>-4.4389740000000011E-2</v>
      </c>
      <c r="GH76" s="8">
        <f t="shared" si="223"/>
        <v>3.7481813703934372E-2</v>
      </c>
      <c r="GI76">
        <v>10</v>
      </c>
      <c r="GJ76" s="8"/>
      <c r="GK76" s="1">
        <v>0.36570828</v>
      </c>
      <c r="GL76" s="1">
        <v>0.92983260999999995</v>
      </c>
      <c r="GM76" s="8">
        <f t="shared" si="224"/>
        <v>-4.4389740000000011E-2</v>
      </c>
      <c r="GN76" s="8">
        <f t="shared" si="225"/>
        <v>4.0349455590917661E-2</v>
      </c>
      <c r="GO76">
        <v>12</v>
      </c>
      <c r="GP76" s="8"/>
      <c r="GQ76" s="1">
        <v>0.36570828</v>
      </c>
      <c r="GR76" s="1">
        <v>1.0642250600000001</v>
      </c>
      <c r="GS76" s="8">
        <f t="shared" si="226"/>
        <v>-4.4389740000000011E-2</v>
      </c>
      <c r="GT76" s="8">
        <f t="shared" si="227"/>
        <v>4.5810613939913432E-2</v>
      </c>
      <c r="GU76">
        <v>14</v>
      </c>
      <c r="GW76" s="1">
        <v>0.36570827500000003</v>
      </c>
      <c r="GX76" s="1">
        <v>1.16310336</v>
      </c>
      <c r="GY76" s="8">
        <f t="shared" si="228"/>
        <v>-4.4389748999999978E-2</v>
      </c>
      <c r="GZ76" s="8">
        <f t="shared" si="229"/>
        <v>4.9600784751330382E-2</v>
      </c>
      <c r="HA76">
        <v>16</v>
      </c>
      <c r="HC76" s="1">
        <v>0.36570828</v>
      </c>
      <c r="HD76" s="1">
        <v>1.2610946599999999</v>
      </c>
      <c r="HE76" s="8">
        <f t="shared" si="230"/>
        <v>-4.4389740000000011E-2</v>
      </c>
      <c r="HF76" s="8">
        <f t="shared" si="231"/>
        <v>5.3208684830954457E-2</v>
      </c>
      <c r="HG76">
        <v>18</v>
      </c>
      <c r="HI76">
        <v>0.36570828</v>
      </c>
      <c r="HJ76">
        <v>1.33924997</v>
      </c>
      <c r="HK76" s="8">
        <f t="shared" si="232"/>
        <v>-4.4389740000000011E-2</v>
      </c>
      <c r="HL76" s="8">
        <f t="shared" si="233"/>
        <v>5.5831072938617075E-2</v>
      </c>
      <c r="HM76">
        <v>20</v>
      </c>
      <c r="HP76" s="1">
        <v>0.36570828</v>
      </c>
      <c r="HQ76" s="1">
        <v>1.2610946599999999</v>
      </c>
    </row>
    <row r="77" spans="13:225" x14ac:dyDescent="0.3">
      <c r="DY77" s="1">
        <v>0.457418622</v>
      </c>
      <c r="DZ77" s="14">
        <f t="shared" si="234"/>
        <v>5.5420099779394875E-2</v>
      </c>
      <c r="EA77" s="14">
        <f t="shared" si="235"/>
        <v>5.5420099779394875E-2</v>
      </c>
      <c r="EB77" s="14">
        <f t="shared" si="236"/>
        <v>4.4571052999999972E-2</v>
      </c>
      <c r="EC77" s="14">
        <f t="shared" si="237"/>
        <v>-2.106632494572519E-3</v>
      </c>
      <c r="ED77" s="7">
        <f t="shared" si="238"/>
        <v>1.5235668862871452</v>
      </c>
      <c r="EE77">
        <f t="shared" si="239"/>
        <v>0.9988848972786567</v>
      </c>
      <c r="EG77" s="1">
        <v>0.41009802000000001</v>
      </c>
      <c r="EH77" s="1">
        <v>0.34941814999999998</v>
      </c>
      <c r="EI77" s="8">
        <f t="shared" si="208"/>
        <v>-4.439208E-2</v>
      </c>
      <c r="EJ77" s="8">
        <f t="shared" si="209"/>
        <v>1.5494101665608211E-2</v>
      </c>
      <c r="EK77">
        <v>0</v>
      </c>
      <c r="EM77">
        <v>0.41009802000000001</v>
      </c>
      <c r="EN77">
        <v>0.44221887999999998</v>
      </c>
      <c r="EO77" s="8">
        <f t="shared" si="210"/>
        <v>-4.439208E-2</v>
      </c>
      <c r="EP77" s="8">
        <f t="shared" si="211"/>
        <v>1.9597179949907832E-2</v>
      </c>
      <c r="EQ77">
        <v>2</v>
      </c>
      <c r="ES77" s="1">
        <v>0.41009802400000001</v>
      </c>
      <c r="ET77" s="1">
        <v>0.53010640499999995</v>
      </c>
      <c r="EU77" s="8">
        <f t="shared" si="212"/>
        <v>-4.4392078999999973E-2</v>
      </c>
      <c r="EV77" s="8">
        <f t="shared" si="213"/>
        <v>2.3449024099089208E-2</v>
      </c>
      <c r="EW77">
        <v>4</v>
      </c>
      <c r="EY77" s="1">
        <v>0.41009802000000001</v>
      </c>
      <c r="EZ77" s="1">
        <v>0.56277551000000003</v>
      </c>
      <c r="FA77" s="8">
        <f t="shared" si="214"/>
        <v>-4.439208E-2</v>
      </c>
      <c r="FB77" s="8">
        <f t="shared" si="215"/>
        <v>2.4818211454100809E-2</v>
      </c>
      <c r="FC77">
        <v>6</v>
      </c>
      <c r="FE77" s="1">
        <v>0.41009802400000001</v>
      </c>
      <c r="FF77" s="1">
        <v>0.67187396399999999</v>
      </c>
      <c r="FG77" s="8">
        <f t="shared" si="216"/>
        <v>-4.4392078999999973E-2</v>
      </c>
      <c r="FH77" s="8">
        <f t="shared" si="217"/>
        <v>2.9502683404992031E-2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0.41009802000000001</v>
      </c>
      <c r="FY77" s="1">
        <v>0.34941814999999998</v>
      </c>
      <c r="GE77">
        <v>0.41009802000000001</v>
      </c>
      <c r="GF77">
        <v>0.79195563000000002</v>
      </c>
      <c r="GG77" s="8">
        <f t="shared" si="222"/>
        <v>-4.439208E-2</v>
      </c>
      <c r="GH77" s="8">
        <f t="shared" si="223"/>
        <v>3.4583842986986781E-2</v>
      </c>
      <c r="GI77">
        <v>10</v>
      </c>
      <c r="GJ77" s="8"/>
      <c r="GK77" s="1">
        <v>0.41009802000000001</v>
      </c>
      <c r="GL77" s="1">
        <v>0.85630158000000001</v>
      </c>
      <c r="GM77" s="8">
        <f t="shared" si="224"/>
        <v>-4.439208E-2</v>
      </c>
      <c r="GN77" s="8">
        <f t="shared" si="225"/>
        <v>3.7140870689538232E-2</v>
      </c>
      <c r="GO77">
        <v>12</v>
      </c>
      <c r="GP77" s="8"/>
      <c r="GQ77" s="1">
        <v>0.41009802000000001</v>
      </c>
      <c r="GR77" s="1">
        <v>0.97686481999999997</v>
      </c>
      <c r="GS77" s="8">
        <f t="shared" si="226"/>
        <v>-4.439208E-2</v>
      </c>
      <c r="GT77" s="8">
        <f t="shared" si="227"/>
        <v>4.203001348638382E-2</v>
      </c>
      <c r="GU77">
        <v>14</v>
      </c>
      <c r="GW77" s="1">
        <v>0.41009802400000001</v>
      </c>
      <c r="GX77" s="1">
        <v>1.0655426800000001</v>
      </c>
      <c r="GY77" s="8">
        <f t="shared" si="228"/>
        <v>-4.4392078999999973E-2</v>
      </c>
      <c r="GZ77" s="8">
        <f t="shared" si="229"/>
        <v>4.5418566035533549E-2</v>
      </c>
      <c r="HA77">
        <v>16</v>
      </c>
      <c r="HC77" s="1">
        <v>0.41009802000000001</v>
      </c>
      <c r="HD77" s="1">
        <v>1.1533410399999999</v>
      </c>
      <c r="HE77" s="8">
        <f t="shared" si="230"/>
        <v>-4.439208E-2</v>
      </c>
      <c r="HF77" s="8">
        <f t="shared" si="231"/>
        <v>4.8639042050378528E-2</v>
      </c>
      <c r="HG77">
        <v>18</v>
      </c>
      <c r="HI77">
        <v>0.41009802000000001</v>
      </c>
      <c r="HJ77">
        <v>1.2250475300000001</v>
      </c>
      <c r="HK77" s="8">
        <f t="shared" si="232"/>
        <v>-4.439208E-2</v>
      </c>
      <c r="HL77" s="8">
        <f t="shared" si="233"/>
        <v>5.1045762643654111E-2</v>
      </c>
      <c r="HM77">
        <v>20</v>
      </c>
      <c r="HP77" s="1">
        <v>0.41009802000000001</v>
      </c>
      <c r="HQ77" s="1">
        <v>1.1533410399999999</v>
      </c>
    </row>
    <row r="78" spans="13:225" x14ac:dyDescent="0.3">
      <c r="DY78" s="1">
        <v>0.50200401900000002</v>
      </c>
      <c r="DZ78" s="14">
        <f t="shared" si="234"/>
        <v>5.2813337809880657E-2</v>
      </c>
      <c r="EA78" s="14">
        <f t="shared" si="235"/>
        <v>5.2813337809880657E-2</v>
      </c>
      <c r="EB78" s="14">
        <f t="shared" si="236"/>
        <v>4.4585397000000027E-2</v>
      </c>
      <c r="EC78" s="14">
        <f t="shared" si="237"/>
        <v>-2.606761969514218E-3</v>
      </c>
      <c r="ED78" s="7">
        <f t="shared" si="238"/>
        <v>1.5123960894851083</v>
      </c>
      <c r="EE78">
        <f t="shared" si="239"/>
        <v>0.99829519075717399</v>
      </c>
      <c r="EG78" s="1">
        <v>0.45449010000000001</v>
      </c>
      <c r="EH78" s="1">
        <v>0.32393738999999999</v>
      </c>
      <c r="EI78" s="8">
        <f t="shared" si="208"/>
        <v>-4.4395249999999997E-2</v>
      </c>
      <c r="EJ78" s="8">
        <f t="shared" si="209"/>
        <v>1.4356764071920257E-2</v>
      </c>
      <c r="EK78">
        <v>0</v>
      </c>
      <c r="EM78">
        <v>0.45449010000000001</v>
      </c>
      <c r="EN78">
        <v>0.4109273</v>
      </c>
      <c r="EO78" s="8">
        <f t="shared" si="210"/>
        <v>-4.4395249999999997E-2</v>
      </c>
      <c r="EP78" s="8">
        <f t="shared" si="211"/>
        <v>1.8201024674060214E-2</v>
      </c>
      <c r="EQ78">
        <v>2</v>
      </c>
      <c r="ES78" s="1">
        <v>0.45449010299999998</v>
      </c>
      <c r="ET78" s="1">
        <v>0.49402220699999999</v>
      </c>
      <c r="EU78" s="8">
        <f t="shared" si="212"/>
        <v>-4.4395245000000028E-2</v>
      </c>
      <c r="EV78" s="8">
        <f t="shared" si="213"/>
        <v>2.1841511889025125E-2</v>
      </c>
      <c r="EW78">
        <v>4</v>
      </c>
      <c r="EY78" s="1">
        <v>0.45449010000000001</v>
      </c>
      <c r="EZ78" s="1">
        <v>0.52793743999999998</v>
      </c>
      <c r="FA78" s="8">
        <f t="shared" si="214"/>
        <v>-4.4395249999999997E-2</v>
      </c>
      <c r="FB78" s="8">
        <f t="shared" si="215"/>
        <v>2.3269781000528109E-2</v>
      </c>
      <c r="FC78">
        <v>6</v>
      </c>
      <c r="FE78" s="1">
        <v>0.45449010299999998</v>
      </c>
      <c r="FF78" s="1">
        <v>0.63206547300000004</v>
      </c>
      <c r="FG78" s="8">
        <f t="shared" si="216"/>
        <v>-4.4395245000000028E-2</v>
      </c>
      <c r="FH78" s="8">
        <f t="shared" si="217"/>
        <v>2.7740244125717926E-2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0.45449010000000001</v>
      </c>
      <c r="FY78" s="1">
        <v>0.32393738999999999</v>
      </c>
      <c r="GE78">
        <v>0.45449010000000001</v>
      </c>
      <c r="GF78">
        <v>0.74622860000000002</v>
      </c>
      <c r="GG78" s="8">
        <f t="shared" si="222"/>
        <v>-4.4395249999999997E-2</v>
      </c>
      <c r="GH78" s="8">
        <f t="shared" si="223"/>
        <v>3.2570080626868954E-2</v>
      </c>
      <c r="GI78">
        <v>10</v>
      </c>
      <c r="GJ78" s="8"/>
      <c r="GK78" s="1">
        <v>0.45449010000000001</v>
      </c>
      <c r="GL78" s="1">
        <v>0.81282690000000002</v>
      </c>
      <c r="GM78" s="8">
        <f t="shared" si="224"/>
        <v>-4.4395249999999997E-2</v>
      </c>
      <c r="GN78" s="8">
        <f t="shared" si="225"/>
        <v>3.5236920511286435E-2</v>
      </c>
      <c r="GO78">
        <v>12</v>
      </c>
      <c r="GP78" s="8"/>
      <c r="GQ78" s="1">
        <v>0.45449010000000001</v>
      </c>
      <c r="GR78" s="1">
        <v>0.92820153000000005</v>
      </c>
      <c r="GS78" s="8">
        <f t="shared" si="226"/>
        <v>-4.4395249999999997E-2</v>
      </c>
      <c r="GT78" s="8">
        <f t="shared" si="227"/>
        <v>3.9915528447262601E-2</v>
      </c>
      <c r="GU78">
        <v>14</v>
      </c>
      <c r="GW78" s="1">
        <v>0.45449010299999998</v>
      </c>
      <c r="GX78" s="1">
        <v>1.0169191799999999</v>
      </c>
      <c r="GY78" s="8">
        <f t="shared" si="228"/>
        <v>-4.4395245000000028E-2</v>
      </c>
      <c r="GZ78" s="8">
        <f t="shared" si="229"/>
        <v>4.3323497666463436E-2</v>
      </c>
      <c r="HA78">
        <v>16</v>
      </c>
      <c r="HC78" s="1">
        <v>0.45449010000000001</v>
      </c>
      <c r="HD78" s="1">
        <v>1.1055188600000001</v>
      </c>
      <c r="HE78" s="8">
        <f t="shared" si="230"/>
        <v>-4.4395249999999997E-2</v>
      </c>
      <c r="HF78" s="8">
        <f t="shared" si="231"/>
        <v>4.6598073964866156E-2</v>
      </c>
      <c r="HG78">
        <v>18</v>
      </c>
      <c r="HI78">
        <v>0.45449010000000001</v>
      </c>
      <c r="HJ78">
        <v>1.18341849</v>
      </c>
      <c r="HK78" s="8">
        <f t="shared" si="232"/>
        <v>-4.4395249999999997E-2</v>
      </c>
      <c r="HL78" s="8">
        <f t="shared" si="233"/>
        <v>4.9285555040167003E-2</v>
      </c>
      <c r="HM78">
        <v>20</v>
      </c>
      <c r="HP78" s="1">
        <v>0.45449010000000001</v>
      </c>
      <c r="HQ78" s="1">
        <v>1.1055188600000001</v>
      </c>
    </row>
    <row r="79" spans="13:225" x14ac:dyDescent="0.3">
      <c r="DY79" s="1">
        <v>0.54657242699999997</v>
      </c>
      <c r="DZ79" s="14">
        <f t="shared" si="234"/>
        <v>4.9774339676722755E-2</v>
      </c>
      <c r="EA79" s="14">
        <f t="shared" si="235"/>
        <v>4.9774339676722755E-2</v>
      </c>
      <c r="EB79" s="14">
        <f t="shared" si="236"/>
        <v>4.4568407999999948E-2</v>
      </c>
      <c r="EC79" s="14">
        <f t="shared" si="237"/>
        <v>-3.0389981331579025E-3</v>
      </c>
      <c r="ED79" s="7">
        <f t="shared" si="238"/>
        <v>1.5027144405318809</v>
      </c>
      <c r="EE79">
        <f t="shared" si="239"/>
        <v>0.9976833234328365</v>
      </c>
      <c r="EG79" s="1">
        <v>0.49888535000000001</v>
      </c>
      <c r="EH79" s="1">
        <v>0.30717070000000002</v>
      </c>
      <c r="EI79" s="8">
        <f t="shared" si="208"/>
        <v>-4.437842000000003E-2</v>
      </c>
      <c r="EJ79" s="8">
        <f t="shared" si="209"/>
        <v>1.3600169979720494E-2</v>
      </c>
      <c r="EK79">
        <v>0</v>
      </c>
      <c r="EM79">
        <v>0.49888535000000001</v>
      </c>
      <c r="EN79">
        <v>0.38628564999999998</v>
      </c>
      <c r="EO79" s="8">
        <f t="shared" si="210"/>
        <v>-4.437842000000003E-2</v>
      </c>
      <c r="EP79" s="8">
        <f t="shared" si="211"/>
        <v>1.7092613910467239E-2</v>
      </c>
      <c r="EQ79">
        <v>2</v>
      </c>
      <c r="ES79" s="1">
        <v>0.49888534800000001</v>
      </c>
      <c r="ET79" s="1">
        <v>0.46230835199999998</v>
      </c>
      <c r="EU79" s="8">
        <f t="shared" si="212"/>
        <v>-4.4378419999999974E-2</v>
      </c>
      <c r="EV79" s="8">
        <f t="shared" si="213"/>
        <v>2.0419122670375062E-2</v>
      </c>
      <c r="EW79">
        <v>4</v>
      </c>
      <c r="EY79" s="1">
        <v>0.49888535000000001</v>
      </c>
      <c r="EZ79" s="1">
        <v>0.4944809</v>
      </c>
      <c r="FA79" s="8">
        <f t="shared" si="214"/>
        <v>-4.437842000000003E-2</v>
      </c>
      <c r="FB79" s="8">
        <f t="shared" si="215"/>
        <v>2.1773508687528458E-2</v>
      </c>
      <c r="FC79">
        <v>6</v>
      </c>
      <c r="FE79" s="1">
        <v>0.49888534800000001</v>
      </c>
      <c r="FF79" s="1">
        <v>0.59085109099999999</v>
      </c>
      <c r="FG79" s="8">
        <f t="shared" si="216"/>
        <v>-4.4378419999999974E-2</v>
      </c>
      <c r="FH79" s="8">
        <f t="shared" si="217"/>
        <v>2.5905702044360469E-2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0.49888535000000001</v>
      </c>
      <c r="FY79" s="1">
        <v>0.30717070000000002</v>
      </c>
      <c r="GE79">
        <v>0.49888535000000001</v>
      </c>
      <c r="GF79">
        <v>0.69636087000000002</v>
      </c>
      <c r="GG79" s="8">
        <f t="shared" si="222"/>
        <v>-4.437842000000003E-2</v>
      </c>
      <c r="GH79" s="8">
        <f t="shared" si="223"/>
        <v>3.0363397638115713E-2</v>
      </c>
      <c r="GI79">
        <v>10</v>
      </c>
      <c r="GJ79" s="8"/>
      <c r="GK79" s="1">
        <v>0.49888535000000001</v>
      </c>
      <c r="GL79" s="1">
        <v>0.76085044000000002</v>
      </c>
      <c r="GM79" s="8">
        <f t="shared" si="224"/>
        <v>-4.437842000000003E-2</v>
      </c>
      <c r="GN79" s="8">
        <f t="shared" si="225"/>
        <v>3.2950972679612195E-2</v>
      </c>
      <c r="GO79">
        <v>12</v>
      </c>
      <c r="GP79" s="8"/>
      <c r="GQ79" s="1">
        <v>0.49888535000000001</v>
      </c>
      <c r="GR79" s="1">
        <v>0.86734093999999995</v>
      </c>
      <c r="GS79" s="8">
        <f t="shared" si="226"/>
        <v>-4.437842000000003E-2</v>
      </c>
      <c r="GT79" s="8">
        <f t="shared" si="227"/>
        <v>3.7261343840486294E-2</v>
      </c>
      <c r="GU79">
        <v>14</v>
      </c>
      <c r="GW79" s="1">
        <v>0.49888534800000001</v>
      </c>
      <c r="GX79" s="1">
        <v>0.95103088700000005</v>
      </c>
      <c r="GY79" s="8">
        <f t="shared" si="228"/>
        <v>-4.4378419999999974E-2</v>
      </c>
      <c r="GZ79" s="8">
        <f t="shared" si="229"/>
        <v>4.0476300164495875E-2</v>
      </c>
      <c r="HA79">
        <v>16</v>
      </c>
      <c r="HC79" s="1">
        <v>0.49888535000000001</v>
      </c>
      <c r="HD79" s="1">
        <v>1.03458249</v>
      </c>
      <c r="HE79" s="8">
        <f t="shared" si="230"/>
        <v>-4.437842000000003E-2</v>
      </c>
      <c r="HF79" s="8">
        <f t="shared" si="231"/>
        <v>4.3564827459339747E-2</v>
      </c>
      <c r="HG79">
        <v>18</v>
      </c>
      <c r="HI79">
        <v>0.49888535000000001</v>
      </c>
      <c r="HJ79">
        <v>1.1109983000000001</v>
      </c>
      <c r="HK79" s="8">
        <f t="shared" si="232"/>
        <v>-4.437842000000003E-2</v>
      </c>
      <c r="HL79" s="8">
        <f t="shared" si="233"/>
        <v>4.6223599306950004E-2</v>
      </c>
      <c r="HM79">
        <v>20</v>
      </c>
      <c r="HP79" s="1">
        <v>0.49888535000000001</v>
      </c>
      <c r="HQ79" s="1">
        <v>1.03458249</v>
      </c>
    </row>
    <row r="80" spans="13:225" x14ac:dyDescent="0.3">
      <c r="DY80" s="1">
        <v>0.591166148</v>
      </c>
      <c r="DZ80" s="14">
        <f t="shared" si="234"/>
        <v>4.6352878718469832E-2</v>
      </c>
      <c r="EA80" s="14">
        <f t="shared" si="235"/>
        <v>4.6352878718469832E-2</v>
      </c>
      <c r="EB80" s="14">
        <f t="shared" si="236"/>
        <v>4.4593721000000031E-2</v>
      </c>
      <c r="EC80" s="14">
        <f t="shared" si="237"/>
        <v>-3.4214609582529226E-3</v>
      </c>
      <c r="ED80" s="7">
        <f t="shared" si="238"/>
        <v>1.4942211782865467</v>
      </c>
      <c r="EE80">
        <f t="shared" si="239"/>
        <v>0.99706955568561673</v>
      </c>
      <c r="EG80" s="1">
        <v>0.54326377000000003</v>
      </c>
      <c r="EH80" s="1">
        <v>0.28644321</v>
      </c>
      <c r="EI80" s="8">
        <f t="shared" si="208"/>
        <v>-4.4394939999999994E-2</v>
      </c>
      <c r="EJ80" s="8">
        <f t="shared" si="209"/>
        <v>1.2679363747850596E-2</v>
      </c>
      <c r="EK80">
        <v>0</v>
      </c>
      <c r="EM80">
        <v>0.54326377000000003</v>
      </c>
      <c r="EN80">
        <v>0.36020055000000001</v>
      </c>
      <c r="EO80" s="8">
        <f t="shared" si="210"/>
        <v>-4.4394939999999994E-2</v>
      </c>
      <c r="EP80" s="8">
        <f t="shared" si="211"/>
        <v>1.5934508041928575E-2</v>
      </c>
      <c r="EQ80">
        <v>2</v>
      </c>
      <c r="ES80" s="1">
        <v>0.54326376799999998</v>
      </c>
      <c r="ET80" s="1">
        <v>0.43182943400000001</v>
      </c>
      <c r="EU80" s="8">
        <f t="shared" si="212"/>
        <v>-4.4394945000000074E-2</v>
      </c>
      <c r="EV80" s="8">
        <f t="shared" si="213"/>
        <v>1.9068301446290268E-2</v>
      </c>
      <c r="EW80">
        <v>4</v>
      </c>
      <c r="EY80" s="1">
        <v>0.54326377000000003</v>
      </c>
      <c r="EZ80" s="1">
        <v>0.46617814000000002</v>
      </c>
      <c r="FA80" s="8">
        <f t="shared" si="214"/>
        <v>-4.4394939999999994E-2</v>
      </c>
      <c r="FB80" s="8">
        <f t="shared" si="215"/>
        <v>2.0522259879287821E-2</v>
      </c>
      <c r="FC80">
        <v>6</v>
      </c>
      <c r="FE80" s="1">
        <v>0.54326376799999998</v>
      </c>
      <c r="FF80" s="1">
        <v>0.55760747399999999</v>
      </c>
      <c r="FG80" s="8">
        <f t="shared" si="216"/>
        <v>-4.4394945000000074E-2</v>
      </c>
      <c r="FH80" s="8">
        <f t="shared" si="217"/>
        <v>2.4442202609478162E-2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0.54326377000000003</v>
      </c>
      <c r="FY80" s="1">
        <v>0.28644321</v>
      </c>
      <c r="GE80">
        <v>0.54326377000000003</v>
      </c>
      <c r="GF80">
        <v>0.65728589999999998</v>
      </c>
      <c r="GG80" s="8">
        <f t="shared" si="222"/>
        <v>-4.4394939999999994E-2</v>
      </c>
      <c r="GH80" s="8">
        <f t="shared" si="223"/>
        <v>2.8652644016914742E-2</v>
      </c>
      <c r="GI80">
        <v>10</v>
      </c>
      <c r="GJ80" s="8"/>
      <c r="GK80" s="1">
        <v>0.54326377000000003</v>
      </c>
      <c r="GL80" s="1">
        <v>0.72374700000000003</v>
      </c>
      <c r="GM80" s="8">
        <f t="shared" si="224"/>
        <v>-4.4394939999999994E-2</v>
      </c>
      <c r="GN80" s="8">
        <f t="shared" si="225"/>
        <v>3.1336471974566911E-2</v>
      </c>
      <c r="GO80">
        <v>12</v>
      </c>
      <c r="GP80" s="8"/>
      <c r="GQ80" s="1">
        <v>0.54326377000000003</v>
      </c>
      <c r="GR80" s="1">
        <v>0.82477138999999999</v>
      </c>
      <c r="GS80" s="8">
        <f t="shared" si="226"/>
        <v>-4.4394939999999994E-2</v>
      </c>
      <c r="GT80" s="8">
        <f t="shared" si="227"/>
        <v>3.54239213730871E-2</v>
      </c>
      <c r="GU80">
        <v>14</v>
      </c>
      <c r="GW80" s="1">
        <v>0.54326376799999998</v>
      </c>
      <c r="GX80" s="1">
        <v>0.90778465200000003</v>
      </c>
      <c r="GY80" s="8">
        <f t="shared" si="228"/>
        <v>-4.4394945000000074E-2</v>
      </c>
      <c r="GZ80" s="8">
        <f t="shared" si="229"/>
        <v>3.8626330391263078E-2</v>
      </c>
      <c r="HA80">
        <v>16</v>
      </c>
      <c r="HC80" s="1">
        <v>0.54326377000000003</v>
      </c>
      <c r="HD80" s="1">
        <v>0.99110458000000001</v>
      </c>
      <c r="HE80" s="8">
        <f t="shared" si="230"/>
        <v>-4.4394939999999994E-2</v>
      </c>
      <c r="HF80" s="8">
        <f t="shared" si="231"/>
        <v>4.1723884813512066E-2</v>
      </c>
      <c r="HG80">
        <v>18</v>
      </c>
      <c r="HI80">
        <v>0.54326377000000003</v>
      </c>
      <c r="HJ80">
        <v>1.0716266800000001</v>
      </c>
      <c r="HK80" s="8">
        <f t="shared" si="232"/>
        <v>-4.4394939999999994E-2</v>
      </c>
      <c r="HL80" s="8">
        <f t="shared" si="233"/>
        <v>4.4574682989417816E-2</v>
      </c>
      <c r="HM80">
        <v>20</v>
      </c>
      <c r="HP80" s="1">
        <v>0.54326377000000003</v>
      </c>
      <c r="HQ80" s="1">
        <v>0.99110458000000001</v>
      </c>
    </row>
    <row r="81" spans="129:225" x14ac:dyDescent="0.3">
      <c r="DY81" s="1">
        <v>0.63571699100000001</v>
      </c>
      <c r="DZ81" s="14">
        <f t="shared" si="234"/>
        <v>4.2595795220475678E-2</v>
      </c>
      <c r="EA81" s="14">
        <f t="shared" si="235"/>
        <v>4.2595795220475678E-2</v>
      </c>
      <c r="EB81" s="14">
        <f t="shared" si="236"/>
        <v>4.4550843000000007E-2</v>
      </c>
      <c r="EC81" s="14">
        <f t="shared" si="237"/>
        <v>-3.7570834979941542E-3</v>
      </c>
      <c r="ED81" s="7">
        <f t="shared" si="238"/>
        <v>1.4866629118738566</v>
      </c>
      <c r="EE81">
        <f t="shared" si="239"/>
        <v>0.99646287142903345</v>
      </c>
      <c r="EG81" s="1">
        <v>0.58765871000000003</v>
      </c>
      <c r="EH81" s="1">
        <v>0.2662582</v>
      </c>
      <c r="EI81" s="8">
        <f t="shared" si="208"/>
        <v>-4.4371029999999978E-2</v>
      </c>
      <c r="EJ81" s="8">
        <f t="shared" si="209"/>
        <v>1.1772362410387966E-2</v>
      </c>
      <c r="EK81">
        <v>0</v>
      </c>
      <c r="EM81">
        <v>0.58765871000000003</v>
      </c>
      <c r="EN81">
        <v>0.33387654</v>
      </c>
      <c r="EO81" s="8">
        <f t="shared" si="210"/>
        <v>-4.4371029999999978E-2</v>
      </c>
      <c r="EP81" s="8">
        <f t="shared" si="211"/>
        <v>1.4753052733339518E-2</v>
      </c>
      <c r="EQ81">
        <v>2</v>
      </c>
      <c r="ES81" s="1">
        <v>0.58765871300000005</v>
      </c>
      <c r="ET81" s="1">
        <v>0.40011823699999999</v>
      </c>
      <c r="EU81" s="8">
        <f t="shared" si="212"/>
        <v>-4.4371023999999926E-2</v>
      </c>
      <c r="EV81" s="8">
        <f t="shared" si="213"/>
        <v>1.764776489003116E-2</v>
      </c>
      <c r="EW81">
        <v>4</v>
      </c>
      <c r="EY81" s="1">
        <v>0.58765871000000003</v>
      </c>
      <c r="EZ81" s="1">
        <v>0.43503662999999998</v>
      </c>
      <c r="FA81" s="8">
        <f t="shared" si="214"/>
        <v>-4.4371029999999978E-2</v>
      </c>
      <c r="FB81" s="8">
        <f t="shared" si="215"/>
        <v>1.9129376133772785E-2</v>
      </c>
      <c r="FC81">
        <v>6</v>
      </c>
      <c r="FE81" s="1">
        <v>0.58765871300000005</v>
      </c>
      <c r="FF81" s="1">
        <v>0.520156336</v>
      </c>
      <c r="FG81" s="8">
        <f t="shared" si="216"/>
        <v>-4.4371023999999926E-2</v>
      </c>
      <c r="FH81" s="8">
        <f t="shared" si="217"/>
        <v>2.277441558269647E-2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0.58765871000000003</v>
      </c>
      <c r="FY81" s="1">
        <v>0.2662582</v>
      </c>
      <c r="GE81">
        <v>0.58765871000000003</v>
      </c>
      <c r="GF81">
        <v>0.61275060000000003</v>
      </c>
      <c r="GG81" s="8">
        <f t="shared" si="222"/>
        <v>-4.4371029999999978E-2</v>
      </c>
      <c r="GH81" s="8">
        <f t="shared" si="223"/>
        <v>2.6680614983974185E-2</v>
      </c>
      <c r="GI81">
        <v>10</v>
      </c>
      <c r="GJ81" s="8"/>
      <c r="GK81" s="1">
        <v>0.58765871000000003</v>
      </c>
      <c r="GL81" s="1">
        <v>0.67856181000000004</v>
      </c>
      <c r="GM81" s="8">
        <f t="shared" si="224"/>
        <v>-4.4371029999999978E-2</v>
      </c>
      <c r="GN81" s="8">
        <f t="shared" si="225"/>
        <v>2.9346373401861109E-2</v>
      </c>
      <c r="GO81">
        <v>12</v>
      </c>
      <c r="GP81" s="8"/>
      <c r="GQ81" s="1">
        <v>0.58765871000000003</v>
      </c>
      <c r="GR81" s="1">
        <v>0.77216501999999998</v>
      </c>
      <c r="GS81" s="8">
        <f t="shared" si="226"/>
        <v>-4.4371029999999978E-2</v>
      </c>
      <c r="GT81" s="8">
        <f t="shared" si="227"/>
        <v>3.3126448219381897E-2</v>
      </c>
      <c r="GU81">
        <v>14</v>
      </c>
      <c r="GW81" s="1">
        <v>0.58765871300000005</v>
      </c>
      <c r="GX81" s="1">
        <v>0.85145822699999996</v>
      </c>
      <c r="GY81" s="8">
        <f t="shared" si="228"/>
        <v>-4.4371023999999926E-2</v>
      </c>
      <c r="GZ81" s="8">
        <f t="shared" si="229"/>
        <v>3.6188081191170805E-2</v>
      </c>
      <c r="HA81">
        <v>16</v>
      </c>
      <c r="HC81" s="1">
        <v>0.58765871000000003</v>
      </c>
      <c r="HD81" s="1">
        <v>0.93095382999999998</v>
      </c>
      <c r="HE81" s="8">
        <f t="shared" si="230"/>
        <v>-4.4371029999999978E-2</v>
      </c>
      <c r="HF81" s="8">
        <f t="shared" si="231"/>
        <v>3.91466948175377E-2</v>
      </c>
      <c r="HG81">
        <v>18</v>
      </c>
      <c r="HI81">
        <v>0.58765871000000003</v>
      </c>
      <c r="HJ81">
        <v>1.0109519499999999</v>
      </c>
      <c r="HK81" s="8">
        <f t="shared" si="232"/>
        <v>-4.4371029999999978E-2</v>
      </c>
      <c r="HL81" s="8">
        <f t="shared" si="233"/>
        <v>4.2002676202226197E-2</v>
      </c>
      <c r="HM81">
        <v>20</v>
      </c>
      <c r="HP81" s="1">
        <v>0.58765871000000003</v>
      </c>
      <c r="HQ81" s="1">
        <v>0.93095382999999998</v>
      </c>
    </row>
    <row r="82" spans="129:225" x14ac:dyDescent="0.3">
      <c r="DY82" s="1">
        <v>0.68030855000000001</v>
      </c>
      <c r="DZ82" s="14">
        <f t="shared" si="234"/>
        <v>3.8527503531741378E-2</v>
      </c>
      <c r="EA82" s="14">
        <f t="shared" si="235"/>
        <v>3.8527503531741378E-2</v>
      </c>
      <c r="EB82" s="14">
        <f t="shared" si="236"/>
        <v>4.4591559000000003E-2</v>
      </c>
      <c r="EC82" s="14">
        <f t="shared" si="237"/>
        <v>-4.0682916887343004E-3</v>
      </c>
      <c r="ED82" s="7">
        <f t="shared" si="238"/>
        <v>1.4798136383440332</v>
      </c>
      <c r="EE82">
        <f t="shared" si="239"/>
        <v>0.9958639295298507</v>
      </c>
      <c r="EG82" s="1">
        <v>0.63202974000000001</v>
      </c>
      <c r="EH82" s="1">
        <v>0.25045042000000001</v>
      </c>
      <c r="EI82" s="8">
        <f t="shared" si="208"/>
        <v>-4.4383570000000039E-2</v>
      </c>
      <c r="EJ82" s="8">
        <f t="shared" si="209"/>
        <v>1.1069907669081351E-2</v>
      </c>
      <c r="EK82">
        <v>0</v>
      </c>
      <c r="EM82">
        <v>0.63202974000000001</v>
      </c>
      <c r="EN82">
        <v>0.31436679000000001</v>
      </c>
      <c r="EO82" s="8">
        <f t="shared" si="210"/>
        <v>-4.4383570000000039E-2</v>
      </c>
      <c r="EP82" s="8">
        <f t="shared" si="211"/>
        <v>1.3886546529425694E-2</v>
      </c>
      <c r="EQ82">
        <v>2</v>
      </c>
      <c r="ES82" s="1">
        <v>0.63202973699999998</v>
      </c>
      <c r="ET82" s="1">
        <v>0.37802351000000001</v>
      </c>
      <c r="EU82" s="8">
        <f t="shared" si="212"/>
        <v>-4.4383574000000037E-2</v>
      </c>
      <c r="EV82" s="8">
        <f t="shared" si="213"/>
        <v>1.6667937891518009E-2</v>
      </c>
      <c r="EW82">
        <v>4</v>
      </c>
      <c r="EY82" s="1">
        <v>0.63202974000000001</v>
      </c>
      <c r="EZ82" s="1">
        <v>0.41807417000000002</v>
      </c>
      <c r="FA82" s="8">
        <f t="shared" si="214"/>
        <v>-4.4383570000000039E-2</v>
      </c>
      <c r="FB82" s="8">
        <f t="shared" si="215"/>
        <v>1.8377647599424587E-2</v>
      </c>
      <c r="FC82">
        <v>6</v>
      </c>
      <c r="FE82" s="1">
        <v>0.63202973699999998</v>
      </c>
      <c r="FF82" s="1">
        <v>0.49977168399999999</v>
      </c>
      <c r="FG82" s="8">
        <f t="shared" si="216"/>
        <v>-4.4383574000000037E-2</v>
      </c>
      <c r="FH82" s="8">
        <f t="shared" si="217"/>
        <v>2.18749311654476E-2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0.63202974000000001</v>
      </c>
      <c r="FY82" s="1">
        <v>0.25045042000000001</v>
      </c>
      <c r="GE82">
        <v>0.63202974000000001</v>
      </c>
      <c r="GF82">
        <v>0.58787548999999995</v>
      </c>
      <c r="GG82" s="8">
        <f t="shared" si="222"/>
        <v>-4.4383570000000039E-2</v>
      </c>
      <c r="GH82" s="8">
        <f t="shared" si="223"/>
        <v>2.5589337775111801E-2</v>
      </c>
      <c r="GI82">
        <v>10</v>
      </c>
      <c r="GJ82" s="8"/>
      <c r="GK82" s="1">
        <v>0.63202974000000001</v>
      </c>
      <c r="GL82" s="1">
        <v>0.65770494999999995</v>
      </c>
      <c r="GM82" s="8">
        <f t="shared" si="224"/>
        <v>-4.4383570000000039E-2</v>
      </c>
      <c r="GN82" s="8">
        <f t="shared" si="225"/>
        <v>2.8435295033650134E-2</v>
      </c>
      <c r="GO82">
        <v>12</v>
      </c>
      <c r="GP82" s="8"/>
      <c r="GQ82" s="1">
        <v>0.63202974000000001</v>
      </c>
      <c r="GR82" s="1">
        <v>0.74703319999999995</v>
      </c>
      <c r="GS82" s="8">
        <f t="shared" si="226"/>
        <v>-4.4383570000000039E-2</v>
      </c>
      <c r="GT82" s="8">
        <f t="shared" si="227"/>
        <v>3.2038063373469559E-2</v>
      </c>
      <c r="GU82">
        <v>14</v>
      </c>
      <c r="GW82" s="1">
        <v>0.63202973699999998</v>
      </c>
      <c r="GX82" s="1">
        <v>0.82705630200000002</v>
      </c>
      <c r="GY82" s="8">
        <f t="shared" si="228"/>
        <v>-4.4383574000000037E-2</v>
      </c>
      <c r="GZ82" s="8">
        <f t="shared" si="229"/>
        <v>3.5139775748698421E-2</v>
      </c>
      <c r="HA82">
        <v>16</v>
      </c>
      <c r="HC82" s="1">
        <v>0.63202974000000001</v>
      </c>
      <c r="HD82" s="1">
        <v>0.90756587</v>
      </c>
      <c r="HE82" s="8">
        <f t="shared" si="230"/>
        <v>-4.4383570000000039E-2</v>
      </c>
      <c r="HF82" s="8">
        <f t="shared" si="231"/>
        <v>3.8151069326445068E-2</v>
      </c>
      <c r="HG82">
        <v>18</v>
      </c>
      <c r="HI82">
        <v>0.63202974000000001</v>
      </c>
      <c r="HJ82">
        <v>0.99244301000000001</v>
      </c>
      <c r="HK82" s="8">
        <f t="shared" si="232"/>
        <v>-4.4383570000000039E-2</v>
      </c>
      <c r="HL82" s="8">
        <f t="shared" si="233"/>
        <v>4.1220535356332168E-2</v>
      </c>
      <c r="HM82">
        <v>20</v>
      </c>
      <c r="HP82" s="1">
        <v>0.63202974000000001</v>
      </c>
      <c r="HQ82" s="1">
        <v>0.90756587</v>
      </c>
    </row>
    <row r="83" spans="129:225" x14ac:dyDescent="0.3">
      <c r="DY83" s="1">
        <v>0.72485467199999998</v>
      </c>
      <c r="DZ83" s="14">
        <f t="shared" si="234"/>
        <v>3.4178286734964779E-2</v>
      </c>
      <c r="EA83" s="14">
        <f t="shared" si="235"/>
        <v>3.4178286734964779E-2</v>
      </c>
      <c r="EB83" s="14">
        <f t="shared" si="236"/>
        <v>4.4546121999999966E-2</v>
      </c>
      <c r="EC83" s="14">
        <f t="shared" si="237"/>
        <v>-4.3492167967765991E-3</v>
      </c>
      <c r="ED83" s="7">
        <f t="shared" si="238"/>
        <v>1.4734707771249071</v>
      </c>
      <c r="EE83">
        <f t="shared" si="239"/>
        <v>0.99526760600048136</v>
      </c>
      <c r="EG83" s="1">
        <v>0.67641331000000005</v>
      </c>
      <c r="EH83" s="1">
        <v>0.22351941</v>
      </c>
      <c r="EI83" s="8">
        <f t="shared" si="208"/>
        <v>-4.4348100000000001E-2</v>
      </c>
      <c r="EJ83" s="8">
        <f t="shared" si="209"/>
        <v>9.8657505284914689E-3</v>
      </c>
      <c r="EK83">
        <v>0</v>
      </c>
      <c r="EM83">
        <v>0.67641331000000005</v>
      </c>
      <c r="EN83">
        <v>0.28061377999999998</v>
      </c>
      <c r="EO83" s="8">
        <f t="shared" si="210"/>
        <v>-4.4348100000000001E-2</v>
      </c>
      <c r="EP83" s="8">
        <f t="shared" si="211"/>
        <v>1.2378249718565281E-2</v>
      </c>
      <c r="EQ83">
        <v>2</v>
      </c>
      <c r="ES83" s="1">
        <v>0.67641331100000002</v>
      </c>
      <c r="ET83" s="1">
        <v>0.33796441100000002</v>
      </c>
      <c r="EU83" s="8">
        <f t="shared" si="212"/>
        <v>-4.4348096999999975E-2</v>
      </c>
      <c r="EV83" s="8">
        <f t="shared" si="213"/>
        <v>1.4880811563701649E-2</v>
      </c>
      <c r="EW83">
        <v>4</v>
      </c>
      <c r="EY83" s="1">
        <v>0.67641331000000005</v>
      </c>
      <c r="EZ83" s="1">
        <v>0.37689689999999998</v>
      </c>
      <c r="FA83" s="8">
        <f t="shared" si="214"/>
        <v>-4.4348100000000001E-2</v>
      </c>
      <c r="FB83" s="8">
        <f t="shared" si="215"/>
        <v>1.65444297034993E-2</v>
      </c>
      <c r="FC83">
        <v>6</v>
      </c>
      <c r="FE83" s="1">
        <v>0.67641331100000002</v>
      </c>
      <c r="FF83" s="1">
        <v>0.45139594100000002</v>
      </c>
      <c r="FG83" s="8">
        <f t="shared" si="216"/>
        <v>-4.4348096999999975E-2</v>
      </c>
      <c r="FH83" s="8">
        <f t="shared" si="217"/>
        <v>1.9729918105385182E-2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0.67641331000000005</v>
      </c>
      <c r="FY83" s="1">
        <v>0.22351941</v>
      </c>
      <c r="GE83">
        <v>0.67641331000000005</v>
      </c>
      <c r="GF83">
        <v>0.53179704000000005</v>
      </c>
      <c r="GG83" s="8">
        <f t="shared" si="222"/>
        <v>-4.4348100000000001E-2</v>
      </c>
      <c r="GH83" s="8">
        <f t="shared" si="223"/>
        <v>2.3115977426269321E-2</v>
      </c>
      <c r="GI83">
        <v>10</v>
      </c>
      <c r="GJ83" s="8"/>
      <c r="GK83" s="1">
        <v>0.67641331000000005</v>
      </c>
      <c r="GL83" s="1">
        <v>0.59935795999999997</v>
      </c>
      <c r="GM83" s="8">
        <f t="shared" si="224"/>
        <v>-4.4348100000000001E-2</v>
      </c>
      <c r="GN83" s="8">
        <f t="shared" si="225"/>
        <v>2.587650144776605E-2</v>
      </c>
      <c r="GO83">
        <v>12</v>
      </c>
      <c r="GP83" s="8"/>
      <c r="GQ83" s="1">
        <v>0.67641331000000005</v>
      </c>
      <c r="GR83" s="1">
        <v>0.68048975</v>
      </c>
      <c r="GS83" s="8">
        <f t="shared" si="226"/>
        <v>-4.4348100000000001E-2</v>
      </c>
      <c r="GT83" s="8">
        <f t="shared" si="227"/>
        <v>2.9143425254128059E-2</v>
      </c>
      <c r="GU83">
        <v>14</v>
      </c>
      <c r="GW83" s="1">
        <v>0.67641331100000002</v>
      </c>
      <c r="GX83" s="1">
        <v>0.75551644399999995</v>
      </c>
      <c r="GY83" s="8">
        <f t="shared" si="228"/>
        <v>-4.4348096999999975E-2</v>
      </c>
      <c r="GZ83" s="8">
        <f t="shared" si="229"/>
        <v>3.205534208914336E-2</v>
      </c>
      <c r="HA83">
        <v>16</v>
      </c>
      <c r="HC83" s="1">
        <v>0.67641331000000005</v>
      </c>
      <c r="HD83" s="1">
        <v>0.83089919999999995</v>
      </c>
      <c r="HE83" s="8">
        <f t="shared" si="230"/>
        <v>-4.4348100000000001E-2</v>
      </c>
      <c r="HF83" s="8">
        <f t="shared" si="231"/>
        <v>3.487944399927341E-2</v>
      </c>
      <c r="HG83">
        <v>18</v>
      </c>
      <c r="HI83">
        <v>0.67641331000000005</v>
      </c>
      <c r="HJ83">
        <v>0.91423036000000002</v>
      </c>
      <c r="HK83" s="8">
        <f t="shared" si="232"/>
        <v>-4.4348100000000001E-2</v>
      </c>
      <c r="HL83" s="8">
        <f t="shared" si="233"/>
        <v>3.7918953481344789E-2</v>
      </c>
      <c r="HM83">
        <v>20</v>
      </c>
      <c r="HP83" s="1">
        <v>0.67641331000000005</v>
      </c>
      <c r="HQ83" s="1">
        <v>0.83089919999999995</v>
      </c>
    </row>
    <row r="84" spans="129:225" x14ac:dyDescent="0.3">
      <c r="DY84" s="1">
        <v>0.76942777500000004</v>
      </c>
      <c r="DZ84" s="14">
        <f t="shared" si="234"/>
        <v>2.9555306027599593E-2</v>
      </c>
      <c r="EA84" s="14">
        <f t="shared" si="235"/>
        <v>2.9555306027599593E-2</v>
      </c>
      <c r="EB84" s="14">
        <f t="shared" si="236"/>
        <v>4.4573103000000058E-2</v>
      </c>
      <c r="EC84" s="14">
        <f t="shared" si="237"/>
        <v>-4.622980707365186E-3</v>
      </c>
      <c r="ED84" s="7">
        <f t="shared" si="238"/>
        <v>1.4674490202645945</v>
      </c>
      <c r="EE84">
        <f t="shared" si="239"/>
        <v>0.99466441861709776</v>
      </c>
      <c r="EG84" s="1">
        <v>0.72076141000000005</v>
      </c>
      <c r="EH84" s="1">
        <v>0.22484054000000001</v>
      </c>
      <c r="EI84" s="8">
        <f t="shared" si="208"/>
        <v>-4.4354339999999937E-2</v>
      </c>
      <c r="EJ84" s="8">
        <f t="shared" si="209"/>
        <v>9.9194438512199071E-3</v>
      </c>
      <c r="EK84">
        <v>0</v>
      </c>
      <c r="EM84">
        <v>0.72076141000000005</v>
      </c>
      <c r="EN84">
        <v>0.28335515999999999</v>
      </c>
      <c r="EO84" s="8">
        <f t="shared" si="210"/>
        <v>-4.4354339999999937E-2</v>
      </c>
      <c r="EP84" s="8">
        <f t="shared" si="211"/>
        <v>1.2493358099395406E-2</v>
      </c>
      <c r="EQ84">
        <v>2</v>
      </c>
      <c r="ES84" s="1">
        <v>0.72076140799999999</v>
      </c>
      <c r="ET84" s="1">
        <v>0.34373558199999998</v>
      </c>
      <c r="EU84" s="8">
        <f t="shared" si="212"/>
        <v>-4.4354340000000048E-2</v>
      </c>
      <c r="EV84" s="8">
        <f t="shared" si="213"/>
        <v>1.512787698687639E-2</v>
      </c>
      <c r="EW84">
        <v>4</v>
      </c>
      <c r="EY84" s="1">
        <v>0.72076141000000005</v>
      </c>
      <c r="EZ84" s="1">
        <v>0.39603927999999999</v>
      </c>
      <c r="FA84" s="8">
        <f t="shared" si="214"/>
        <v>-4.4354339999999937E-2</v>
      </c>
      <c r="FB84" s="8">
        <f t="shared" si="215"/>
        <v>1.7376620447785537E-2</v>
      </c>
      <c r="FC84">
        <v>6</v>
      </c>
      <c r="FE84" s="1">
        <v>0.72076140799999999</v>
      </c>
      <c r="FF84" s="1">
        <v>0.47176310999999999</v>
      </c>
      <c r="FG84" s="8">
        <f t="shared" si="216"/>
        <v>-4.4354340000000048E-2</v>
      </c>
      <c r="FH84" s="8">
        <f t="shared" si="217"/>
        <v>2.0610544103025472E-2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0.72076141000000005</v>
      </c>
      <c r="FY84" s="1">
        <v>0.22484054000000001</v>
      </c>
      <c r="GE84">
        <v>0.72076141000000005</v>
      </c>
      <c r="GF84">
        <v>0.55156386999999996</v>
      </c>
      <c r="GG84" s="8">
        <f t="shared" si="222"/>
        <v>-4.4354339999999937E-2</v>
      </c>
      <c r="GH84" s="8">
        <f t="shared" si="223"/>
        <v>2.396403652655258E-2</v>
      </c>
      <c r="GI84">
        <v>10</v>
      </c>
      <c r="GJ84" s="8"/>
      <c r="GK84" s="1">
        <v>0.72076141000000005</v>
      </c>
      <c r="GL84" s="1">
        <v>0.62864030999999998</v>
      </c>
      <c r="GM84" s="8">
        <f t="shared" si="224"/>
        <v>-4.4354339999999937E-2</v>
      </c>
      <c r="GN84" s="8">
        <f t="shared" si="225"/>
        <v>2.7128096610491408E-2</v>
      </c>
      <c r="GO84">
        <v>12</v>
      </c>
      <c r="GP84" s="8"/>
      <c r="GQ84" s="1">
        <v>0.72076141000000005</v>
      </c>
      <c r="GR84" s="1">
        <v>0.70926473999999995</v>
      </c>
      <c r="GS84" s="8">
        <f t="shared" si="226"/>
        <v>-4.4354339999999937E-2</v>
      </c>
      <c r="GT84" s="8">
        <f t="shared" si="227"/>
        <v>3.0361637615936181E-2</v>
      </c>
      <c r="GU84">
        <v>14</v>
      </c>
      <c r="GW84" s="1">
        <v>0.72076140799999999</v>
      </c>
      <c r="GX84" s="1">
        <v>0.78914993</v>
      </c>
      <c r="GY84" s="8">
        <f t="shared" si="228"/>
        <v>-4.4354340000000048E-2</v>
      </c>
      <c r="GZ84" s="8">
        <f t="shared" si="229"/>
        <v>3.3466774939652728E-2</v>
      </c>
      <c r="HA84">
        <v>16</v>
      </c>
      <c r="HC84" s="1">
        <v>0.72076141000000005</v>
      </c>
      <c r="HD84" s="1">
        <v>0.86926731000000002</v>
      </c>
      <c r="HE84" s="8">
        <f t="shared" si="230"/>
        <v>-4.4354339999999937E-2</v>
      </c>
      <c r="HF84" s="8">
        <f t="shared" si="231"/>
        <v>3.647307477553529E-2</v>
      </c>
      <c r="HG84">
        <v>18</v>
      </c>
      <c r="HI84">
        <v>0.72076141000000005</v>
      </c>
      <c r="HJ84">
        <v>0.95993295000000001</v>
      </c>
      <c r="HK84" s="8">
        <f t="shared" si="232"/>
        <v>-4.4354339999999937E-2</v>
      </c>
      <c r="HL84" s="8">
        <f t="shared" si="233"/>
        <v>3.9795999748843104E-2</v>
      </c>
      <c r="HM84">
        <v>20</v>
      </c>
      <c r="HP84" s="1">
        <v>0.72076141000000005</v>
      </c>
      <c r="HQ84" s="1">
        <v>0.86926731000000002</v>
      </c>
    </row>
    <row r="85" spans="129:225" x14ac:dyDescent="0.3">
      <c r="DY85" s="1">
        <v>0.81698695099999996</v>
      </c>
      <c r="DZ85" s="14">
        <f t="shared" si="234"/>
        <v>2.4330434096358041E-2</v>
      </c>
      <c r="EA85" s="14">
        <f t="shared" si="235"/>
        <v>2.4330434096358041E-2</v>
      </c>
      <c r="EB85" s="14">
        <f t="shared" si="236"/>
        <v>4.7559175999999925E-2</v>
      </c>
      <c r="EC85" s="14">
        <f t="shared" si="237"/>
        <v>-5.2248719312415516E-3</v>
      </c>
      <c r="ED85" s="7">
        <f t="shared" si="238"/>
        <v>1.4613746950818907</v>
      </c>
      <c r="EE85">
        <f t="shared" si="239"/>
        <v>0.9940194239969008</v>
      </c>
      <c r="EG85" s="1">
        <v>0.76511574999999998</v>
      </c>
      <c r="EH85" s="1">
        <v>0.16279562</v>
      </c>
      <c r="EI85" s="8">
        <f t="shared" si="208"/>
        <v>-5.4786420000000002E-2</v>
      </c>
      <c r="EJ85" s="8">
        <f t="shared" si="209"/>
        <v>8.8656485186303213E-3</v>
      </c>
      <c r="EK85">
        <v>0</v>
      </c>
      <c r="EM85">
        <v>0.76511574999999998</v>
      </c>
      <c r="EN85">
        <v>0.20673132</v>
      </c>
      <c r="EO85" s="8">
        <f t="shared" si="210"/>
        <v>-5.4786420000000002E-2</v>
      </c>
      <c r="EP85" s="8">
        <f t="shared" si="211"/>
        <v>1.1251474236679736E-2</v>
      </c>
      <c r="EQ85">
        <v>2</v>
      </c>
      <c r="ES85" s="1">
        <v>0.76511574800000004</v>
      </c>
      <c r="ET85" s="1">
        <v>0.25233578800000001</v>
      </c>
      <c r="EU85" s="8">
        <f t="shared" si="212"/>
        <v>-5.4786420000000002E-2</v>
      </c>
      <c r="EV85" s="8">
        <f t="shared" si="213"/>
        <v>1.3708420977235866E-2</v>
      </c>
      <c r="EW85">
        <v>4</v>
      </c>
      <c r="EY85" s="1">
        <v>0.76511574999999998</v>
      </c>
      <c r="EZ85" s="1">
        <v>0.29151108999999997</v>
      </c>
      <c r="FA85" s="8">
        <f t="shared" si="214"/>
        <v>-5.4786420000000002E-2</v>
      </c>
      <c r="FB85" s="8">
        <f t="shared" si="215"/>
        <v>1.5788367393595678E-2</v>
      </c>
      <c r="FC85">
        <v>6</v>
      </c>
      <c r="FE85" s="1">
        <v>0.76511574800000004</v>
      </c>
      <c r="FF85" s="1">
        <v>0.35436791899999998</v>
      </c>
      <c r="FG85" s="8">
        <f t="shared" si="216"/>
        <v>-5.4786420000000002E-2</v>
      </c>
      <c r="FH85" s="8">
        <f t="shared" si="217"/>
        <v>1.9110628368970536E-2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0.76511574999999998</v>
      </c>
      <c r="FY85" s="1">
        <v>0.16279562</v>
      </c>
      <c r="GE85">
        <v>0.76511574999999998</v>
      </c>
      <c r="GF85">
        <v>0.42277103999999999</v>
      </c>
      <c r="GG85" s="8">
        <f t="shared" si="222"/>
        <v>-5.4786420000000002E-2</v>
      </c>
      <c r="GH85" s="8">
        <f t="shared" si="223"/>
        <v>2.2673808940991986E-2</v>
      </c>
      <c r="GI85">
        <v>10</v>
      </c>
      <c r="GJ85" s="8"/>
      <c r="GK85" s="1">
        <v>0.76511574999999998</v>
      </c>
      <c r="GL85" s="1">
        <v>0.49100732000000002</v>
      </c>
      <c r="GM85" s="8">
        <f t="shared" si="224"/>
        <v>-5.4786420000000002E-2</v>
      </c>
      <c r="GN85" s="8">
        <f t="shared" si="225"/>
        <v>2.6155327008666469E-2</v>
      </c>
      <c r="GO85">
        <v>12</v>
      </c>
      <c r="GP85" s="8"/>
      <c r="GQ85" s="1">
        <v>0.76511574999999998</v>
      </c>
      <c r="GR85" s="1">
        <v>0.56067869000000004</v>
      </c>
      <c r="GS85" s="8">
        <f t="shared" si="226"/>
        <v>-5.4786420000000002E-2</v>
      </c>
      <c r="GT85" s="8">
        <f t="shared" si="227"/>
        <v>2.9626882970315096E-2</v>
      </c>
      <c r="GU85">
        <v>14</v>
      </c>
      <c r="GW85" s="1">
        <v>0.76511574800000004</v>
      </c>
      <c r="GX85" s="1">
        <v>0.63208123599999999</v>
      </c>
      <c r="GY85" s="8">
        <f t="shared" si="228"/>
        <v>-5.4786420000000002E-2</v>
      </c>
      <c r="GZ85" s="8">
        <f t="shared" si="229"/>
        <v>3.3088899904447633E-2</v>
      </c>
      <c r="HA85">
        <v>16</v>
      </c>
      <c r="HC85" s="1">
        <v>0.76511574999999998</v>
      </c>
      <c r="HD85" s="1">
        <v>0.70433270000000003</v>
      </c>
      <c r="HE85" s="8">
        <f t="shared" si="230"/>
        <v>-5.4786420000000002E-2</v>
      </c>
      <c r="HF85" s="8">
        <f t="shared" si="231"/>
        <v>3.6479759867361482E-2</v>
      </c>
      <c r="HG85">
        <v>18</v>
      </c>
      <c r="HI85">
        <v>0.76511574999999998</v>
      </c>
      <c r="HJ85">
        <v>0.79273990999999999</v>
      </c>
      <c r="HK85" s="8">
        <f t="shared" si="232"/>
        <v>-5.4786420000000002E-2</v>
      </c>
      <c r="HL85" s="8">
        <f t="shared" si="233"/>
        <v>4.0568068698373448E-2</v>
      </c>
      <c r="HM85">
        <v>20</v>
      </c>
      <c r="HP85" s="1">
        <v>0.76511574999999998</v>
      </c>
      <c r="HQ85" s="1">
        <v>0.70433270000000003</v>
      </c>
    </row>
    <row r="86" spans="129:225" x14ac:dyDescent="0.3">
      <c r="DY86" s="1">
        <v>0.86832052299999996</v>
      </c>
      <c r="DZ86" s="14">
        <f t="shared" si="234"/>
        <v>1.8350048679812436E-2</v>
      </c>
      <c r="EA86" s="14">
        <f t="shared" si="235"/>
        <v>1.8350048679812436E-2</v>
      </c>
      <c r="EB86" s="14">
        <f t="shared" si="236"/>
        <v>5.1333571999999994E-2</v>
      </c>
      <c r="EC86" s="14">
        <f t="shared" si="237"/>
        <v>-5.9803854165456048E-3</v>
      </c>
      <c r="ED86" s="7">
        <f t="shared" si="238"/>
        <v>1.4548186650550252</v>
      </c>
      <c r="EE86">
        <f t="shared" si="239"/>
        <v>0.99328212613057343</v>
      </c>
      <c r="EG86" s="1">
        <v>0.81990216999999999</v>
      </c>
      <c r="EH86" s="1">
        <v>0.24373101999999999</v>
      </c>
      <c r="EI86" s="8">
        <f t="shared" si="208"/>
        <v>-6.1856750000000016E-2</v>
      </c>
      <c r="EJ86" s="8">
        <f t="shared" si="209"/>
        <v>1.4975127358854923E-2</v>
      </c>
      <c r="EK86">
        <v>0</v>
      </c>
      <c r="EM86">
        <v>0.81990216999999999</v>
      </c>
      <c r="EN86">
        <v>0.30535812000000001</v>
      </c>
      <c r="EO86" s="8">
        <f t="shared" si="210"/>
        <v>-6.1856750000000016E-2</v>
      </c>
      <c r="EP86" s="8">
        <f t="shared" si="211"/>
        <v>1.8750141549584376E-2</v>
      </c>
      <c r="EQ86">
        <v>2</v>
      </c>
      <c r="ES86" s="1">
        <v>0.81990216800000004</v>
      </c>
      <c r="ET86" s="1">
        <v>0.37098217500000003</v>
      </c>
      <c r="EU86" s="8">
        <f t="shared" si="212"/>
        <v>-6.1856749999999905E-2</v>
      </c>
      <c r="EV86" s="8">
        <f t="shared" si="213"/>
        <v>2.2738067508817201E-2</v>
      </c>
      <c r="EW86">
        <v>4</v>
      </c>
      <c r="EY86" s="1">
        <v>0.81990216999999999</v>
      </c>
      <c r="EZ86" s="1">
        <v>0.44067000000000001</v>
      </c>
      <c r="FA86" s="8">
        <f t="shared" si="214"/>
        <v>-6.1856750000000016E-2</v>
      </c>
      <c r="FB86" s="8">
        <f t="shared" si="215"/>
        <v>2.6926974133887217E-2</v>
      </c>
      <c r="FC86">
        <v>6</v>
      </c>
      <c r="FE86" s="1">
        <v>0.81990216800000004</v>
      </c>
      <c r="FF86" s="1">
        <v>0.51355795400000004</v>
      </c>
      <c r="FG86" s="8">
        <f t="shared" si="216"/>
        <v>-6.1856749999999905E-2</v>
      </c>
      <c r="FH86" s="8">
        <f t="shared" si="217"/>
        <v>3.1246541445398221E-2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0.81990216999999999</v>
      </c>
      <c r="FY86" s="1">
        <v>0.24373101999999999</v>
      </c>
      <c r="GE86">
        <v>0.81990216999999999</v>
      </c>
      <c r="GF86">
        <v>0.58634615999999995</v>
      </c>
      <c r="GG86" s="8">
        <f t="shared" si="222"/>
        <v>-6.1856750000000016E-2</v>
      </c>
      <c r="GH86" s="8">
        <f t="shared" si="223"/>
        <v>3.5478501056286187E-2</v>
      </c>
      <c r="GI86">
        <v>10</v>
      </c>
      <c r="GJ86" s="8"/>
      <c r="GK86" s="1">
        <v>0.81990216999999999</v>
      </c>
      <c r="GL86" s="1">
        <v>0.66509980999999996</v>
      </c>
      <c r="GM86" s="8">
        <f t="shared" si="224"/>
        <v>-6.1856750000000016E-2</v>
      </c>
      <c r="GN86" s="8">
        <f t="shared" si="225"/>
        <v>3.9971545114480603E-2</v>
      </c>
      <c r="GO86">
        <v>12</v>
      </c>
      <c r="GP86" s="8"/>
      <c r="GQ86" s="1">
        <v>0.81990216999999999</v>
      </c>
      <c r="GR86" s="1">
        <v>0.73785767000000002</v>
      </c>
      <c r="GS86" s="8">
        <f t="shared" si="226"/>
        <v>-6.1856750000000016E-2</v>
      </c>
      <c r="GT86" s="8">
        <f t="shared" si="227"/>
        <v>4.3988224538412682E-2</v>
      </c>
      <c r="GU86">
        <v>14</v>
      </c>
      <c r="GW86" s="1">
        <v>0.81990216800000004</v>
      </c>
      <c r="GX86" s="1">
        <v>0.813272671</v>
      </c>
      <c r="GY86" s="8">
        <f t="shared" si="228"/>
        <v>-6.1856749999999905E-2</v>
      </c>
      <c r="GZ86" s="8">
        <f t="shared" si="229"/>
        <v>4.8032759117702321E-2</v>
      </c>
      <c r="HA86">
        <v>16</v>
      </c>
      <c r="HC86" s="1">
        <v>0.81990216999999999</v>
      </c>
      <c r="HD86" s="1">
        <v>0.88805343999999997</v>
      </c>
      <c r="HE86" s="8">
        <f t="shared" si="230"/>
        <v>-6.1856750000000016E-2</v>
      </c>
      <c r="HF86" s="8">
        <f t="shared" si="231"/>
        <v>5.1892565848085159E-2</v>
      </c>
      <c r="HG86">
        <v>18</v>
      </c>
      <c r="HI86">
        <v>0.81990216999999999</v>
      </c>
      <c r="HJ86">
        <v>0.96889734999999999</v>
      </c>
      <c r="HK86" s="8">
        <f t="shared" si="232"/>
        <v>-6.1856750000000016E-2</v>
      </c>
      <c r="HL86" s="8">
        <f t="shared" si="233"/>
        <v>5.5940108341669889E-2</v>
      </c>
      <c r="HM86">
        <v>20</v>
      </c>
      <c r="HP86" s="1">
        <v>0.81990216999999999</v>
      </c>
      <c r="HQ86" s="1">
        <v>0.88805343999999997</v>
      </c>
    </row>
    <row r="87" spans="129:225" x14ac:dyDescent="0.3">
      <c r="DY87" s="1">
        <v>0.91857666199999999</v>
      </c>
      <c r="DZ87" s="14">
        <f t="shared" si="234"/>
        <v>1.2138871339052334E-2</v>
      </c>
      <c r="EA87" s="14">
        <f t="shared" si="235"/>
        <v>1.2138871339052334E-2</v>
      </c>
      <c r="EB87" s="14">
        <f t="shared" si="236"/>
        <v>5.0256139000000033E-2</v>
      </c>
      <c r="EC87" s="14">
        <f t="shared" si="237"/>
        <v>-6.2111773407601024E-3</v>
      </c>
      <c r="ED87" s="7">
        <f t="shared" si="238"/>
        <v>1.4478294660556796</v>
      </c>
      <c r="EE87">
        <f t="shared" si="239"/>
        <v>0.9924490974491248</v>
      </c>
      <c r="EG87" s="1">
        <v>0.88175892</v>
      </c>
      <c r="EH87" s="1">
        <v>0.15088327000000001</v>
      </c>
      <c r="EI87" s="8">
        <f t="shared" si="208"/>
        <v>-5.1058469999999967E-2</v>
      </c>
      <c r="EJ87" s="8">
        <f t="shared" si="209"/>
        <v>7.6456977513565472E-3</v>
      </c>
      <c r="EK87">
        <v>0</v>
      </c>
      <c r="EM87">
        <v>0.88175892</v>
      </c>
      <c r="EN87">
        <v>0.19056856</v>
      </c>
      <c r="EO87" s="8">
        <f t="shared" si="210"/>
        <v>-5.1058469999999967E-2</v>
      </c>
      <c r="EP87" s="8">
        <f t="shared" si="211"/>
        <v>9.650785190432689E-3</v>
      </c>
      <c r="EQ87">
        <v>2</v>
      </c>
      <c r="ES87" s="1">
        <v>0.88175891799999995</v>
      </c>
      <c r="ET87" s="1">
        <v>0.23472243500000001</v>
      </c>
      <c r="EU87" s="8">
        <f t="shared" si="212"/>
        <v>-5.1058467000000052E-2</v>
      </c>
      <c r="EV87" s="8">
        <f t="shared" si="213"/>
        <v>1.186510003377257E-2</v>
      </c>
      <c r="EW87">
        <v>4</v>
      </c>
      <c r="EY87" s="1">
        <v>0.88175892</v>
      </c>
      <c r="EZ87" s="1">
        <v>0.28903076</v>
      </c>
      <c r="FA87" s="8">
        <f t="shared" si="214"/>
        <v>-5.1058469999999967E-2</v>
      </c>
      <c r="FB87" s="8">
        <f t="shared" si="215"/>
        <v>1.4565803664188083E-2</v>
      </c>
      <c r="FC87">
        <v>6</v>
      </c>
      <c r="FE87" s="1">
        <v>0.88175891799999995</v>
      </c>
      <c r="FF87" s="1">
        <v>0.34662784699999999</v>
      </c>
      <c r="FG87" s="8">
        <f t="shared" si="216"/>
        <v>-5.1058467000000052E-2</v>
      </c>
      <c r="FH87" s="8">
        <f t="shared" si="217"/>
        <v>1.7393710499446106E-2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0.88175892</v>
      </c>
      <c r="FY87" s="1">
        <v>0.15088327000000001</v>
      </c>
      <c r="GE87">
        <v>0.88175892</v>
      </c>
      <c r="GF87">
        <v>0.40652859000000002</v>
      </c>
      <c r="GG87" s="8">
        <f t="shared" si="222"/>
        <v>-5.1058469999999967E-2</v>
      </c>
      <c r="GH87" s="8">
        <f t="shared" si="223"/>
        <v>2.0287035563685385E-2</v>
      </c>
      <c r="GI87">
        <v>10</v>
      </c>
      <c r="GJ87" s="8"/>
      <c r="GK87" s="1">
        <v>0.88175892</v>
      </c>
      <c r="GL87" s="1">
        <v>0.48106269000000002</v>
      </c>
      <c r="GM87" s="8">
        <f t="shared" si="224"/>
        <v>-5.1058469999999967E-2</v>
      </c>
      <c r="GN87" s="8">
        <f t="shared" si="225"/>
        <v>2.3844164387082065E-2</v>
      </c>
      <c r="GO87">
        <v>12</v>
      </c>
      <c r="GP87" s="8"/>
      <c r="GQ87" s="1">
        <v>0.88175892</v>
      </c>
      <c r="GR87" s="1">
        <v>0.54200499999999996</v>
      </c>
      <c r="GS87" s="8">
        <f t="shared" si="226"/>
        <v>-5.1058469999999967E-2</v>
      </c>
      <c r="GT87" s="8">
        <f t="shared" si="227"/>
        <v>2.664915539685439E-2</v>
      </c>
      <c r="GU87">
        <v>14</v>
      </c>
      <c r="GW87" s="1">
        <v>0.88175891799999995</v>
      </c>
      <c r="GX87" s="1">
        <v>0.61243489399999995</v>
      </c>
      <c r="GY87" s="8">
        <f t="shared" si="228"/>
        <v>-5.1058467000000052E-2</v>
      </c>
      <c r="GZ87" s="8">
        <f t="shared" si="229"/>
        <v>2.9831670701582345E-2</v>
      </c>
      <c r="HA87">
        <v>16</v>
      </c>
      <c r="HC87" s="1">
        <v>0.88175892</v>
      </c>
      <c r="HD87" s="1">
        <v>0.68331039000000005</v>
      </c>
      <c r="HE87" s="8">
        <f t="shared" si="230"/>
        <v>-5.1058469999999967E-2</v>
      </c>
      <c r="HF87" s="8">
        <f t="shared" si="231"/>
        <v>3.2930656422459459E-2</v>
      </c>
      <c r="HG87">
        <v>18</v>
      </c>
      <c r="HI87">
        <v>0.88175892</v>
      </c>
      <c r="HJ87">
        <v>0.77356241999999997</v>
      </c>
      <c r="HK87" s="8">
        <f t="shared" si="232"/>
        <v>-5.1058469999999967E-2</v>
      </c>
      <c r="HL87" s="8">
        <f t="shared" si="233"/>
        <v>3.6834706834491533E-2</v>
      </c>
      <c r="HM87">
        <v>20</v>
      </c>
      <c r="HP87" s="1">
        <v>0.88175892</v>
      </c>
      <c r="HQ87" s="1">
        <v>0.68331039000000005</v>
      </c>
    </row>
    <row r="88" spans="129:225" x14ac:dyDescent="0.3">
      <c r="DY88" s="1">
        <v>0.96365270999999997</v>
      </c>
      <c r="DZ88" s="14">
        <f t="shared" si="234"/>
        <v>6.2479519489863798E-3</v>
      </c>
      <c r="EA88" s="14">
        <f t="shared" si="235"/>
        <v>6.2479519489863798E-3</v>
      </c>
      <c r="EB88" s="14">
        <f t="shared" si="236"/>
        <v>4.507604799999998E-2</v>
      </c>
      <c r="EC88" s="14">
        <f t="shared" si="237"/>
        <v>-5.890919390065954E-3</v>
      </c>
      <c r="ED88" s="7">
        <f t="shared" si="238"/>
        <v>1.4408443619900533</v>
      </c>
      <c r="EE88">
        <f t="shared" si="239"/>
        <v>0.99156811957217028</v>
      </c>
      <c r="EG88" s="1">
        <v>0.93281738999999997</v>
      </c>
      <c r="EH88" s="1">
        <v>0.13003592</v>
      </c>
      <c r="EI88" s="8">
        <f t="shared" si="208"/>
        <v>-3.9666370000000062E-2</v>
      </c>
      <c r="EJ88" s="8">
        <f t="shared" si="209"/>
        <v>5.1145608305821896E-3</v>
      </c>
      <c r="EK88">
        <v>0</v>
      </c>
      <c r="EM88">
        <v>0.93281738999999997</v>
      </c>
      <c r="EN88">
        <v>0.17421996000000001</v>
      </c>
      <c r="EO88" s="8">
        <f t="shared" si="210"/>
        <v>-3.9666370000000062E-2</v>
      </c>
      <c r="EP88" s="8">
        <f t="shared" si="211"/>
        <v>6.8482291239853853E-3</v>
      </c>
      <c r="EQ88">
        <v>2</v>
      </c>
      <c r="ES88" s="1">
        <v>0.932817385</v>
      </c>
      <c r="ET88" s="1">
        <v>0.22524870499999999</v>
      </c>
      <c r="EU88" s="8">
        <f t="shared" si="212"/>
        <v>-3.9666376999999975E-2</v>
      </c>
      <c r="EV88" s="8">
        <f t="shared" si="213"/>
        <v>8.8378816792984149E-3</v>
      </c>
      <c r="EW88">
        <v>4</v>
      </c>
      <c r="EY88" s="1">
        <v>0.93281738999999997</v>
      </c>
      <c r="EZ88" s="1">
        <v>0.30320824000000002</v>
      </c>
      <c r="FA88" s="8">
        <f t="shared" si="214"/>
        <v>-3.9666370000000062E-2</v>
      </c>
      <c r="FB88" s="8">
        <f t="shared" si="215"/>
        <v>1.1860428020304284E-2</v>
      </c>
      <c r="FC88">
        <v>6</v>
      </c>
      <c r="FE88" s="1">
        <v>0.932817385</v>
      </c>
      <c r="FF88" s="1">
        <v>0.36570475099999999</v>
      </c>
      <c r="FG88" s="8">
        <f t="shared" si="216"/>
        <v>-3.9666376999999975E-2</v>
      </c>
      <c r="FH88" s="8">
        <f t="shared" si="217"/>
        <v>1.4243885311505977E-2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0.93281738999999997</v>
      </c>
      <c r="FY88" s="1">
        <v>0.13003592</v>
      </c>
      <c r="GE88">
        <v>0.93281738999999997</v>
      </c>
      <c r="GF88">
        <v>0.42796337000000001</v>
      </c>
      <c r="GG88" s="8">
        <f t="shared" si="222"/>
        <v>-3.9666370000000062E-2</v>
      </c>
      <c r="GH88" s="8">
        <f t="shared" si="223"/>
        <v>1.6576890600618926E-2</v>
      </c>
      <c r="GI88">
        <v>10</v>
      </c>
      <c r="GJ88" s="8"/>
      <c r="GK88" s="1">
        <v>0.93281738999999997</v>
      </c>
      <c r="GL88" s="1">
        <v>0.52079211999999997</v>
      </c>
      <c r="GM88" s="8">
        <f t="shared" si="224"/>
        <v>-3.9666370000000062E-2</v>
      </c>
      <c r="GN88" s="8">
        <f t="shared" si="225"/>
        <v>2.0036128671383688E-2</v>
      </c>
      <c r="GO88">
        <v>12</v>
      </c>
      <c r="GP88" s="8"/>
      <c r="GQ88" s="1">
        <v>0.93281738999999997</v>
      </c>
      <c r="GR88" s="1">
        <v>0.58391307000000003</v>
      </c>
      <c r="GS88" s="8">
        <f t="shared" si="226"/>
        <v>-3.9666370000000062E-2</v>
      </c>
      <c r="GT88" s="8">
        <f t="shared" si="227"/>
        <v>2.2284214416848181E-2</v>
      </c>
      <c r="GU88">
        <v>14</v>
      </c>
      <c r="GW88" s="1">
        <v>0.932817385</v>
      </c>
      <c r="GX88" s="1">
        <v>0.664996225</v>
      </c>
      <c r="GY88" s="8">
        <f t="shared" si="228"/>
        <v>-3.9666376999999975E-2</v>
      </c>
      <c r="GZ88" s="8">
        <f t="shared" si="229"/>
        <v>2.5142352285354923E-2</v>
      </c>
      <c r="HA88">
        <v>16</v>
      </c>
      <c r="HC88" s="1">
        <v>0.93281738999999997</v>
      </c>
      <c r="HD88" s="1">
        <v>0.74603808000000005</v>
      </c>
      <c r="HE88" s="8">
        <f t="shared" si="230"/>
        <v>-3.9666370000000062E-2</v>
      </c>
      <c r="HF88" s="8">
        <f t="shared" si="231"/>
        <v>2.7906947472156485E-2</v>
      </c>
      <c r="HG88">
        <v>18</v>
      </c>
      <c r="HI88">
        <v>0.93281738999999997</v>
      </c>
      <c r="HJ88">
        <v>0.85318172999999997</v>
      </c>
      <c r="HK88" s="8">
        <f t="shared" si="232"/>
        <v>-3.9666370000000062E-2</v>
      </c>
      <c r="HL88" s="8">
        <f t="shared" si="233"/>
        <v>3.1533514515873468E-2</v>
      </c>
      <c r="HM88">
        <v>20</v>
      </c>
      <c r="HP88" s="1">
        <v>0.93281738999999997</v>
      </c>
      <c r="HQ88" s="1">
        <v>0.74603808000000005</v>
      </c>
    </row>
    <row r="89" spans="129:225" x14ac:dyDescent="0.3">
      <c r="DY89" s="1">
        <v>1</v>
      </c>
      <c r="DZ89" s="14">
        <f t="shared" si="234"/>
        <v>1.2599999999999777E-3</v>
      </c>
      <c r="EA89" s="14">
        <f t="shared" si="235"/>
        <v>1.2599999999999777E-3</v>
      </c>
      <c r="EB89" s="14">
        <f t="shared" si="236"/>
        <v>3.6347290000000032E-2</v>
      </c>
      <c r="EC89" s="14">
        <f t="shared" si="237"/>
        <v>-4.9879519489864025E-3</v>
      </c>
      <c r="ED89" s="7">
        <f t="shared" si="238"/>
        <v>1.4344178036925648</v>
      </c>
      <c r="EE89">
        <f t="shared" si="239"/>
        <v>0.99071485389263281</v>
      </c>
      <c r="EG89" s="1">
        <v>0.97248376000000003</v>
      </c>
      <c r="EH89" s="1">
        <v>0.14981088000000001</v>
      </c>
      <c r="EI89" s="8">
        <f>EG89-EG88</f>
        <v>3.9666370000000062E-2</v>
      </c>
      <c r="EJ89" s="8">
        <f t="shared" si="209"/>
        <v>-5.8872772443724899E-3</v>
      </c>
      <c r="EK89">
        <v>0</v>
      </c>
      <c r="EM89">
        <v>0.97248376000000003</v>
      </c>
      <c r="EN89">
        <v>0.18140290000000001</v>
      </c>
      <c r="EO89" s="8">
        <f>EM89-EM88</f>
        <v>3.9666370000000062E-2</v>
      </c>
      <c r="EP89" s="8">
        <f t="shared" si="211"/>
        <v>-7.1244397421153889E-3</v>
      </c>
      <c r="EQ89">
        <v>2</v>
      </c>
      <c r="ES89" s="1">
        <v>0.97248376199999997</v>
      </c>
      <c r="ET89" s="1">
        <v>0.220332679</v>
      </c>
      <c r="EU89" s="8">
        <f>ES89-ES88</f>
        <v>3.9666376999999975E-2</v>
      </c>
      <c r="EV89" s="8">
        <f t="shared" si="213"/>
        <v>-8.6375567656506447E-3</v>
      </c>
      <c r="EW89">
        <v>4</v>
      </c>
      <c r="EY89" s="1">
        <v>0.97248376000000003</v>
      </c>
      <c r="EZ89" s="1">
        <v>0.29446750999999999</v>
      </c>
      <c r="FA89" s="8">
        <f>EY89-EY88</f>
        <v>3.9666370000000062E-2</v>
      </c>
      <c r="FB89" s="8">
        <f t="shared" si="215"/>
        <v>-1.1508609812657253E-2</v>
      </c>
      <c r="FC89">
        <v>6</v>
      </c>
      <c r="FE89" s="1">
        <v>0.97248376199999997</v>
      </c>
      <c r="FF89" s="1">
        <v>0.34686871499999999</v>
      </c>
      <c r="FG89" s="8">
        <f>FE89-FE88</f>
        <v>3.9666376999999975E-2</v>
      </c>
      <c r="FH89" s="8">
        <f t="shared" si="217"/>
        <v>-1.3498612070224186E-2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0.97248376000000003</v>
      </c>
      <c r="FY89" s="1">
        <v>0.14981088000000001</v>
      </c>
      <c r="GE89">
        <v>0.97248376000000003</v>
      </c>
      <c r="GF89">
        <v>0.39900524999999998</v>
      </c>
      <c r="GG89" s="8">
        <f>GE89-GE88</f>
        <v>3.9666370000000062E-2</v>
      </c>
      <c r="GH89" s="8">
        <f t="shared" si="223"/>
        <v>-1.5441916582575313E-2</v>
      </c>
      <c r="GI89">
        <v>10</v>
      </c>
      <c r="GK89" s="1">
        <v>0.97248376000000003</v>
      </c>
      <c r="GL89" s="1">
        <v>0.48990782999999999</v>
      </c>
      <c r="GM89" s="8">
        <f>GK89-GK88</f>
        <v>3.9666370000000062E-2</v>
      </c>
      <c r="GN89" s="8">
        <f t="shared" si="225"/>
        <v>-1.8831716508412293E-2</v>
      </c>
      <c r="GO89">
        <v>12</v>
      </c>
      <c r="GQ89" s="1">
        <v>0.97248376000000003</v>
      </c>
      <c r="GR89" s="1">
        <v>0.54181581999999995</v>
      </c>
      <c r="GS89" s="8">
        <f>GQ89-GQ88</f>
        <v>3.9666370000000062E-2</v>
      </c>
      <c r="GT89" s="8">
        <f t="shared" si="227"/>
        <v>-2.065983901082118E-2</v>
      </c>
      <c r="GU89">
        <v>14</v>
      </c>
      <c r="GW89" s="1">
        <v>0.97248376199999997</v>
      </c>
      <c r="GX89" s="1">
        <v>0.61743702199999995</v>
      </c>
      <c r="GY89" s="8">
        <f>GW89-GW88</f>
        <v>3.9666376999999975E-2</v>
      </c>
      <c r="GZ89" s="8">
        <f t="shared" si="229"/>
        <v>-2.3324133217633821E-2</v>
      </c>
      <c r="HA89">
        <v>16</v>
      </c>
      <c r="HC89" s="1">
        <v>0.97248376000000003</v>
      </c>
      <c r="HD89" s="1">
        <v>0.69317368999999995</v>
      </c>
      <c r="HE89" s="8">
        <f>HC89-HC88</f>
        <v>3.9666370000000062E-2</v>
      </c>
      <c r="HF89" s="8">
        <f t="shared" si="231"/>
        <v>-2.5907143395193101E-2</v>
      </c>
      <c r="HG89">
        <v>18</v>
      </c>
      <c r="HI89">
        <v>0.97248376000000003</v>
      </c>
      <c r="HJ89">
        <v>0.80504673999999998</v>
      </c>
      <c r="HK89" s="8">
        <f>HI89-HI88</f>
        <v>3.9666370000000062E-2</v>
      </c>
      <c r="HL89" s="8">
        <f t="shared" si="233"/>
        <v>-2.9728845580758473E-2</v>
      </c>
      <c r="HM89">
        <v>20</v>
      </c>
      <c r="HP89" s="1">
        <v>0.97248376000000003</v>
      </c>
      <c r="HQ89" s="1">
        <v>0.69317368999999995</v>
      </c>
    </row>
    <row r="90" spans="129:225" x14ac:dyDescent="0.3">
      <c r="EA90" s="3" t="s">
        <v>36</v>
      </c>
      <c r="ED90">
        <v>1.4344178036925648</v>
      </c>
      <c r="EE90">
        <f t="shared" si="239"/>
        <v>0.99071485389263281</v>
      </c>
      <c r="EG90">
        <v>1</v>
      </c>
      <c r="EH90">
        <v>-0.16278010000000001</v>
      </c>
      <c r="EI90" s="8">
        <f>EG90-EG89</f>
        <v>2.751623999999997E-2</v>
      </c>
      <c r="EJ90" s="8">
        <f t="shared" si="209"/>
        <v>4.4375072352604468E-3</v>
      </c>
      <c r="EK90">
        <v>0</v>
      </c>
      <c r="EM90">
        <v>1</v>
      </c>
      <c r="EN90">
        <v>-8.7263729999999998E-2</v>
      </c>
      <c r="EO90" s="8">
        <f>EM90-EM89</f>
        <v>2.751623999999997E-2</v>
      </c>
      <c r="EP90" s="8">
        <f t="shared" si="211"/>
        <v>2.3774253800432294E-3</v>
      </c>
      <c r="EQ90">
        <v>2</v>
      </c>
      <c r="ES90" s="1">
        <v>1</v>
      </c>
      <c r="ET90" s="1">
        <v>-4.8094092499999996E-3</v>
      </c>
      <c r="EU90" s="8">
        <f>ES90-ES89</f>
        <v>2.7516238000000026E-2</v>
      </c>
      <c r="EV90" s="8">
        <f t="shared" si="213"/>
        <v>1.3078870987913321E-4</v>
      </c>
      <c r="EW90">
        <v>4</v>
      </c>
      <c r="EY90" s="1">
        <v>1</v>
      </c>
      <c r="EZ90" s="1">
        <v>0.17812712</v>
      </c>
      <c r="FA90" s="8">
        <f>EY90-EY89</f>
        <v>2.751623999999997E-2</v>
      </c>
      <c r="FB90" s="8">
        <f t="shared" si="215"/>
        <v>-4.8292774649267844E-3</v>
      </c>
      <c r="FC90">
        <v>6</v>
      </c>
      <c r="FE90" s="1">
        <v>1</v>
      </c>
      <c r="FF90" s="1">
        <v>0.24827700599999999</v>
      </c>
      <c r="FG90" s="8">
        <f>FE90-FE89</f>
        <v>2.7516238000000026E-2</v>
      </c>
      <c r="FH90" s="8">
        <f t="shared" si="217"/>
        <v>-6.7023485101392012E-3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-0.16278010000000001</v>
      </c>
      <c r="GE90">
        <v>1</v>
      </c>
      <c r="GF90">
        <v>0.31059842999999998</v>
      </c>
      <c r="GG90" s="8">
        <f>GE90-GE89</f>
        <v>2.751623999999997E-2</v>
      </c>
      <c r="GH90" s="8">
        <f t="shared" si="223"/>
        <v>-8.338510468828178E-3</v>
      </c>
      <c r="GI90">
        <v>10</v>
      </c>
      <c r="GJ90" s="8"/>
      <c r="GK90" s="1">
        <v>1</v>
      </c>
      <c r="GL90" s="1">
        <v>0.47513688999999998</v>
      </c>
      <c r="GM90" s="8">
        <f>GK90-GK89</f>
        <v>2.751623999999997E-2</v>
      </c>
      <c r="GN90" s="8">
        <f t="shared" si="225"/>
        <v>-1.2669541777138279E-2</v>
      </c>
      <c r="GO90">
        <v>12</v>
      </c>
      <c r="GP90" s="8"/>
      <c r="GQ90" s="1">
        <v>1</v>
      </c>
      <c r="GR90" s="1">
        <v>0.53453541999999998</v>
      </c>
      <c r="GS90" s="8">
        <f>GQ90-GQ89</f>
        <v>2.751623999999997E-2</v>
      </c>
      <c r="GT90" s="8">
        <f t="shared" si="227"/>
        <v>-1.4138989434732466E-2</v>
      </c>
      <c r="GU90">
        <v>14</v>
      </c>
      <c r="GW90" s="1">
        <v>1</v>
      </c>
      <c r="GX90" s="1">
        <v>0.65033038700000001</v>
      </c>
      <c r="GY90" s="8">
        <f>GW90-GW89</f>
        <v>2.7516238000000026E-2</v>
      </c>
      <c r="GZ90" s="8">
        <f t="shared" si="229"/>
        <v>-1.7041719620571424E-2</v>
      </c>
      <c r="HA90">
        <v>16</v>
      </c>
      <c r="HC90" s="1">
        <v>1</v>
      </c>
      <c r="HD90" s="1">
        <v>0.76290311</v>
      </c>
      <c r="HE90" s="8">
        <f>HC90-HC89</f>
        <v>2.751623999999997E-2</v>
      </c>
      <c r="HF90" s="8">
        <f t="shared" si="231"/>
        <v>-1.9779416430928211E-2</v>
      </c>
      <c r="HG90">
        <v>18</v>
      </c>
      <c r="HI90">
        <v>1</v>
      </c>
      <c r="HJ90">
        <v>0.94869276999999996</v>
      </c>
      <c r="HK90" s="8">
        <f>HI90-HI89</f>
        <v>2.751623999999997E-2</v>
      </c>
      <c r="HL90" s="8">
        <f t="shared" si="233"/>
        <v>-2.4302400321081493E-2</v>
      </c>
      <c r="HM90">
        <v>20</v>
      </c>
      <c r="HP90" s="1">
        <v>1</v>
      </c>
      <c r="HQ90" s="1">
        <v>0.76290311</v>
      </c>
    </row>
    <row r="91" spans="129:225" x14ac:dyDescent="0.3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G91" s="1"/>
      <c r="EH91" s="1"/>
      <c r="EI91" s="8"/>
      <c r="EJ91" s="8"/>
      <c r="EO91" s="8"/>
      <c r="EP91" s="8"/>
      <c r="EU91" s="8"/>
      <c r="EV91" s="8"/>
      <c r="FA91" s="8"/>
      <c r="FB91" s="8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G91" s="8"/>
      <c r="GH91" s="8"/>
      <c r="GJ91" s="8"/>
      <c r="GM91" s="8"/>
      <c r="GN91" s="8"/>
      <c r="GP91" s="8"/>
      <c r="GS91" s="8"/>
      <c r="GT91" s="8"/>
      <c r="GY91" s="8"/>
      <c r="GZ91" s="8"/>
      <c r="HE91" s="8"/>
      <c r="HF91" s="8"/>
      <c r="HK91" s="8"/>
      <c r="HL91" s="8"/>
    </row>
    <row r="92" spans="129:225" x14ac:dyDescent="0.3">
      <c r="DY92" s="1">
        <v>2.60625466E-2</v>
      </c>
      <c r="DZ92" s="14">
        <f t="shared" ref="DZ92:DZ113" si="240">5*($EC$5/100)*(0.2969*SQRT(DY92)-0.126*DY92-0.3516*DY92^2+0.2843*DY92^3-0.1015*DY92^4)</f>
        <v>2.6648108451597489E-2</v>
      </c>
      <c r="EA92" s="14">
        <f t="shared" ref="EA92:EA113" si="241">-DZ92</f>
        <v>-2.6648108451597489E-2</v>
      </c>
      <c r="EB92" s="14">
        <f t="shared" ref="EB92:EB113" si="242">DY92-DY91</f>
        <v>2.60625466E-2</v>
      </c>
      <c r="EC92" s="14">
        <f t="shared" ref="EC92:EC113" si="243">EA92-EA91</f>
        <v>-2.6648108451597489E-2</v>
      </c>
      <c r="ED92" s="7">
        <f>-(PI()/2)+ATAN(EC92/EB92)</f>
        <v>-2.367303017772497</v>
      </c>
      <c r="EE92">
        <f t="shared" ref="EE92:EE114" si="244">SIN(ED92)</f>
        <v>-0.69920839973092097</v>
      </c>
      <c r="EG92" s="1">
        <v>0</v>
      </c>
      <c r="EH92" s="1">
        <v>-0.86484386000000002</v>
      </c>
      <c r="EI92" s="8">
        <f t="shared" ref="EI92:EI113" si="245">EG92-EG93</f>
        <v>0</v>
      </c>
      <c r="EJ92" s="8">
        <f t="shared" ref="EJ92:EJ114" si="246">-EI92*EH92*$EE92*COS(EK92*(PI()/180))</f>
        <v>0</v>
      </c>
      <c r="EK92">
        <v>0</v>
      </c>
      <c r="EM92">
        <v>0</v>
      </c>
      <c r="EN92">
        <v>-0.89211658000000005</v>
      </c>
      <c r="EO92" s="8">
        <f t="shared" ref="EO92:EO113" si="247">EM92-EM93</f>
        <v>0</v>
      </c>
      <c r="EP92" s="8">
        <f t="shared" ref="EP92:EP114" si="248">-EO92*EN92*$EE92*COS(EQ92*(PI()/180))</f>
        <v>0</v>
      </c>
      <c r="EQ92">
        <v>2</v>
      </c>
      <c r="ES92" s="1">
        <v>0</v>
      </c>
      <c r="ET92" s="1">
        <v>-0.91013346100000003</v>
      </c>
      <c r="EU92" s="8">
        <f t="shared" ref="EU92:EU113" si="249">ES92-ES93</f>
        <v>0</v>
      </c>
      <c r="EV92" s="8">
        <f t="shared" ref="EV92:EV114" si="250">-EU92*ET92*$EE92*COS(EW92*(PI()/180))</f>
        <v>0</v>
      </c>
      <c r="EW92">
        <v>4</v>
      </c>
      <c r="EY92" s="1">
        <v>0</v>
      </c>
      <c r="EZ92" s="1">
        <v>-0.90067008999999998</v>
      </c>
      <c r="FA92" s="8">
        <f t="shared" ref="FA92:FA113" si="251">EY92-EY93</f>
        <v>0</v>
      </c>
      <c r="FB92" s="8">
        <f t="shared" ref="FB92:FB114" si="252">-FA92*EZ92*$EE92*COS(FC92*(PI()/180))</f>
        <v>0</v>
      </c>
      <c r="FC92">
        <v>6</v>
      </c>
      <c r="FE92" s="1">
        <v>0</v>
      </c>
      <c r="FF92" s="1">
        <v>-0.86065952999999995</v>
      </c>
      <c r="FG92" s="8">
        <f t="shared" ref="FG92:FG113" si="253">FE92-FE93</f>
        <v>0</v>
      </c>
      <c r="FH92" s="8">
        <f t="shared" ref="FH92:FH114" si="254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5">FK92-FK93</f>
        <v>0</v>
      </c>
      <c r="FN92" s="8">
        <f t="shared" ref="FN92:FN114" si="256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7">FR92-FR93</f>
        <v>0</v>
      </c>
      <c r="FU92" s="8">
        <f t="shared" ref="FU92:FU114" si="258">-FT92*FS92*$EE92*COS(FV92*(PI()/180))</f>
        <v>0</v>
      </c>
      <c r="FV92">
        <v>7</v>
      </c>
      <c r="FX92" s="1">
        <v>0</v>
      </c>
      <c r="FY92" s="1">
        <v>-0.86484386000000002</v>
      </c>
      <c r="GE92">
        <v>0</v>
      </c>
      <c r="GF92">
        <v>-0.78501566</v>
      </c>
      <c r="GG92" s="8">
        <f t="shared" ref="GG92:GG113" si="259">GE92-GE93</f>
        <v>0</v>
      </c>
      <c r="GH92" s="8">
        <f t="shared" ref="GH92:GH114" si="260">-GG92*GF92*$EE92*COS(GI92*(PI()/180))</f>
        <v>0</v>
      </c>
      <c r="GI92">
        <v>10</v>
      </c>
      <c r="GJ92" s="8"/>
      <c r="GK92" s="1">
        <v>0</v>
      </c>
      <c r="GL92" s="1">
        <v>-0.72442275</v>
      </c>
      <c r="GM92" s="8">
        <f t="shared" ref="GM92:GM113" si="261">GK92-GK93</f>
        <v>0</v>
      </c>
      <c r="GN92" s="8">
        <f t="shared" ref="GN92:GN114" si="262">-GM92*GL92*$EE92*COS(GO92*(PI()/180))</f>
        <v>0</v>
      </c>
      <c r="GO92">
        <v>12</v>
      </c>
      <c r="GP92" s="8"/>
      <c r="GQ92" s="1">
        <v>0</v>
      </c>
      <c r="GR92" s="1">
        <v>-0.60975725999999997</v>
      </c>
      <c r="GS92" s="8">
        <f t="shared" ref="GS92:GS113" si="263">GQ92-GQ93</f>
        <v>0</v>
      </c>
      <c r="GT92" s="8">
        <f t="shared" ref="GT92:GT114" si="264">-GS92*GR92*$EE92*COS(GU92*(PI()/180))</f>
        <v>0</v>
      </c>
      <c r="GU92">
        <v>14</v>
      </c>
      <c r="GW92" s="1">
        <v>0</v>
      </c>
      <c r="GX92" s="1">
        <v>-0.51126017400000001</v>
      </c>
      <c r="GY92" s="8">
        <f t="shared" ref="GY92:GY119" si="265">GW92-GW93</f>
        <v>0</v>
      </c>
      <c r="GZ92" s="8">
        <f t="shared" ref="GZ92:GZ119" si="266">-GY92*GX92*$EE92*COS(HA92*(PI()/180))</f>
        <v>0</v>
      </c>
      <c r="HA92">
        <v>16</v>
      </c>
      <c r="HC92" s="1">
        <v>0</v>
      </c>
      <c r="HD92" s="1">
        <v>-0.40815790000000002</v>
      </c>
      <c r="HE92" s="8">
        <f t="shared" ref="HE92:HE119" si="267">HC92-HC93</f>
        <v>0</v>
      </c>
      <c r="HF92" s="8">
        <f t="shared" ref="HF92:HF119" si="268">-HE92*HD92*$EE92*COS(HG92*(PI()/180))</f>
        <v>0</v>
      </c>
      <c r="HG92">
        <v>18</v>
      </c>
      <c r="HI92">
        <v>0</v>
      </c>
      <c r="HJ92">
        <v>-0.33441143000000001</v>
      </c>
      <c r="HK92" s="8">
        <f t="shared" ref="HK92:HK119" si="269">HI92-HI93</f>
        <v>0</v>
      </c>
      <c r="HL92" s="8">
        <f t="shared" ref="HL92:HL119" si="270">-HK92*HJ92*$EE92*COS(HM92*(PI()/180))</f>
        <v>0</v>
      </c>
      <c r="HM92">
        <v>20</v>
      </c>
      <c r="HP92" s="1">
        <v>0</v>
      </c>
      <c r="HQ92" s="1">
        <v>-0.40815790000000002</v>
      </c>
    </row>
    <row r="93" spans="129:225" x14ac:dyDescent="0.3">
      <c r="DY93" s="1">
        <v>6.5657129800000005E-2</v>
      </c>
      <c r="DZ93" s="14">
        <f t="shared" si="240"/>
        <v>3.9820016425207334E-2</v>
      </c>
      <c r="EA93" s="14">
        <f t="shared" si="241"/>
        <v>-3.9820016425207334E-2</v>
      </c>
      <c r="EB93" s="14">
        <f t="shared" si="242"/>
        <v>3.9594583200000005E-2</v>
      </c>
      <c r="EC93" s="14">
        <f t="shared" si="243"/>
        <v>-1.3171907973609846E-2</v>
      </c>
      <c r="ED93" s="7">
        <f t="shared" ref="ED93:ED113" si="271">-(PI()/2)+ATAN(EC93/EB93)</f>
        <v>-1.8919492617242695</v>
      </c>
      <c r="EE93">
        <f t="shared" si="244"/>
        <v>-0.94887211249767367</v>
      </c>
      <c r="EG93" s="1">
        <v>0</v>
      </c>
      <c r="EH93" s="1">
        <v>-4.5127857200000001</v>
      </c>
      <c r="EI93" s="8">
        <f t="shared" si="245"/>
        <v>-2.521733E-2</v>
      </c>
      <c r="EJ93" s="8">
        <f t="shared" si="246"/>
        <v>0.10798203232800149</v>
      </c>
      <c r="EK93">
        <v>0</v>
      </c>
      <c r="EM93">
        <v>0</v>
      </c>
      <c r="EN93">
        <v>-4.8738705199999997</v>
      </c>
      <c r="EO93" s="8">
        <f t="shared" si="247"/>
        <v>-2.521733E-2</v>
      </c>
      <c r="EP93" s="8">
        <f t="shared" si="248"/>
        <v>0.11655103405497129</v>
      </c>
      <c r="EQ93">
        <v>2</v>
      </c>
      <c r="ES93" s="1">
        <v>0</v>
      </c>
      <c r="ET93" s="1">
        <v>-5.1294032400000003</v>
      </c>
      <c r="EU93" s="8">
        <f t="shared" si="249"/>
        <v>-2.5217330100000001E-2</v>
      </c>
      <c r="EV93" s="8">
        <f t="shared" si="250"/>
        <v>0.12243749002661015</v>
      </c>
      <c r="EW93">
        <v>4</v>
      </c>
      <c r="EY93" s="1">
        <v>0</v>
      </c>
      <c r="EZ93" s="1">
        <v>-5.2921462100000003</v>
      </c>
      <c r="FA93" s="8">
        <f t="shared" si="251"/>
        <v>-2.521733E-2</v>
      </c>
      <c r="FB93" s="8">
        <f t="shared" si="252"/>
        <v>0.12593689104309341</v>
      </c>
      <c r="FC93">
        <v>6</v>
      </c>
      <c r="FE93" s="1">
        <v>0</v>
      </c>
      <c r="FF93" s="1">
        <v>-5.4186928600000002</v>
      </c>
      <c r="FG93" s="8">
        <f t="shared" si="253"/>
        <v>-2.5217330100000001E-2</v>
      </c>
      <c r="FH93" s="8">
        <f t="shared" si="254"/>
        <v>0.12839676951942788</v>
      </c>
      <c r="FI93">
        <v>8</v>
      </c>
      <c r="FJ93" s="1"/>
      <c r="FK93" s="1">
        <v>0</v>
      </c>
      <c r="FL93" s="1">
        <v>-2.3035099400000001</v>
      </c>
      <c r="FM93" s="8">
        <f t="shared" si="255"/>
        <v>-2.5729459999999999E-2</v>
      </c>
      <c r="FN93" s="8">
        <f t="shared" si="256"/>
        <v>5.5383437018114351E-2</v>
      </c>
      <c r="FO93">
        <v>10</v>
      </c>
      <c r="FR93" s="1">
        <v>0</v>
      </c>
      <c r="FS93" s="1">
        <v>-1.8447679299999999</v>
      </c>
      <c r="FT93" s="8">
        <f t="shared" si="257"/>
        <v>-2.606255E-2</v>
      </c>
      <c r="FU93" s="8">
        <f t="shared" si="258"/>
        <v>4.5281107275875941E-2</v>
      </c>
      <c r="FV93">
        <v>7</v>
      </c>
      <c r="FX93" s="1">
        <v>0</v>
      </c>
      <c r="FY93" s="1">
        <v>-4.5127857200000001</v>
      </c>
      <c r="GE93">
        <v>0</v>
      </c>
      <c r="GF93">
        <v>-5.4857832799999997</v>
      </c>
      <c r="GG93" s="8">
        <f t="shared" si="259"/>
        <v>-2.521733E-2</v>
      </c>
      <c r="GH93" s="8">
        <f t="shared" si="260"/>
        <v>0.12926974438499045</v>
      </c>
      <c r="GI93">
        <v>10</v>
      </c>
      <c r="GJ93" s="8"/>
      <c r="GK93" s="1">
        <v>0</v>
      </c>
      <c r="GL93" s="1">
        <v>-5.5247771099999996</v>
      </c>
      <c r="GM93" s="8">
        <f t="shared" si="261"/>
        <v>-2.521733E-2</v>
      </c>
      <c r="GN93" s="8">
        <f t="shared" si="262"/>
        <v>0.12930816247994792</v>
      </c>
      <c r="GO93">
        <v>12</v>
      </c>
      <c r="GP93" s="8"/>
      <c r="GQ93" s="1">
        <v>0</v>
      </c>
      <c r="GR93" s="1">
        <v>-5.49398783</v>
      </c>
      <c r="GS93" s="8">
        <f t="shared" si="263"/>
        <v>-2.521733E-2</v>
      </c>
      <c r="GT93" s="8">
        <f t="shared" si="264"/>
        <v>0.1275553257425428</v>
      </c>
      <c r="GU93">
        <v>14</v>
      </c>
      <c r="GW93" s="1">
        <v>0</v>
      </c>
      <c r="GX93" s="1">
        <v>-5.4477350099999997</v>
      </c>
      <c r="GY93" s="8">
        <f t="shared" si="265"/>
        <v>-2.5217330100000001E-2</v>
      </c>
      <c r="GZ93" s="8">
        <f t="shared" si="266"/>
        <v>0.12530384500150571</v>
      </c>
      <c r="HA93">
        <v>16</v>
      </c>
      <c r="HC93" s="1">
        <v>0</v>
      </c>
      <c r="HD93" s="1">
        <v>-5.3694242900000004</v>
      </c>
      <c r="HE93" s="8">
        <f t="shared" si="267"/>
        <v>-2.521733E-2</v>
      </c>
      <c r="HF93" s="8">
        <f t="shared" si="268"/>
        <v>0.12219145416760396</v>
      </c>
      <c r="HG93">
        <v>18</v>
      </c>
      <c r="HI93">
        <v>0</v>
      </c>
      <c r="HJ93">
        <v>-5.2988713000000001</v>
      </c>
      <c r="HK93" s="8">
        <f t="shared" si="269"/>
        <v>-2.521733E-2</v>
      </c>
      <c r="HL93" s="8">
        <f t="shared" si="270"/>
        <v>0.11914504138471319</v>
      </c>
      <c r="HM93">
        <v>20</v>
      </c>
      <c r="HP93" s="1">
        <v>0</v>
      </c>
      <c r="HQ93" s="1">
        <v>-5.3694242900000004</v>
      </c>
    </row>
    <row r="94" spans="129:225" x14ac:dyDescent="0.3">
      <c r="DY94" s="1">
        <v>0.116797683</v>
      </c>
      <c r="DZ94" s="14">
        <f t="shared" si="240"/>
        <v>4.9433246699933216E-2</v>
      </c>
      <c r="EA94" s="14">
        <f t="shared" si="241"/>
        <v>-4.9433246699933216E-2</v>
      </c>
      <c r="EB94" s="14">
        <f t="shared" si="242"/>
        <v>5.1140553199999994E-2</v>
      </c>
      <c r="EC94" s="14">
        <f t="shared" si="243"/>
        <v>-9.6132302747258813E-3</v>
      </c>
      <c r="ED94" s="7">
        <f t="shared" si="271"/>
        <v>-1.7566047065434491</v>
      </c>
      <c r="EE94">
        <f t="shared" si="244"/>
        <v>-0.98278723083040553</v>
      </c>
      <c r="EG94" s="1">
        <v>2.521733E-2</v>
      </c>
      <c r="EH94" s="1">
        <v>1.43356656</v>
      </c>
      <c r="EI94" s="8">
        <f t="shared" si="245"/>
        <v>-3.9320690000000005E-2</v>
      </c>
      <c r="EJ94" s="8">
        <f t="shared" si="246"/>
        <v>-5.5398562704661362E-2</v>
      </c>
      <c r="EK94">
        <v>0</v>
      </c>
      <c r="EM94">
        <v>2.521733E-2</v>
      </c>
      <c r="EN94">
        <v>1.1148060900000001</v>
      </c>
      <c r="EO94" s="8">
        <f t="shared" si="247"/>
        <v>-3.9320690000000005E-2</v>
      </c>
      <c r="EP94" s="8">
        <f t="shared" si="248"/>
        <v>-4.3054180460509212E-2</v>
      </c>
      <c r="EQ94">
        <v>2</v>
      </c>
      <c r="ES94" s="1">
        <v>2.5217330100000001E-2</v>
      </c>
      <c r="ET94" s="1">
        <v>0.80458097399999995</v>
      </c>
      <c r="EU94" s="8">
        <f t="shared" si="249"/>
        <v>-3.9320691899999996E-2</v>
      </c>
      <c r="EV94" s="8">
        <f t="shared" si="250"/>
        <v>-3.101638685147776E-2</v>
      </c>
      <c r="EW94">
        <v>4</v>
      </c>
      <c r="EY94" s="1">
        <v>2.521733E-2</v>
      </c>
      <c r="EZ94" s="1">
        <v>0.57541081999999999</v>
      </c>
      <c r="FA94" s="8">
        <f t="shared" si="251"/>
        <v>-3.9320690000000005E-2</v>
      </c>
      <c r="FB94" s="8">
        <f t="shared" si="252"/>
        <v>-2.2114290404294076E-2</v>
      </c>
      <c r="FC94">
        <v>6</v>
      </c>
      <c r="FE94" s="1">
        <v>2.5217330100000001E-2</v>
      </c>
      <c r="FF94" s="1">
        <v>0.25845833299999998</v>
      </c>
      <c r="FG94" s="8">
        <f t="shared" si="253"/>
        <v>-3.9320691899999996E-2</v>
      </c>
      <c r="FH94" s="8">
        <f t="shared" si="254"/>
        <v>-9.8906303436403567E-3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5"/>
        <v>-3.9560220000000007E-2</v>
      </c>
      <c r="FN94" s="8">
        <f t="shared" si="256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7"/>
        <v>-3.959457999999999E-2</v>
      </c>
      <c r="FU94" s="8">
        <f t="shared" si="258"/>
        <v>1.7372867553231596E-2</v>
      </c>
      <c r="FV94">
        <v>7</v>
      </c>
      <c r="FX94" s="1">
        <v>2.521733E-2</v>
      </c>
      <c r="FY94" s="1">
        <v>1.43356656</v>
      </c>
      <c r="GE94">
        <v>2.521733E-2</v>
      </c>
      <c r="GF94">
        <v>-5.2340310000000001E-2</v>
      </c>
      <c r="GG94" s="8">
        <f t="shared" si="259"/>
        <v>-3.9320690000000005E-2</v>
      </c>
      <c r="GH94" s="8">
        <f t="shared" si="260"/>
        <v>1.9919039135565318E-3</v>
      </c>
      <c r="GI94">
        <v>10</v>
      </c>
      <c r="GJ94" s="8"/>
      <c r="GK94" s="1">
        <v>2.521733E-2</v>
      </c>
      <c r="GL94" s="1">
        <v>-0.26599687999999999</v>
      </c>
      <c r="GM94" s="8">
        <f t="shared" si="261"/>
        <v>-3.9320690000000005E-2</v>
      </c>
      <c r="GN94" s="8">
        <f t="shared" si="262"/>
        <v>1.005452531694446E-2</v>
      </c>
      <c r="GO94">
        <v>12</v>
      </c>
      <c r="GP94" s="8"/>
      <c r="GQ94" s="1">
        <v>2.521733E-2</v>
      </c>
      <c r="GR94" s="1">
        <v>-0.53004010999999995</v>
      </c>
      <c r="GS94" s="8">
        <f t="shared" si="263"/>
        <v>-3.9320690000000005E-2</v>
      </c>
      <c r="GT94" s="8">
        <f t="shared" si="264"/>
        <v>1.9874375423825419E-2</v>
      </c>
      <c r="GU94">
        <v>14</v>
      </c>
      <c r="GW94" s="1">
        <v>2.5217330100000001E-2</v>
      </c>
      <c r="GX94" s="1">
        <v>-0.72879814799999998</v>
      </c>
      <c r="GY94" s="8">
        <f t="shared" si="265"/>
        <v>-3.9320691899999996E-2</v>
      </c>
      <c r="GZ94" s="8">
        <f t="shared" si="266"/>
        <v>2.7072574264590789E-2</v>
      </c>
      <c r="HA94">
        <v>16</v>
      </c>
      <c r="HC94" s="1">
        <v>2.521733E-2</v>
      </c>
      <c r="HD94" s="1">
        <v>-0.90485457999999996</v>
      </c>
      <c r="HE94" s="8">
        <f t="shared" si="267"/>
        <v>-3.9320690000000005E-2</v>
      </c>
      <c r="HF94" s="8">
        <f t="shared" si="268"/>
        <v>3.3255673668308824E-2</v>
      </c>
      <c r="HG94">
        <v>18</v>
      </c>
      <c r="HI94">
        <v>2.521733E-2</v>
      </c>
      <c r="HJ94">
        <v>-1.0416512600000001</v>
      </c>
      <c r="HK94" s="8">
        <f t="shared" si="269"/>
        <v>-3.9320690000000005E-2</v>
      </c>
      <c r="HL94" s="8">
        <f t="shared" si="270"/>
        <v>3.7825858650955287E-2</v>
      </c>
      <c r="HM94">
        <v>20</v>
      </c>
      <c r="HP94" s="1">
        <v>2.521733E-2</v>
      </c>
      <c r="HQ94" s="1">
        <v>-0.90485457999999996</v>
      </c>
    </row>
    <row r="95" spans="129:225" x14ac:dyDescent="0.3">
      <c r="DY95" s="1">
        <v>0.17878364099999999</v>
      </c>
      <c r="DZ95" s="14">
        <f t="shared" si="240"/>
        <v>5.5976094728309785E-2</v>
      </c>
      <c r="EA95" s="14">
        <f t="shared" si="241"/>
        <v>-5.5976094728309785E-2</v>
      </c>
      <c r="EB95" s="14">
        <f t="shared" si="242"/>
        <v>6.1985957999999994E-2</v>
      </c>
      <c r="EC95" s="14">
        <f t="shared" si="243"/>
        <v>-6.5428480283765689E-3</v>
      </c>
      <c r="ED95" s="7">
        <f t="shared" si="271"/>
        <v>-1.6759606278858505</v>
      </c>
      <c r="EE95">
        <f t="shared" si="244"/>
        <v>-0.99447532939330852</v>
      </c>
      <c r="EG95" s="1">
        <v>6.4538020000000001E-2</v>
      </c>
      <c r="EH95" s="1">
        <v>-0.24562534</v>
      </c>
      <c r="EI95" s="8">
        <f t="shared" si="245"/>
        <v>-5.0857689999999997E-2</v>
      </c>
      <c r="EJ95" s="8">
        <f t="shared" si="246"/>
        <v>1.2422923558501987E-2</v>
      </c>
      <c r="EK95">
        <v>0</v>
      </c>
      <c r="EM95">
        <v>6.4538020000000001E-2</v>
      </c>
      <c r="EN95">
        <v>-0.50134387000000002</v>
      </c>
      <c r="EO95" s="8">
        <f t="shared" si="247"/>
        <v>-5.0857689999999997E-2</v>
      </c>
      <c r="EP95" s="8">
        <f t="shared" si="248"/>
        <v>2.5340881151871868E-2</v>
      </c>
      <c r="EQ95">
        <v>2</v>
      </c>
      <c r="ES95" s="1">
        <v>6.4538022E-2</v>
      </c>
      <c r="ET95" s="1">
        <v>-0.74545518899999996</v>
      </c>
      <c r="EU95" s="8">
        <f t="shared" si="249"/>
        <v>-5.0857692999999995E-2</v>
      </c>
      <c r="EV95" s="8">
        <f t="shared" si="250"/>
        <v>3.7610837279447834E-2</v>
      </c>
      <c r="EW95">
        <v>4</v>
      </c>
      <c r="EY95" s="1">
        <v>6.4538020000000001E-2</v>
      </c>
      <c r="EZ95" s="1">
        <v>-0.92413460999999997</v>
      </c>
      <c r="FA95" s="8">
        <f t="shared" si="251"/>
        <v>-5.0857689999999997E-2</v>
      </c>
      <c r="FB95" s="8">
        <f t="shared" si="252"/>
        <v>4.648365063497957E-2</v>
      </c>
      <c r="FC95">
        <v>6</v>
      </c>
      <c r="FE95" s="1">
        <v>6.4538022E-2</v>
      </c>
      <c r="FF95" s="1">
        <v>-1.16782012</v>
      </c>
      <c r="FG95" s="8">
        <f t="shared" si="253"/>
        <v>-5.0857692999999995E-2</v>
      </c>
      <c r="FH95" s="8">
        <f t="shared" si="254"/>
        <v>5.8489700611161391E-2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5"/>
        <v>-5.1124549999999991E-2</v>
      </c>
      <c r="FN95" s="8">
        <f t="shared" si="256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7"/>
        <v>-5.1140550000000007E-2</v>
      </c>
      <c r="FU95" s="8">
        <f t="shared" si="258"/>
        <v>2.1460952420772856E-2</v>
      </c>
      <c r="FV95">
        <v>7</v>
      </c>
      <c r="FX95" s="1">
        <v>6.4538020000000001E-2</v>
      </c>
      <c r="FY95" s="1">
        <v>-0.24562534</v>
      </c>
      <c r="GE95">
        <v>6.4538020000000001E-2</v>
      </c>
      <c r="GF95">
        <v>-1.40741852</v>
      </c>
      <c r="GG95" s="8">
        <f t="shared" si="259"/>
        <v>-5.0857689999999997E-2</v>
      </c>
      <c r="GH95" s="8">
        <f t="shared" si="260"/>
        <v>7.0101185828526841E-2</v>
      </c>
      <c r="GI95">
        <v>10</v>
      </c>
      <c r="GJ95" s="8"/>
      <c r="GK95" s="1">
        <v>6.4538020000000001E-2</v>
      </c>
      <c r="GL95" s="1">
        <v>-1.57535224</v>
      </c>
      <c r="GM95" s="8">
        <f t="shared" si="261"/>
        <v>-5.0857689999999997E-2</v>
      </c>
      <c r="GN95" s="8">
        <f t="shared" si="262"/>
        <v>7.7935031061924745E-2</v>
      </c>
      <c r="GO95">
        <v>12</v>
      </c>
      <c r="GP95" s="8"/>
      <c r="GQ95" s="1">
        <v>6.4538020000000001E-2</v>
      </c>
      <c r="GR95" s="1">
        <v>-1.7837397800000001</v>
      </c>
      <c r="GS95" s="8">
        <f t="shared" si="263"/>
        <v>-5.0857689999999997E-2</v>
      </c>
      <c r="GT95" s="8">
        <f t="shared" si="264"/>
        <v>8.7535911903266303E-2</v>
      </c>
      <c r="GU95">
        <v>14</v>
      </c>
      <c r="GW95" s="1">
        <v>6.4538022E-2</v>
      </c>
      <c r="GX95" s="1">
        <v>-1.9453501900000001</v>
      </c>
      <c r="GY95" s="8">
        <f t="shared" si="265"/>
        <v>-5.0857692999999995E-2</v>
      </c>
      <c r="GZ95" s="8">
        <f t="shared" si="266"/>
        <v>9.45779940005885E-2</v>
      </c>
      <c r="HA95">
        <v>16</v>
      </c>
      <c r="HC95" s="1">
        <v>6.4538020000000001E-2</v>
      </c>
      <c r="HD95" s="1">
        <v>-2.0918581299999999</v>
      </c>
      <c r="HE95" s="8">
        <f t="shared" si="267"/>
        <v>-5.0857689999999997E-2</v>
      </c>
      <c r="HF95" s="8">
        <f t="shared" si="268"/>
        <v>0.10062113153413665</v>
      </c>
      <c r="HG95">
        <v>18</v>
      </c>
      <c r="HI95">
        <v>6.4538020000000001E-2</v>
      </c>
      <c r="HJ95">
        <v>-2.2057499900000002</v>
      </c>
      <c r="HK95" s="8">
        <f t="shared" si="269"/>
        <v>-5.0857689999999997E-2</v>
      </c>
      <c r="HL95" s="8">
        <f t="shared" si="270"/>
        <v>0.10483172843961648</v>
      </c>
      <c r="HM95">
        <v>20</v>
      </c>
      <c r="HP95" s="1">
        <v>6.4538020000000001E-2</v>
      </c>
      <c r="HQ95" s="1">
        <v>-2.0918581299999999</v>
      </c>
    </row>
    <row r="96" spans="129:225" x14ac:dyDescent="0.3">
      <c r="DY96" s="1">
        <v>0.23458828300000001</v>
      </c>
      <c r="DZ96" s="14">
        <f t="shared" si="240"/>
        <v>5.8954250447668256E-2</v>
      </c>
      <c r="EA96" s="14">
        <f t="shared" si="241"/>
        <v>-5.8954250447668256E-2</v>
      </c>
      <c r="EB96" s="14">
        <f t="shared" si="242"/>
        <v>5.5804642000000015E-2</v>
      </c>
      <c r="EC96" s="14">
        <f t="shared" si="243"/>
        <v>-2.9781557193584718E-3</v>
      </c>
      <c r="ED96" s="7">
        <f t="shared" si="271"/>
        <v>-1.6241132746282241</v>
      </c>
      <c r="EE96">
        <f t="shared" si="244"/>
        <v>-0.99857898821020796</v>
      </c>
      <c r="EG96" s="1">
        <v>0.11539571</v>
      </c>
      <c r="EH96" s="1">
        <v>0.59589112</v>
      </c>
      <c r="EI96" s="8">
        <f t="shared" si="245"/>
        <v>-6.1685169999999998E-2</v>
      </c>
      <c r="EJ96" s="8">
        <f t="shared" si="246"/>
        <v>-3.6705411991725424E-2</v>
      </c>
      <c r="EK96">
        <v>0</v>
      </c>
      <c r="EM96">
        <v>0.11539571</v>
      </c>
      <c r="EN96">
        <v>0.39565830000000002</v>
      </c>
      <c r="EO96" s="8">
        <f t="shared" si="247"/>
        <v>-6.1685169999999998E-2</v>
      </c>
      <c r="EP96" s="8">
        <f t="shared" si="248"/>
        <v>-2.4356721428445874E-2</v>
      </c>
      <c r="EQ96">
        <v>2</v>
      </c>
      <c r="ES96" s="1">
        <v>0.115395715</v>
      </c>
      <c r="ET96" s="1">
        <v>0.19868772100000001</v>
      </c>
      <c r="EU96" s="8">
        <f t="shared" si="249"/>
        <v>-6.1685163000000001E-2</v>
      </c>
      <c r="EV96" s="8">
        <f t="shared" si="250"/>
        <v>-1.220885563432811E-2</v>
      </c>
      <c r="EW96">
        <v>4</v>
      </c>
      <c r="EY96" s="1">
        <v>0.11539571</v>
      </c>
      <c r="EZ96" s="1">
        <v>5.3193200000000003E-2</v>
      </c>
      <c r="FA96" s="8">
        <f t="shared" si="251"/>
        <v>-6.1685169999999998E-2</v>
      </c>
      <c r="FB96" s="8">
        <f t="shared" si="252"/>
        <v>-3.258619528721566E-3</v>
      </c>
      <c r="FC96">
        <v>6</v>
      </c>
      <c r="FE96" s="1">
        <v>0.115395715</v>
      </c>
      <c r="FF96" s="1">
        <v>-0.150747519</v>
      </c>
      <c r="FG96" s="8">
        <f t="shared" si="253"/>
        <v>-6.1685163000000001E-2</v>
      </c>
      <c r="FH96" s="8">
        <f t="shared" si="254"/>
        <v>9.1953039394481999E-3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5"/>
        <v>-6.1994780000000013E-2</v>
      </c>
      <c r="FN96" s="8">
        <f t="shared" si="256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7"/>
        <v>-6.1985959999999993E-2</v>
      </c>
      <c r="FU96" s="8">
        <f t="shared" si="258"/>
        <v>1.3530772879357647E-2</v>
      </c>
      <c r="FV96">
        <v>7</v>
      </c>
      <c r="FX96" s="1">
        <v>0.11539571</v>
      </c>
      <c r="FY96" s="1">
        <v>0.59589112</v>
      </c>
      <c r="GE96">
        <v>0.11539571</v>
      </c>
      <c r="GF96">
        <v>-0.35386536000000002</v>
      </c>
      <c r="GG96" s="8">
        <f t="shared" si="259"/>
        <v>-6.1685169999999998E-2</v>
      </c>
      <c r="GH96" s="8">
        <f t="shared" si="260"/>
        <v>2.146607784376886E-2</v>
      </c>
      <c r="GI96">
        <v>10</v>
      </c>
      <c r="GJ96" s="8"/>
      <c r="GK96" s="1">
        <v>0.11539571</v>
      </c>
      <c r="GL96" s="1">
        <v>-0.49972660000000002</v>
      </c>
      <c r="GM96" s="8">
        <f t="shared" si="261"/>
        <v>-6.1685169999999998E-2</v>
      </c>
      <c r="GN96" s="8">
        <f t="shared" si="262"/>
        <v>3.0109257831678827E-2</v>
      </c>
      <c r="GO96">
        <v>12</v>
      </c>
      <c r="GP96" s="8"/>
      <c r="GQ96" s="1">
        <v>0.11539571</v>
      </c>
      <c r="GR96" s="1">
        <v>-0.68176590999999997</v>
      </c>
      <c r="GS96" s="8">
        <f t="shared" si="263"/>
        <v>-6.1685169999999998E-2</v>
      </c>
      <c r="GT96" s="8">
        <f t="shared" si="264"/>
        <v>4.0747652107975443E-2</v>
      </c>
      <c r="GU96">
        <v>14</v>
      </c>
      <c r="GW96" s="1">
        <v>0.115395715</v>
      </c>
      <c r="GX96" s="1">
        <v>-0.82728659500000001</v>
      </c>
      <c r="GY96" s="8">
        <f t="shared" si="265"/>
        <v>-6.1685163000000001E-2</v>
      </c>
      <c r="GZ96" s="8">
        <f t="shared" si="266"/>
        <v>4.8984735175900629E-2</v>
      </c>
      <c r="HA96">
        <v>16</v>
      </c>
      <c r="HC96" s="1">
        <v>0.11539571</v>
      </c>
      <c r="HD96" s="1">
        <v>-0.96251302999999999</v>
      </c>
      <c r="HE96" s="8">
        <f t="shared" si="267"/>
        <v>-6.1685169999999998E-2</v>
      </c>
      <c r="HF96" s="8">
        <f t="shared" si="268"/>
        <v>5.6386629111198461E-2</v>
      </c>
      <c r="HG96">
        <v>18</v>
      </c>
      <c r="HI96">
        <v>0.11539571</v>
      </c>
      <c r="HJ96">
        <v>-1.0749217600000001</v>
      </c>
      <c r="HK96" s="8">
        <f t="shared" si="269"/>
        <v>-6.1685169999999998E-2</v>
      </c>
      <c r="HL96" s="8">
        <f t="shared" si="270"/>
        <v>6.2219405974851427E-2</v>
      </c>
      <c r="HM96">
        <v>20</v>
      </c>
      <c r="HP96" s="1">
        <v>0.11539571</v>
      </c>
      <c r="HQ96" s="1">
        <v>-0.96251302999999999</v>
      </c>
    </row>
    <row r="97" spans="129:225" x14ac:dyDescent="0.3">
      <c r="DY97" s="1">
        <v>0.27912081999999999</v>
      </c>
      <c r="DZ97" s="14">
        <f t="shared" si="240"/>
        <v>5.9917388798173321E-2</v>
      </c>
      <c r="EA97" s="14">
        <f t="shared" si="241"/>
        <v>-5.9917388798173321E-2</v>
      </c>
      <c r="EB97" s="14">
        <f t="shared" si="242"/>
        <v>4.4532536999999983E-2</v>
      </c>
      <c r="EC97" s="14">
        <f t="shared" si="243"/>
        <v>-9.6313835050506474E-4</v>
      </c>
      <c r="ED97" s="7">
        <f t="shared" si="271"/>
        <v>-1.5924207004593651</v>
      </c>
      <c r="EE97">
        <f t="shared" si="244"/>
        <v>-0.99976620234260183</v>
      </c>
      <c r="EG97" s="1">
        <v>0.17708088</v>
      </c>
      <c r="EH97" s="1">
        <v>0.31267031000000001</v>
      </c>
      <c r="EI97" s="8">
        <f t="shared" si="245"/>
        <v>-5.5497390000000008E-2</v>
      </c>
      <c r="EJ97" s="8">
        <f t="shared" si="246"/>
        <v>-1.7348329188262158E-2</v>
      </c>
      <c r="EK97">
        <v>0</v>
      </c>
      <c r="EM97">
        <v>0.17708088</v>
      </c>
      <c r="EN97">
        <v>0.12663151</v>
      </c>
      <c r="EO97" s="8">
        <f t="shared" si="247"/>
        <v>-5.5497390000000008E-2</v>
      </c>
      <c r="EP97" s="8">
        <f t="shared" si="248"/>
        <v>-7.0217951374907132E-3</v>
      </c>
      <c r="EQ97">
        <v>2</v>
      </c>
      <c r="ES97" s="1">
        <v>0.177080878</v>
      </c>
      <c r="ET97" s="1">
        <v>-5.9142008099999997E-2</v>
      </c>
      <c r="EU97" s="8">
        <f t="shared" si="249"/>
        <v>-5.5497388000000009E-2</v>
      </c>
      <c r="EV97" s="8">
        <f t="shared" si="250"/>
        <v>3.2734661230035176E-3</v>
      </c>
      <c r="EW97">
        <v>4</v>
      </c>
      <c r="EY97" s="1">
        <v>0.17708088</v>
      </c>
      <c r="EZ97" s="1">
        <v>-0.19870948999999999</v>
      </c>
      <c r="FA97" s="8">
        <f t="shared" si="251"/>
        <v>-5.5497390000000008E-2</v>
      </c>
      <c r="FB97" s="8">
        <f t="shared" si="252"/>
        <v>1.0964882139643632E-2</v>
      </c>
      <c r="FC97">
        <v>6</v>
      </c>
      <c r="FE97" s="1">
        <v>0.177080878</v>
      </c>
      <c r="FF97" s="1">
        <v>-0.396257478</v>
      </c>
      <c r="FG97" s="8">
        <f t="shared" si="253"/>
        <v>-5.5497388000000009E-2</v>
      </c>
      <c r="FH97" s="8">
        <f t="shared" si="254"/>
        <v>2.1772146155336652E-2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5"/>
        <v>-5.5793939999999986E-2</v>
      </c>
      <c r="FN97" s="8">
        <f t="shared" si="256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7"/>
        <v>-5.5804640000000016E-2</v>
      </c>
      <c r="FU97" s="8">
        <f t="shared" si="258"/>
        <v>7.4126939113506873E-3</v>
      </c>
      <c r="FV97">
        <v>7</v>
      </c>
      <c r="FX97" s="1">
        <v>0.17708088</v>
      </c>
      <c r="FY97" s="1">
        <v>0.31267031000000001</v>
      </c>
      <c r="GE97">
        <v>0.17708088</v>
      </c>
      <c r="GF97">
        <v>-0.59707896999999999</v>
      </c>
      <c r="GG97" s="8">
        <f t="shared" si="259"/>
        <v>-5.5497390000000008E-2</v>
      </c>
      <c r="GH97" s="8">
        <f t="shared" si="260"/>
        <v>3.262527973570839E-2</v>
      </c>
      <c r="GI97">
        <v>10</v>
      </c>
      <c r="GJ97" s="8"/>
      <c r="GK97" s="1">
        <v>0.17708088</v>
      </c>
      <c r="GL97" s="1">
        <v>-0.74480877000000001</v>
      </c>
      <c r="GM97" s="8">
        <f t="shared" si="261"/>
        <v>-5.5497390000000008E-2</v>
      </c>
      <c r="GN97" s="8">
        <f t="shared" si="262"/>
        <v>4.0422222279821049E-2</v>
      </c>
      <c r="GO97">
        <v>12</v>
      </c>
      <c r="GP97" s="8"/>
      <c r="GQ97" s="1">
        <v>0.17708088</v>
      </c>
      <c r="GR97" s="1">
        <v>-0.93256782000000005</v>
      </c>
      <c r="GS97" s="8">
        <f t="shared" si="263"/>
        <v>-5.5497390000000008E-2</v>
      </c>
      <c r="GT97" s="8">
        <f t="shared" si="264"/>
        <v>5.0205992156502434E-2</v>
      </c>
      <c r="GU97">
        <v>14</v>
      </c>
      <c r="GW97" s="1">
        <v>0.177080878</v>
      </c>
      <c r="GX97" s="1">
        <v>-1.0872620200000001</v>
      </c>
      <c r="GY97" s="8">
        <f t="shared" si="265"/>
        <v>-5.5497388000000009E-2</v>
      </c>
      <c r="GZ97" s="8">
        <f t="shared" si="266"/>
        <v>5.7989164181102525E-2</v>
      </c>
      <c r="HA97">
        <v>16</v>
      </c>
      <c r="HC97" s="1">
        <v>0.17708088</v>
      </c>
      <c r="HD97" s="1">
        <v>-1.2350230600000001</v>
      </c>
      <c r="HE97" s="8">
        <f t="shared" si="267"/>
        <v>-5.5497390000000008E-2</v>
      </c>
      <c r="HF97" s="8">
        <f t="shared" si="268"/>
        <v>6.5170702492834062E-2</v>
      </c>
      <c r="HG97">
        <v>18</v>
      </c>
      <c r="HI97">
        <v>0.17708088</v>
      </c>
      <c r="HJ97">
        <v>-1.36034576</v>
      </c>
      <c r="HK97" s="8">
        <f t="shared" si="269"/>
        <v>-5.5497390000000008E-2</v>
      </c>
      <c r="HL97" s="8">
        <f t="shared" si="270"/>
        <v>7.0926108800765594E-2</v>
      </c>
      <c r="HM97">
        <v>20</v>
      </c>
      <c r="HP97" s="1">
        <v>0.17708088</v>
      </c>
      <c r="HQ97" s="1">
        <v>-1.2350230600000001</v>
      </c>
    </row>
    <row r="98" spans="129:225" x14ac:dyDescent="0.3">
      <c r="DY98" s="1">
        <v>0.32371982700000002</v>
      </c>
      <c r="DZ98" s="14">
        <f t="shared" si="240"/>
        <v>5.9892512357095425E-2</v>
      </c>
      <c r="EA98" s="14">
        <f t="shared" si="241"/>
        <v>-5.9892512357095425E-2</v>
      </c>
      <c r="EB98" s="14">
        <f t="shared" si="242"/>
        <v>4.4599007000000024E-2</v>
      </c>
      <c r="EC98" s="14">
        <f t="shared" si="243"/>
        <v>2.4876441077896494E-5</v>
      </c>
      <c r="ED98" s="7">
        <f t="shared" si="271"/>
        <v>-1.5702385466968316</v>
      </c>
      <c r="EE98">
        <f t="shared" si="244"/>
        <v>-0.99999984444068513</v>
      </c>
      <c r="EG98" s="1">
        <v>0.23257827</v>
      </c>
      <c r="EH98" s="1">
        <v>0.49014606999999999</v>
      </c>
      <c r="EI98" s="8">
        <f t="shared" si="245"/>
        <v>-4.4369819999999977E-2</v>
      </c>
      <c r="EJ98" s="8">
        <f t="shared" si="246"/>
        <v>-2.1747689516551181E-2</v>
      </c>
      <c r="EK98">
        <v>0</v>
      </c>
      <c r="EM98">
        <v>0.23257827</v>
      </c>
      <c r="EN98">
        <v>0.37554399999999999</v>
      </c>
      <c r="EO98" s="8">
        <f t="shared" si="247"/>
        <v>-4.4369819999999977E-2</v>
      </c>
      <c r="EP98" s="8">
        <f t="shared" si="248"/>
        <v>-1.6652666552066188E-2</v>
      </c>
      <c r="EQ98">
        <v>2</v>
      </c>
      <c r="ES98" s="1">
        <v>0.23257826600000001</v>
      </c>
      <c r="ET98" s="1">
        <v>0.25590260500000001</v>
      </c>
      <c r="EU98" s="8">
        <f t="shared" si="249"/>
        <v>-4.4369823999999974E-2</v>
      </c>
      <c r="EV98" s="8">
        <f t="shared" si="250"/>
        <v>-1.1326693148450827E-2</v>
      </c>
      <c r="EW98">
        <v>4</v>
      </c>
      <c r="EY98" s="1">
        <v>0.23257827</v>
      </c>
      <c r="EZ98" s="1">
        <v>0.16834911</v>
      </c>
      <c r="FA98" s="8">
        <f t="shared" si="251"/>
        <v>-4.4369819999999977E-2</v>
      </c>
      <c r="FB98" s="8">
        <f t="shared" si="252"/>
        <v>-7.4286991939377933E-3</v>
      </c>
      <c r="FC98">
        <v>6</v>
      </c>
      <c r="FE98" s="1">
        <v>0.23257826600000001</v>
      </c>
      <c r="FF98" s="1">
        <v>3.4694872600000003E-2</v>
      </c>
      <c r="FG98" s="8">
        <f t="shared" si="253"/>
        <v>-4.4369823999999974E-2</v>
      </c>
      <c r="FH98" s="8">
        <f t="shared" si="254"/>
        <v>-1.5244237663823463E-3</v>
      </c>
      <c r="FI98">
        <v>8</v>
      </c>
      <c r="FJ98" s="1"/>
      <c r="FK98" s="1">
        <v>0.23420294999999999</v>
      </c>
      <c r="FL98" s="1">
        <v>0.23306346</v>
      </c>
      <c r="FM98" s="8">
        <f t="shared" si="255"/>
        <v>-4.457862999999998E-2</v>
      </c>
      <c r="FN98" s="8">
        <f t="shared" si="256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7"/>
        <v>-4.4532539999999982E-2</v>
      </c>
      <c r="FU98" s="8">
        <f t="shared" si="258"/>
        <v>1.8669159726707161E-3</v>
      </c>
      <c r="FV98">
        <v>7</v>
      </c>
      <c r="FX98" s="1">
        <v>0.23257827</v>
      </c>
      <c r="FY98" s="1">
        <v>0.49014606999999999</v>
      </c>
      <c r="GE98">
        <v>0.23257827</v>
      </c>
      <c r="GF98">
        <v>-0.10319783</v>
      </c>
      <c r="GG98" s="8">
        <f t="shared" si="259"/>
        <v>-4.4369819999999977E-2</v>
      </c>
      <c r="GH98" s="8">
        <f t="shared" si="260"/>
        <v>4.5093051291037684E-3</v>
      </c>
      <c r="GI98">
        <v>10</v>
      </c>
      <c r="GJ98" s="8"/>
      <c r="GK98" s="1">
        <v>0.23257827</v>
      </c>
      <c r="GL98" s="1">
        <v>-0.20218058999999999</v>
      </c>
      <c r="GM98" s="8">
        <f t="shared" si="261"/>
        <v>-4.4369819999999977E-2</v>
      </c>
      <c r="GN98" s="8">
        <f t="shared" si="262"/>
        <v>8.7746833446436957E-3</v>
      </c>
      <c r="GO98">
        <v>12</v>
      </c>
      <c r="GP98" s="8"/>
      <c r="GQ98" s="1">
        <v>0.23257827</v>
      </c>
      <c r="GR98" s="1">
        <v>-0.33387594999999998</v>
      </c>
      <c r="GS98" s="8">
        <f t="shared" si="263"/>
        <v>-4.4369819999999977E-2</v>
      </c>
      <c r="GT98" s="8">
        <f t="shared" si="264"/>
        <v>1.4373973987434448E-2</v>
      </c>
      <c r="GU98">
        <v>14</v>
      </c>
      <c r="GW98" s="1">
        <v>0.23257826600000001</v>
      </c>
      <c r="GX98" s="1">
        <v>-0.44132231999999999</v>
      </c>
      <c r="GY98" s="8">
        <f t="shared" si="265"/>
        <v>-4.4369823999999974E-2</v>
      </c>
      <c r="GZ98" s="8">
        <f t="shared" si="266"/>
        <v>1.8822840755830739E-2</v>
      </c>
      <c r="HA98">
        <v>16</v>
      </c>
      <c r="HC98" s="1">
        <v>0.23257827</v>
      </c>
      <c r="HD98" s="1">
        <v>-0.54459420000000003</v>
      </c>
      <c r="HE98" s="8">
        <f t="shared" si="267"/>
        <v>-4.4369819999999977E-2</v>
      </c>
      <c r="HF98" s="8">
        <f t="shared" si="268"/>
        <v>2.2980894901559142E-2</v>
      </c>
      <c r="HG98">
        <v>18</v>
      </c>
      <c r="HI98">
        <v>0.23257827</v>
      </c>
      <c r="HJ98">
        <v>-0.63109941000000003</v>
      </c>
      <c r="HK98" s="8">
        <f t="shared" si="269"/>
        <v>-4.4369819999999977E-2</v>
      </c>
      <c r="HL98" s="8">
        <f t="shared" si="270"/>
        <v>2.6313049935934731E-2</v>
      </c>
      <c r="HM98">
        <v>20</v>
      </c>
      <c r="HP98" s="1">
        <v>0.23257827</v>
      </c>
      <c r="HQ98" s="1">
        <v>-0.54459420000000003</v>
      </c>
    </row>
    <row r="99" spans="129:225" x14ac:dyDescent="0.3">
      <c r="DY99" s="1">
        <v>0.36826213400000002</v>
      </c>
      <c r="DZ99" s="14">
        <f t="shared" si="240"/>
        <v>5.9052315314374174E-2</v>
      </c>
      <c r="EA99" s="14">
        <f t="shared" si="241"/>
        <v>-5.9052315314374174E-2</v>
      </c>
      <c r="EB99" s="14">
        <f t="shared" si="242"/>
        <v>4.4542307000000003E-2</v>
      </c>
      <c r="EC99" s="14">
        <f t="shared" si="243"/>
        <v>8.4019704272125101E-4</v>
      </c>
      <c r="ED99" s="7">
        <f t="shared" si="271"/>
        <v>-1.5519356644113727</v>
      </c>
      <c r="EE99">
        <f t="shared" si="244"/>
        <v>-0.9998221429796641</v>
      </c>
      <c r="EG99" s="1">
        <v>0.27694808999999998</v>
      </c>
      <c r="EH99" s="1">
        <v>0.37724687000000001</v>
      </c>
      <c r="EI99" s="8">
        <f t="shared" si="245"/>
        <v>-4.4377100000000003E-2</v>
      </c>
      <c r="EJ99" s="8">
        <f t="shared" si="246"/>
        <v>-1.673814454858772E-2</v>
      </c>
      <c r="EK99">
        <v>0</v>
      </c>
      <c r="EM99">
        <v>0.27694808999999998</v>
      </c>
      <c r="EN99">
        <v>0.25146529000000001</v>
      </c>
      <c r="EO99" s="8">
        <f t="shared" si="247"/>
        <v>-4.4377100000000003E-2</v>
      </c>
      <c r="EP99" s="8">
        <f t="shared" si="248"/>
        <v>-1.1150518825775745E-2</v>
      </c>
      <c r="EQ99">
        <v>2</v>
      </c>
      <c r="ES99" s="1">
        <v>0.27694808999999998</v>
      </c>
      <c r="ET99" s="1">
        <v>0.121524985</v>
      </c>
      <c r="EU99" s="8">
        <f t="shared" si="249"/>
        <v>-4.4377096000000005E-2</v>
      </c>
      <c r="EV99" s="8">
        <f t="shared" si="250"/>
        <v>-5.3788321959891824E-3</v>
      </c>
      <c r="EW99">
        <v>4</v>
      </c>
      <c r="EY99" s="1">
        <v>0.27694808999999998</v>
      </c>
      <c r="EZ99" s="1">
        <v>2.4904860000000001E-2</v>
      </c>
      <c r="FA99" s="8">
        <f t="shared" si="251"/>
        <v>-4.4377100000000003E-2</v>
      </c>
      <c r="FB99" s="8">
        <f t="shared" si="252"/>
        <v>-1.0989555398143716E-3</v>
      </c>
      <c r="FC99">
        <v>6</v>
      </c>
      <c r="FE99" s="1">
        <v>0.27694808999999998</v>
      </c>
      <c r="FF99" s="1">
        <v>-0.11964786099999999</v>
      </c>
      <c r="FG99" s="8">
        <f t="shared" si="253"/>
        <v>-4.4377096000000005E-2</v>
      </c>
      <c r="FH99" s="8">
        <f t="shared" si="254"/>
        <v>5.2570165484175958E-3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5"/>
        <v>-4.4588270000000041E-2</v>
      </c>
      <c r="FN99" s="8">
        <f t="shared" si="256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7"/>
        <v>-4.4599009999999994E-2</v>
      </c>
      <c r="FU99" s="8">
        <f t="shared" si="258"/>
        <v>1.2626910488697084E-3</v>
      </c>
      <c r="FV99">
        <v>7</v>
      </c>
      <c r="FX99" s="1">
        <v>0.27694808999999998</v>
      </c>
      <c r="FY99" s="1">
        <v>0.37724687000000001</v>
      </c>
      <c r="GE99">
        <v>0.27694808999999998</v>
      </c>
      <c r="GF99">
        <v>-0.26982226999999998</v>
      </c>
      <c r="GG99" s="8">
        <f t="shared" si="259"/>
        <v>-4.4377100000000003E-2</v>
      </c>
      <c r="GH99" s="8">
        <f t="shared" si="260"/>
        <v>1.1789921664843859E-2</v>
      </c>
      <c r="GI99">
        <v>10</v>
      </c>
      <c r="GJ99" s="8"/>
      <c r="GK99" s="1">
        <v>0.27694808999999998</v>
      </c>
      <c r="GL99" s="1">
        <v>-0.37999125</v>
      </c>
      <c r="GM99" s="8">
        <f t="shared" si="261"/>
        <v>-4.4377100000000003E-2</v>
      </c>
      <c r="GN99" s="8">
        <f t="shared" si="262"/>
        <v>1.6491481017368154E-2</v>
      </c>
      <c r="GO99">
        <v>12</v>
      </c>
      <c r="GP99" s="8"/>
      <c r="GQ99" s="1">
        <v>0.27694808999999998</v>
      </c>
      <c r="GR99" s="1">
        <v>-0.52565991000000001</v>
      </c>
      <c r="GS99" s="8">
        <f t="shared" si="263"/>
        <v>-4.4377100000000003E-2</v>
      </c>
      <c r="GT99" s="8">
        <f t="shared" si="264"/>
        <v>2.2630317327931488E-2</v>
      </c>
      <c r="GU99">
        <v>14</v>
      </c>
      <c r="GW99" s="1">
        <v>0.27694808999999998</v>
      </c>
      <c r="GX99" s="1">
        <v>-0.64707669199999995</v>
      </c>
      <c r="GY99" s="8">
        <f t="shared" si="265"/>
        <v>-4.4377096000000005E-2</v>
      </c>
      <c r="GZ99" s="8">
        <f t="shared" si="266"/>
        <v>2.7598089797815188E-2</v>
      </c>
      <c r="HA99">
        <v>16</v>
      </c>
      <c r="HC99" s="1">
        <v>0.27694808999999998</v>
      </c>
      <c r="HD99" s="1">
        <v>-0.76533488000000005</v>
      </c>
      <c r="HE99" s="8">
        <f t="shared" si="267"/>
        <v>-4.4377100000000003E-2</v>
      </c>
      <c r="HF99" s="8">
        <f t="shared" si="268"/>
        <v>3.2295313232912508E-2</v>
      </c>
      <c r="HG99">
        <v>18</v>
      </c>
      <c r="HI99">
        <v>0.27694808999999998</v>
      </c>
      <c r="HJ99">
        <v>-0.86660287000000003</v>
      </c>
      <c r="HK99" s="8">
        <f t="shared" si="269"/>
        <v>-4.4377100000000003E-2</v>
      </c>
      <c r="HL99" s="8">
        <f t="shared" si="270"/>
        <v>3.6131634499448055E-2</v>
      </c>
      <c r="HM99">
        <v>20</v>
      </c>
      <c r="HP99" s="1">
        <v>0.27694808999999998</v>
      </c>
      <c r="HQ99" s="1">
        <v>-0.76533488000000005</v>
      </c>
    </row>
    <row r="100" spans="129:225" x14ac:dyDescent="0.3">
      <c r="DY100" s="1">
        <v>0.41284756900000003</v>
      </c>
      <c r="DZ100" s="14">
        <f t="shared" si="240"/>
        <v>5.7526732273967394E-2</v>
      </c>
      <c r="EA100" s="14">
        <f t="shared" si="241"/>
        <v>-5.7526732273967394E-2</v>
      </c>
      <c r="EB100" s="14">
        <f t="shared" si="242"/>
        <v>4.4585435000000007E-2</v>
      </c>
      <c r="EC100" s="14">
        <f t="shared" si="243"/>
        <v>1.5255830404067791E-3</v>
      </c>
      <c r="ED100" s="7">
        <f t="shared" si="271"/>
        <v>-1.5365925992766278</v>
      </c>
      <c r="EE100">
        <f t="shared" si="244"/>
        <v>-0.99941510953696477</v>
      </c>
      <c r="EG100" s="1">
        <v>0.32132518999999998</v>
      </c>
      <c r="EH100" s="1">
        <v>0.40564674000000001</v>
      </c>
      <c r="EI100" s="8">
        <f t="shared" si="245"/>
        <v>-4.4383090000000014E-2</v>
      </c>
      <c r="EJ100" s="8">
        <f t="shared" si="246"/>
        <v>-1.7993325486089087E-2</v>
      </c>
      <c r="EK100">
        <v>0</v>
      </c>
      <c r="EM100">
        <v>0.32132518999999998</v>
      </c>
      <c r="EN100">
        <v>0.30546495000000001</v>
      </c>
      <c r="EO100" s="8">
        <f t="shared" si="247"/>
        <v>-4.4383090000000014E-2</v>
      </c>
      <c r="EP100" s="8">
        <f t="shared" si="248"/>
        <v>-1.3541294708906955E-2</v>
      </c>
      <c r="EQ100">
        <v>2</v>
      </c>
      <c r="ES100" s="1">
        <v>0.32132518599999998</v>
      </c>
      <c r="ET100" s="1">
        <v>0.200066512</v>
      </c>
      <c r="EU100" s="8">
        <f t="shared" si="249"/>
        <v>-4.4383089000000042E-2</v>
      </c>
      <c r="EV100" s="8">
        <f t="shared" si="250"/>
        <v>-8.8527586978416721E-3</v>
      </c>
      <c r="EW100">
        <v>4</v>
      </c>
      <c r="EY100" s="1">
        <v>0.32132518999999998</v>
      </c>
      <c r="EZ100" s="1">
        <v>0.12292523</v>
      </c>
      <c r="FA100" s="8">
        <f t="shared" si="251"/>
        <v>-4.4383090000000014E-2</v>
      </c>
      <c r="FB100" s="8">
        <f t="shared" si="252"/>
        <v>-5.4227405292325975E-3</v>
      </c>
      <c r="FC100">
        <v>6</v>
      </c>
      <c r="FE100" s="1">
        <v>0.32132518599999998</v>
      </c>
      <c r="FF100" s="1">
        <v>3.2145500399999999E-3</v>
      </c>
      <c r="FG100" s="8">
        <f t="shared" si="253"/>
        <v>-4.4383089000000042E-2</v>
      </c>
      <c r="FH100" s="8">
        <f t="shared" si="254"/>
        <v>-1.4120055453730552E-4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5"/>
        <v>-4.4599520000000004E-2</v>
      </c>
      <c r="FN100" s="8">
        <f t="shared" si="256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7"/>
        <v>-4.4542300000000035E-2</v>
      </c>
      <c r="FU100" s="8">
        <f t="shared" si="258"/>
        <v>3.827997648777272E-4</v>
      </c>
      <c r="FV100">
        <v>7</v>
      </c>
      <c r="FX100" s="1">
        <v>0.32132518999999998</v>
      </c>
      <c r="FY100" s="1">
        <v>0.40564674000000001</v>
      </c>
      <c r="GE100">
        <v>0.32132518999999998</v>
      </c>
      <c r="GF100">
        <v>-0.12177501</v>
      </c>
      <c r="GG100" s="8">
        <f t="shared" si="259"/>
        <v>-4.4383090000000014E-2</v>
      </c>
      <c r="GH100" s="8">
        <f t="shared" si="260"/>
        <v>5.3195277511005482E-3</v>
      </c>
      <c r="GI100">
        <v>10</v>
      </c>
      <c r="GJ100" s="8"/>
      <c r="GK100" s="1">
        <v>0.32132518999999998</v>
      </c>
      <c r="GL100" s="1">
        <v>-0.21280896999999999</v>
      </c>
      <c r="GM100" s="8">
        <f t="shared" si="261"/>
        <v>-4.4383090000000014E-2</v>
      </c>
      <c r="GN100" s="8">
        <f t="shared" si="262"/>
        <v>9.2333175023215294E-3</v>
      </c>
      <c r="GO100">
        <v>12</v>
      </c>
      <c r="GP100" s="8"/>
      <c r="GQ100" s="1">
        <v>0.32132518999999998</v>
      </c>
      <c r="GR100" s="1">
        <v>-0.33454296</v>
      </c>
      <c r="GS100" s="8">
        <f t="shared" si="263"/>
        <v>-4.4383090000000014E-2</v>
      </c>
      <c r="GT100" s="8">
        <f t="shared" si="264"/>
        <v>1.4398573235335842E-2</v>
      </c>
      <c r="GU100">
        <v>14</v>
      </c>
      <c r="GW100" s="1">
        <v>0.32132518599999998</v>
      </c>
      <c r="GX100" s="1">
        <v>-0.43599784400000002</v>
      </c>
      <c r="GY100" s="8">
        <f t="shared" si="265"/>
        <v>-4.4383089000000042E-2</v>
      </c>
      <c r="GZ100" s="8">
        <f t="shared" si="266"/>
        <v>1.8590429132534437E-2</v>
      </c>
      <c r="HA100">
        <v>16</v>
      </c>
      <c r="HC100" s="1">
        <v>0.32132518999999998</v>
      </c>
      <c r="HD100" s="1">
        <v>-0.53502704000000001</v>
      </c>
      <c r="HE100" s="8">
        <f t="shared" si="267"/>
        <v>-4.4383090000000014E-2</v>
      </c>
      <c r="HF100" s="8">
        <f t="shared" si="268"/>
        <v>2.2570724675692273E-2</v>
      </c>
      <c r="HG100">
        <v>18</v>
      </c>
      <c r="HI100">
        <v>0.32132518999999998</v>
      </c>
      <c r="HJ100">
        <v>-0.62083600000000005</v>
      </c>
      <c r="HK100" s="8">
        <f t="shared" si="269"/>
        <v>-4.4383090000000014E-2</v>
      </c>
      <c r="HL100" s="8">
        <f t="shared" si="270"/>
        <v>2.5877728647424655E-2</v>
      </c>
      <c r="HM100">
        <v>20</v>
      </c>
      <c r="HP100" s="1">
        <v>0.32132518999999998</v>
      </c>
      <c r="HQ100" s="1">
        <v>-0.53502704000000001</v>
      </c>
    </row>
    <row r="101" spans="129:225" x14ac:dyDescent="0.3">
      <c r="DY101" s="1">
        <v>0.457418622</v>
      </c>
      <c r="DZ101" s="14">
        <f t="shared" si="240"/>
        <v>5.5420099779394875E-2</v>
      </c>
      <c r="EA101" s="14">
        <f t="shared" si="241"/>
        <v>-5.5420099779394875E-2</v>
      </c>
      <c r="EB101" s="14">
        <f t="shared" si="242"/>
        <v>4.4571052999999972E-2</v>
      </c>
      <c r="EC101" s="14">
        <f t="shared" si="243"/>
        <v>2.106632494572519E-3</v>
      </c>
      <c r="ED101" s="7">
        <f t="shared" si="271"/>
        <v>-1.5235668862871452</v>
      </c>
      <c r="EE101">
        <f t="shared" si="244"/>
        <v>-0.9988848972786567</v>
      </c>
      <c r="EG101" s="1">
        <v>0.36570828</v>
      </c>
      <c r="EH101" s="1">
        <v>0.36339606000000002</v>
      </c>
      <c r="EI101" s="8">
        <f t="shared" si="245"/>
        <v>-4.4389740000000011E-2</v>
      </c>
      <c r="EJ101" s="8">
        <f t="shared" si="246"/>
        <v>-1.6113068835288825E-2</v>
      </c>
      <c r="EK101">
        <v>0</v>
      </c>
      <c r="EM101">
        <v>0.36570828</v>
      </c>
      <c r="EN101">
        <v>0.26698855999999999</v>
      </c>
      <c r="EO101" s="8">
        <f t="shared" si="247"/>
        <v>-4.4389740000000011E-2</v>
      </c>
      <c r="EP101" s="8">
        <f t="shared" si="248"/>
        <v>-1.1831125467560653E-2</v>
      </c>
      <c r="EQ101">
        <v>2</v>
      </c>
      <c r="ES101" s="1">
        <v>0.36570827500000003</v>
      </c>
      <c r="ET101" s="1">
        <v>0.16527794500000001</v>
      </c>
      <c r="EU101" s="8">
        <f t="shared" si="249"/>
        <v>-4.4389748999999978E-2</v>
      </c>
      <c r="EV101" s="8">
        <f t="shared" si="250"/>
        <v>-7.3106136059784173E-3</v>
      </c>
      <c r="EW101">
        <v>4</v>
      </c>
      <c r="EY101" s="1">
        <v>0.36570828</v>
      </c>
      <c r="EZ101" s="1">
        <v>9.0987609999999997E-2</v>
      </c>
      <c r="FA101" s="8">
        <f t="shared" si="251"/>
        <v>-4.4389740000000011E-2</v>
      </c>
      <c r="FB101" s="8">
        <f t="shared" si="252"/>
        <v>-4.0123116104606275E-3</v>
      </c>
      <c r="FC101">
        <v>6</v>
      </c>
      <c r="FE101" s="1">
        <v>0.36570827500000003</v>
      </c>
      <c r="FF101" s="1">
        <v>-2.5714073300000001E-2</v>
      </c>
      <c r="FG101" s="8">
        <f t="shared" si="253"/>
        <v>-4.4389748999999978E-2</v>
      </c>
      <c r="FH101" s="8">
        <f t="shared" si="254"/>
        <v>1.1290723944644492E-3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5"/>
        <v>-4.4603559999999987E-2</v>
      </c>
      <c r="FN101" s="8">
        <f t="shared" si="256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7"/>
        <v>-4.4585439999999976E-2</v>
      </c>
      <c r="FU101" s="8">
        <f t="shared" si="258"/>
        <v>-1.0265792845375805E-4</v>
      </c>
      <c r="FV101">
        <v>7</v>
      </c>
      <c r="FX101" s="1">
        <v>0.36570828</v>
      </c>
      <c r="FY101" s="1">
        <v>0.36339606000000002</v>
      </c>
      <c r="GE101">
        <v>0.36570828</v>
      </c>
      <c r="GF101">
        <v>-0.14865698999999999</v>
      </c>
      <c r="GG101" s="8">
        <f t="shared" si="259"/>
        <v>-4.4389740000000011E-2</v>
      </c>
      <c r="GH101" s="8">
        <f t="shared" si="260"/>
        <v>6.491347250465988E-3</v>
      </c>
      <c r="GI101">
        <v>10</v>
      </c>
      <c r="GJ101" s="8"/>
      <c r="GK101" s="1">
        <v>0.36570828</v>
      </c>
      <c r="GL101" s="1">
        <v>-0.23842926</v>
      </c>
      <c r="GM101" s="8">
        <f t="shared" si="261"/>
        <v>-4.4389740000000011E-2</v>
      </c>
      <c r="GN101" s="8">
        <f t="shared" si="262"/>
        <v>1.0340987019757336E-2</v>
      </c>
      <c r="GO101">
        <v>12</v>
      </c>
      <c r="GP101" s="8"/>
      <c r="GQ101" s="1">
        <v>0.36570828</v>
      </c>
      <c r="GR101" s="1">
        <v>-0.35999562000000002</v>
      </c>
      <c r="GS101" s="8">
        <f t="shared" si="263"/>
        <v>-4.4389740000000011E-2</v>
      </c>
      <c r="GT101" s="8">
        <f t="shared" si="264"/>
        <v>1.5488144200712036E-2</v>
      </c>
      <c r="GU101">
        <v>14</v>
      </c>
      <c r="GW101" s="1">
        <v>0.36570827500000003</v>
      </c>
      <c r="GX101" s="1">
        <v>-0.46209066700000001</v>
      </c>
      <c r="GY101" s="8">
        <f t="shared" si="265"/>
        <v>-4.4389748999999978E-2</v>
      </c>
      <c r="GZ101" s="8">
        <f t="shared" si="266"/>
        <v>1.9695498172069108E-2</v>
      </c>
      <c r="HA101">
        <v>16</v>
      </c>
      <c r="HC101" s="1">
        <v>0.36570828</v>
      </c>
      <c r="HD101" s="1">
        <v>-0.56266616999999997</v>
      </c>
      <c r="HE101" s="8">
        <f t="shared" si="267"/>
        <v>-4.4389740000000011E-2</v>
      </c>
      <c r="HF101" s="8">
        <f t="shared" si="268"/>
        <v>2.3727674601883329E-2</v>
      </c>
      <c r="HG101">
        <v>18</v>
      </c>
      <c r="HI101">
        <v>0.36570828</v>
      </c>
      <c r="HJ101">
        <v>-0.65027562999999999</v>
      </c>
      <c r="HK101" s="8">
        <f t="shared" si="269"/>
        <v>-4.4389740000000011E-2</v>
      </c>
      <c r="HL101" s="8">
        <f t="shared" si="270"/>
        <v>2.7094512607223738E-2</v>
      </c>
      <c r="HM101">
        <v>20</v>
      </c>
      <c r="HP101" s="1">
        <v>0.36570828</v>
      </c>
      <c r="HQ101" s="1">
        <v>-0.56266616999999997</v>
      </c>
    </row>
    <row r="102" spans="129:225" x14ac:dyDescent="0.3">
      <c r="DY102" s="1">
        <v>0.50200401900000002</v>
      </c>
      <c r="DZ102" s="14">
        <f t="shared" si="240"/>
        <v>5.2813337809880657E-2</v>
      </c>
      <c r="EA102" s="14">
        <f t="shared" si="241"/>
        <v>-5.2813337809880657E-2</v>
      </c>
      <c r="EB102" s="14">
        <f t="shared" si="242"/>
        <v>4.4585397000000027E-2</v>
      </c>
      <c r="EC102" s="14">
        <f t="shared" si="243"/>
        <v>2.606761969514218E-3</v>
      </c>
      <c r="ED102" s="7">
        <f t="shared" si="271"/>
        <v>-1.5123960894851083</v>
      </c>
      <c r="EE102">
        <f t="shared" si="244"/>
        <v>-0.99829519075717399</v>
      </c>
      <c r="EG102" s="1">
        <v>0.41009802000000001</v>
      </c>
      <c r="EH102" s="1">
        <v>0.35616513999999999</v>
      </c>
      <c r="EI102" s="8">
        <f t="shared" si="245"/>
        <v>-4.439208E-2</v>
      </c>
      <c r="EJ102" s="8">
        <f t="shared" si="246"/>
        <v>-1.5783956800219278E-2</v>
      </c>
      <c r="EK102">
        <v>0</v>
      </c>
      <c r="EM102">
        <v>0.41009802000000001</v>
      </c>
      <c r="EN102">
        <v>0.27222703999999998</v>
      </c>
      <c r="EO102" s="8">
        <f t="shared" si="247"/>
        <v>-4.439208E-2</v>
      </c>
      <c r="EP102" s="8">
        <f t="shared" si="248"/>
        <v>-1.2056773250357136E-2</v>
      </c>
      <c r="EQ102">
        <v>2</v>
      </c>
      <c r="ES102" s="1">
        <v>0.41009802400000001</v>
      </c>
      <c r="ET102" s="1">
        <v>0.18288971100000001</v>
      </c>
      <c r="EU102" s="8">
        <f t="shared" si="249"/>
        <v>-4.4392078999999973E-2</v>
      </c>
      <c r="EV102" s="8">
        <f t="shared" si="250"/>
        <v>-8.085269995520292E-3</v>
      </c>
      <c r="EW102">
        <v>4</v>
      </c>
      <c r="EY102" s="1">
        <v>0.41009802000000001</v>
      </c>
      <c r="EZ102" s="1">
        <v>0.11862873</v>
      </c>
      <c r="FA102" s="8">
        <f t="shared" si="251"/>
        <v>-4.439208E-2</v>
      </c>
      <c r="FB102" s="8">
        <f t="shared" si="252"/>
        <v>-5.2283987647499374E-3</v>
      </c>
      <c r="FC102">
        <v>6</v>
      </c>
      <c r="FE102" s="1">
        <v>0.41009802400000001</v>
      </c>
      <c r="FF102" s="1">
        <v>1.4618417099999999E-2</v>
      </c>
      <c r="FG102" s="8">
        <f t="shared" si="253"/>
        <v>-4.4392078999999973E-2</v>
      </c>
      <c r="FH102" s="8">
        <f t="shared" si="254"/>
        <v>-6.4153091299298207E-4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5"/>
        <v>-4.4596150000000001E-2</v>
      </c>
      <c r="FN102" s="8">
        <f t="shared" si="256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7"/>
        <v>-4.4571050000000001E-2</v>
      </c>
      <c r="FU102" s="8">
        <f t="shared" si="258"/>
        <v>-4.0313858001075784E-4</v>
      </c>
      <c r="FV102">
        <v>7</v>
      </c>
      <c r="FX102" s="1">
        <v>0.41009802000000001</v>
      </c>
      <c r="FY102" s="1">
        <v>0.35616513999999999</v>
      </c>
      <c r="GE102">
        <v>0.41009802000000001</v>
      </c>
      <c r="GF102">
        <v>-9.5473630000000004E-2</v>
      </c>
      <c r="GG102" s="8">
        <f t="shared" si="259"/>
        <v>-4.439208E-2</v>
      </c>
      <c r="GH102" s="8">
        <f t="shared" si="260"/>
        <v>4.166768454072098E-3</v>
      </c>
      <c r="GI102">
        <v>10</v>
      </c>
      <c r="GJ102" s="8"/>
      <c r="GK102" s="1">
        <v>0.41009802000000001</v>
      </c>
      <c r="GL102" s="1">
        <v>-0.17542758</v>
      </c>
      <c r="GM102" s="8">
        <f t="shared" si="261"/>
        <v>-4.439208E-2</v>
      </c>
      <c r="GN102" s="8">
        <f t="shared" si="262"/>
        <v>7.6044312828790015E-3</v>
      </c>
      <c r="GO102">
        <v>12</v>
      </c>
      <c r="GP102" s="8"/>
      <c r="GQ102" s="1">
        <v>0.41009802000000001</v>
      </c>
      <c r="GR102" s="1">
        <v>-0.28473302</v>
      </c>
      <c r="GS102" s="8">
        <f t="shared" si="263"/>
        <v>-4.439208E-2</v>
      </c>
      <c r="GT102" s="8">
        <f t="shared" si="264"/>
        <v>1.2243523702895134E-2</v>
      </c>
      <c r="GU102">
        <v>14</v>
      </c>
      <c r="GW102" s="1">
        <v>0.41009802400000001</v>
      </c>
      <c r="GX102" s="1">
        <v>-0.37664740899999999</v>
      </c>
      <c r="GY102" s="8">
        <f t="shared" si="265"/>
        <v>-4.4392078999999973E-2</v>
      </c>
      <c r="GZ102" s="8">
        <f t="shared" si="266"/>
        <v>1.6045050371215123E-2</v>
      </c>
      <c r="HA102">
        <v>16</v>
      </c>
      <c r="HC102" s="1">
        <v>0.41009802000000001</v>
      </c>
      <c r="HD102" s="1">
        <v>-0.46745360000000002</v>
      </c>
      <c r="HE102" s="8">
        <f t="shared" si="267"/>
        <v>-4.439208E-2</v>
      </c>
      <c r="HF102" s="8">
        <f t="shared" si="268"/>
        <v>1.9701954314927765E-2</v>
      </c>
      <c r="HG102">
        <v>18</v>
      </c>
      <c r="HI102">
        <v>0.41009802000000001</v>
      </c>
      <c r="HJ102">
        <v>-0.54738111</v>
      </c>
      <c r="HK102" s="8">
        <f t="shared" si="269"/>
        <v>-4.439208E-2</v>
      </c>
      <c r="HL102" s="8">
        <f t="shared" si="270"/>
        <v>2.2795026202510192E-2</v>
      </c>
      <c r="HM102">
        <v>20</v>
      </c>
      <c r="HP102" s="1">
        <v>0.41009802000000001</v>
      </c>
      <c r="HQ102" s="1">
        <v>-0.46745360000000002</v>
      </c>
    </row>
    <row r="103" spans="129:225" x14ac:dyDescent="0.3">
      <c r="DY103" s="1">
        <v>0.54657242699999997</v>
      </c>
      <c r="DZ103" s="14">
        <f t="shared" si="240"/>
        <v>4.9774339676722755E-2</v>
      </c>
      <c r="EA103" s="14">
        <f t="shared" si="241"/>
        <v>-4.9774339676722755E-2</v>
      </c>
      <c r="EB103" s="14">
        <f t="shared" si="242"/>
        <v>4.4568407999999948E-2</v>
      </c>
      <c r="EC103" s="14">
        <f t="shared" si="243"/>
        <v>3.0389981331579025E-3</v>
      </c>
      <c r="ED103" s="7">
        <f t="shared" si="271"/>
        <v>-1.5027144405318809</v>
      </c>
      <c r="EE103">
        <f t="shared" si="244"/>
        <v>-0.9976833234328365</v>
      </c>
      <c r="EG103" s="1">
        <v>0.45449010000000001</v>
      </c>
      <c r="EH103" s="1">
        <v>0.32968247000000001</v>
      </c>
      <c r="EI103" s="8">
        <f t="shared" si="245"/>
        <v>-4.4395249999999997E-2</v>
      </c>
      <c r="EJ103" s="8">
        <f t="shared" si="246"/>
        <v>-1.460242802037715E-2</v>
      </c>
      <c r="EK103">
        <v>0</v>
      </c>
      <c r="EM103">
        <v>0.45449010000000001</v>
      </c>
      <c r="EN103">
        <v>0.25193653999999999</v>
      </c>
      <c r="EO103" s="8">
        <f t="shared" si="247"/>
        <v>-4.4395249999999997E-2</v>
      </c>
      <c r="EP103" s="8">
        <f t="shared" si="248"/>
        <v>-1.1152076461919951E-2</v>
      </c>
      <c r="EQ103">
        <v>2</v>
      </c>
      <c r="ES103" s="1">
        <v>0.45449010299999998</v>
      </c>
      <c r="ET103" s="1">
        <v>0.168950029</v>
      </c>
      <c r="EU103" s="8">
        <f t="shared" si="249"/>
        <v>-4.4395245000000028E-2</v>
      </c>
      <c r="EV103" s="8">
        <f t="shared" si="250"/>
        <v>-7.4649728142897869E-3</v>
      </c>
      <c r="EW103">
        <v>4</v>
      </c>
      <c r="EY103" s="1">
        <v>0.45449010000000001</v>
      </c>
      <c r="EZ103" s="1">
        <v>0.11017351</v>
      </c>
      <c r="FA103" s="8">
        <f t="shared" si="251"/>
        <v>-4.4395249999999997E-2</v>
      </c>
      <c r="FB103" s="8">
        <f t="shared" si="252"/>
        <v>-4.8531169118266777E-3</v>
      </c>
      <c r="FC103">
        <v>6</v>
      </c>
      <c r="FE103" s="1">
        <v>0.45449010299999998</v>
      </c>
      <c r="FF103" s="1">
        <v>1.22315324E-2</v>
      </c>
      <c r="FG103" s="8">
        <f t="shared" si="253"/>
        <v>-4.4395245000000028E-2</v>
      </c>
      <c r="FH103" s="8">
        <f t="shared" si="254"/>
        <v>-5.364914628077285E-4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5"/>
        <v>-4.4609780000000043E-2</v>
      </c>
      <c r="FN103" s="8">
        <f t="shared" si="256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7"/>
        <v>-4.4585399999999997E-2</v>
      </c>
      <c r="FU103" s="8">
        <f t="shared" si="258"/>
        <v>-5.4192059287308612E-4</v>
      </c>
      <c r="FV103">
        <v>7</v>
      </c>
      <c r="FX103" s="1">
        <v>0.45449010000000001</v>
      </c>
      <c r="FY103" s="1">
        <v>0.32968247000000001</v>
      </c>
      <c r="GE103">
        <v>0.45449010000000001</v>
      </c>
      <c r="GF103">
        <v>-9.2251529999999998E-2</v>
      </c>
      <c r="GG103" s="8">
        <f t="shared" si="259"/>
        <v>-4.4395249999999997E-2</v>
      </c>
      <c r="GH103" s="8">
        <f t="shared" si="260"/>
        <v>4.0239655644556706E-3</v>
      </c>
      <c r="GI103">
        <v>10</v>
      </c>
      <c r="GJ103" s="8"/>
      <c r="GK103" s="1">
        <v>0.45449010000000001</v>
      </c>
      <c r="GL103" s="1">
        <v>-0.16761603999999999</v>
      </c>
      <c r="GM103" s="8">
        <f t="shared" si="261"/>
        <v>-4.4395249999999997E-2</v>
      </c>
      <c r="GN103" s="8">
        <f t="shared" si="262"/>
        <v>7.261882020558383E-3</v>
      </c>
      <c r="GO103">
        <v>12</v>
      </c>
      <c r="GP103" s="8"/>
      <c r="GQ103" s="1">
        <v>0.45449010000000001</v>
      </c>
      <c r="GR103" s="1">
        <v>-0.27245512</v>
      </c>
      <c r="GS103" s="8">
        <f t="shared" si="263"/>
        <v>-4.4395249999999997E-2</v>
      </c>
      <c r="GT103" s="8">
        <f t="shared" si="264"/>
        <v>1.1709229305008291E-2</v>
      </c>
      <c r="GU103">
        <v>14</v>
      </c>
      <c r="GW103" s="1">
        <v>0.45449010299999998</v>
      </c>
      <c r="GX103" s="1">
        <v>-0.36075340099999997</v>
      </c>
      <c r="GY103" s="8">
        <f t="shared" si="265"/>
        <v>-4.4395245000000028E-2</v>
      </c>
      <c r="GZ103" s="8">
        <f t="shared" si="266"/>
        <v>1.5359647224381148E-2</v>
      </c>
      <c r="HA103">
        <v>16</v>
      </c>
      <c r="HC103" s="1">
        <v>0.45449010000000001</v>
      </c>
      <c r="HD103" s="1">
        <v>-0.44853334</v>
      </c>
      <c r="HE103" s="8">
        <f t="shared" si="267"/>
        <v>-4.4395249999999997E-2</v>
      </c>
      <c r="HF103" s="8">
        <f t="shared" si="268"/>
        <v>1.889427684980742E-2</v>
      </c>
      <c r="HG103">
        <v>18</v>
      </c>
      <c r="HI103">
        <v>0.45449010000000001</v>
      </c>
      <c r="HJ103">
        <v>-0.52600362000000001</v>
      </c>
      <c r="HK103" s="8">
        <f t="shared" si="269"/>
        <v>-4.4395249999999997E-2</v>
      </c>
      <c r="HL103" s="8">
        <f t="shared" si="270"/>
        <v>2.1892923943789323E-2</v>
      </c>
      <c r="HM103">
        <v>20</v>
      </c>
      <c r="HP103" s="1">
        <v>0.45449010000000001</v>
      </c>
      <c r="HQ103" s="1">
        <v>-0.44853334</v>
      </c>
    </row>
    <row r="104" spans="129:225" x14ac:dyDescent="0.3">
      <c r="DY104" s="1">
        <v>0.591166148</v>
      </c>
      <c r="DZ104" s="14">
        <f t="shared" si="240"/>
        <v>4.6352878718469832E-2</v>
      </c>
      <c r="EA104" s="14">
        <f t="shared" si="241"/>
        <v>-4.6352878718469832E-2</v>
      </c>
      <c r="EB104" s="14">
        <f t="shared" si="242"/>
        <v>4.4593721000000031E-2</v>
      </c>
      <c r="EC104" s="14">
        <f t="shared" si="243"/>
        <v>3.4214609582529226E-3</v>
      </c>
      <c r="ED104" s="7">
        <f t="shared" si="271"/>
        <v>-1.4942211782865467</v>
      </c>
      <c r="EE104">
        <f t="shared" si="244"/>
        <v>-0.99706955568561673</v>
      </c>
      <c r="EG104" s="1">
        <v>0.49888535000000001</v>
      </c>
      <c r="EH104" s="1">
        <v>0.31251988000000003</v>
      </c>
      <c r="EI104" s="8">
        <f t="shared" si="245"/>
        <v>-4.437842000000003E-2</v>
      </c>
      <c r="EJ104" s="8">
        <f t="shared" si="246"/>
        <v>-1.3828495754947434E-2</v>
      </c>
      <c r="EK104">
        <v>0</v>
      </c>
      <c r="EM104">
        <v>0.49888535000000001</v>
      </c>
      <c r="EN104">
        <v>0.24277078999999999</v>
      </c>
      <c r="EO104" s="8">
        <f t="shared" si="247"/>
        <v>-4.437842000000003E-2</v>
      </c>
      <c r="EP104" s="8">
        <f t="shared" si="248"/>
        <v>-1.0735668242671923E-2</v>
      </c>
      <c r="EQ104">
        <v>2</v>
      </c>
      <c r="ES104" s="1">
        <v>0.49888534800000001</v>
      </c>
      <c r="ET104" s="1">
        <v>0.16807852700000001</v>
      </c>
      <c r="EU104" s="8">
        <f t="shared" si="249"/>
        <v>-4.4378419999999974E-2</v>
      </c>
      <c r="EV104" s="8">
        <f t="shared" si="250"/>
        <v>-7.4190844576885774E-3</v>
      </c>
      <c r="EW104">
        <v>4</v>
      </c>
      <c r="EY104" s="1">
        <v>0.49888535000000001</v>
      </c>
      <c r="EZ104" s="1">
        <v>0.11651875</v>
      </c>
      <c r="FA104" s="8">
        <f t="shared" si="251"/>
        <v>-4.437842000000003E-2</v>
      </c>
      <c r="FB104" s="8">
        <f t="shared" si="252"/>
        <v>-5.1275211182601893E-3</v>
      </c>
      <c r="FC104">
        <v>6</v>
      </c>
      <c r="FE104" s="1">
        <v>0.49888534800000001</v>
      </c>
      <c r="FF104" s="1">
        <v>2.6990388099999998E-2</v>
      </c>
      <c r="FG104" s="8">
        <f t="shared" si="253"/>
        <v>-4.4378419999999974E-2</v>
      </c>
      <c r="FH104" s="8">
        <f t="shared" si="254"/>
        <v>-1.182658062017267E-3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5"/>
        <v>-4.459501999999993E-2</v>
      </c>
      <c r="FN104" s="8">
        <f t="shared" si="256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7"/>
        <v>-4.4568410000000003E-2</v>
      </c>
      <c r="FU104" s="8">
        <f t="shared" si="258"/>
        <v>-5.5951127395825642E-4</v>
      </c>
      <c r="FV104">
        <v>7</v>
      </c>
      <c r="FX104" s="1">
        <v>0.49888535000000001</v>
      </c>
      <c r="FY104" s="1">
        <v>0.31251988000000003</v>
      </c>
      <c r="GE104">
        <v>0.49888535000000001</v>
      </c>
      <c r="GF104">
        <v>-6.9066219999999998E-2</v>
      </c>
      <c r="GG104" s="8">
        <f t="shared" si="259"/>
        <v>-4.437842000000003E-2</v>
      </c>
      <c r="GH104" s="8">
        <f t="shared" si="260"/>
        <v>3.0096392252067583E-3</v>
      </c>
      <c r="GI104">
        <v>10</v>
      </c>
      <c r="GJ104" s="8"/>
      <c r="GK104" s="1">
        <v>0.49888535000000001</v>
      </c>
      <c r="GL104" s="1">
        <v>-0.13757115</v>
      </c>
      <c r="GM104" s="8">
        <f t="shared" si="261"/>
        <v>-4.437842000000003E-2</v>
      </c>
      <c r="GN104" s="8">
        <f t="shared" si="262"/>
        <v>5.9542772585082339E-3</v>
      </c>
      <c r="GO104">
        <v>12</v>
      </c>
      <c r="GP104" s="8"/>
      <c r="GQ104" s="1">
        <v>0.49888535000000001</v>
      </c>
      <c r="GR104" s="1">
        <v>-0.23443122</v>
      </c>
      <c r="GS104" s="8">
        <f t="shared" si="263"/>
        <v>-4.437842000000003E-2</v>
      </c>
      <c r="GT104" s="8">
        <f t="shared" si="264"/>
        <v>1.0065071352666891E-2</v>
      </c>
      <c r="GU104">
        <v>14</v>
      </c>
      <c r="GW104" s="1">
        <v>0.49888534800000001</v>
      </c>
      <c r="GX104" s="1">
        <v>-0.31589663600000001</v>
      </c>
      <c r="GY104" s="8">
        <f t="shared" si="265"/>
        <v>-4.4378419999999974E-2</v>
      </c>
      <c r="GZ104" s="8">
        <f t="shared" si="266"/>
        <v>1.3436431115010659E-2</v>
      </c>
      <c r="HA104">
        <v>16</v>
      </c>
      <c r="HC104" s="1">
        <v>0.49888535000000001</v>
      </c>
      <c r="HD104" s="1">
        <v>-0.39716283000000002</v>
      </c>
      <c r="HE104" s="8">
        <f t="shared" si="267"/>
        <v>-4.437842000000003E-2</v>
      </c>
      <c r="HF104" s="8">
        <f t="shared" si="268"/>
        <v>1.6713685044750102E-2</v>
      </c>
      <c r="HG104">
        <v>18</v>
      </c>
      <c r="HI104">
        <v>0.49888535000000001</v>
      </c>
      <c r="HJ104">
        <v>-0.46932960000000001</v>
      </c>
      <c r="HK104" s="8">
        <f t="shared" si="269"/>
        <v>-4.437842000000003E-2</v>
      </c>
      <c r="HL104" s="8">
        <f t="shared" si="270"/>
        <v>1.9514662906174141E-2</v>
      </c>
      <c r="HM104">
        <v>20</v>
      </c>
      <c r="HP104" s="1">
        <v>0.49888535000000001</v>
      </c>
      <c r="HQ104" s="1">
        <v>-0.39716283000000002</v>
      </c>
    </row>
    <row r="105" spans="129:225" x14ac:dyDescent="0.3">
      <c r="DY105" s="1">
        <v>0.63571699100000001</v>
      </c>
      <c r="DZ105" s="14">
        <f t="shared" si="240"/>
        <v>4.2595795220475678E-2</v>
      </c>
      <c r="EA105" s="14">
        <f t="shared" si="241"/>
        <v>-4.2595795220475678E-2</v>
      </c>
      <c r="EB105" s="14">
        <f t="shared" si="242"/>
        <v>4.4550843000000007E-2</v>
      </c>
      <c r="EC105" s="14">
        <f t="shared" si="243"/>
        <v>3.7570834979941542E-3</v>
      </c>
      <c r="ED105" s="7">
        <f t="shared" si="271"/>
        <v>-1.4866629118738566</v>
      </c>
      <c r="EE105">
        <f t="shared" si="244"/>
        <v>-0.99646287142903345</v>
      </c>
      <c r="EG105" s="1">
        <v>0.54326377000000003</v>
      </c>
      <c r="EH105" s="1">
        <v>0.29117923000000001</v>
      </c>
      <c r="EI105" s="8">
        <f t="shared" si="245"/>
        <v>-4.4394939999999994E-2</v>
      </c>
      <c r="EJ105" s="8">
        <f t="shared" si="246"/>
        <v>-1.2881160392791866E-2</v>
      </c>
      <c r="EK105">
        <v>0</v>
      </c>
      <c r="EM105">
        <v>0.54326377000000003</v>
      </c>
      <c r="EN105">
        <v>0.22711856999999999</v>
      </c>
      <c r="EO105" s="8">
        <f t="shared" si="247"/>
        <v>-4.4394939999999994E-2</v>
      </c>
      <c r="EP105" s="8">
        <f t="shared" si="248"/>
        <v>-1.0041130206620679E-2</v>
      </c>
      <c r="EQ105">
        <v>2</v>
      </c>
      <c r="ES105" s="1">
        <v>0.54326376799999998</v>
      </c>
      <c r="ET105" s="1">
        <v>0.15855781599999999</v>
      </c>
      <c r="EU105" s="8">
        <f t="shared" si="249"/>
        <v>-4.4394945000000074E-2</v>
      </c>
      <c r="EV105" s="8">
        <f t="shared" si="250"/>
        <v>-6.9971806850728192E-3</v>
      </c>
      <c r="EW105">
        <v>4</v>
      </c>
      <c r="EY105" s="1">
        <v>0.54326377000000003</v>
      </c>
      <c r="EZ105" s="1">
        <v>0.11279726</v>
      </c>
      <c r="FA105" s="8">
        <f t="shared" si="251"/>
        <v>-4.4394939999999994E-2</v>
      </c>
      <c r="FB105" s="8">
        <f t="shared" si="252"/>
        <v>-4.962579690949551E-3</v>
      </c>
      <c r="FC105">
        <v>6</v>
      </c>
      <c r="FE105" s="1">
        <v>0.54326376799999998</v>
      </c>
      <c r="FF105" s="1">
        <v>2.9308421800000001E-2</v>
      </c>
      <c r="FG105" s="8">
        <f t="shared" si="253"/>
        <v>-4.4394945000000074E-2</v>
      </c>
      <c r="FH105" s="8">
        <f t="shared" si="254"/>
        <v>-1.2839255821886658E-3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5"/>
        <v>-4.4607630000000009E-2</v>
      </c>
      <c r="FN105" s="8">
        <f t="shared" si="256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7"/>
        <v>-4.4593719999999948E-2</v>
      </c>
      <c r="FU105" s="8">
        <f t="shared" si="258"/>
        <v>-4.828294408434872E-4</v>
      </c>
      <c r="FV105">
        <v>7</v>
      </c>
      <c r="FX105" s="1">
        <v>0.54326377000000003</v>
      </c>
      <c r="FY105" s="1">
        <v>0.29117923000000001</v>
      </c>
      <c r="GE105">
        <v>0.54326377000000003</v>
      </c>
      <c r="GF105">
        <v>-6.0939500000000001E-2</v>
      </c>
      <c r="GG105" s="8">
        <f t="shared" si="259"/>
        <v>-4.4394939999999994E-2</v>
      </c>
      <c r="GH105" s="8">
        <f t="shared" si="260"/>
        <v>2.6548802716761751E-3</v>
      </c>
      <c r="GI105">
        <v>10</v>
      </c>
      <c r="GJ105" s="8"/>
      <c r="GK105" s="1">
        <v>0.54326377000000003</v>
      </c>
      <c r="GL105" s="1">
        <v>-0.12426740999999999</v>
      </c>
      <c r="GM105" s="8">
        <f t="shared" si="261"/>
        <v>-4.4394939999999994E-2</v>
      </c>
      <c r="GN105" s="8">
        <f t="shared" si="262"/>
        <v>5.3772005643101736E-3</v>
      </c>
      <c r="GO105">
        <v>12</v>
      </c>
      <c r="GP105" s="8"/>
      <c r="GQ105" s="1">
        <v>0.54326377000000003</v>
      </c>
      <c r="GR105" s="1">
        <v>-0.21596615999999999</v>
      </c>
      <c r="GS105" s="8">
        <f t="shared" si="263"/>
        <v>-4.4394939999999994E-2</v>
      </c>
      <c r="GT105" s="8">
        <f t="shared" si="264"/>
        <v>9.2701000114522227E-3</v>
      </c>
      <c r="GU105">
        <v>14</v>
      </c>
      <c r="GW105" s="1">
        <v>0.54326376799999998</v>
      </c>
      <c r="GX105" s="1">
        <v>-0.29283421399999998</v>
      </c>
      <c r="GY105" s="8">
        <f t="shared" si="265"/>
        <v>-4.4394945000000074E-2</v>
      </c>
      <c r="GZ105" s="8">
        <f t="shared" si="266"/>
        <v>1.2452544370830725E-2</v>
      </c>
      <c r="HA105">
        <v>16</v>
      </c>
      <c r="HC105" s="1">
        <v>0.54326377000000003</v>
      </c>
      <c r="HD105" s="1">
        <v>-0.36988278000000002</v>
      </c>
      <c r="HE105" s="8">
        <f t="shared" si="267"/>
        <v>-4.4394939999999994E-2</v>
      </c>
      <c r="HF105" s="8">
        <f t="shared" si="268"/>
        <v>1.5561986469046694E-2</v>
      </c>
      <c r="HG105">
        <v>18</v>
      </c>
      <c r="HI105">
        <v>0.54326377000000003</v>
      </c>
      <c r="HJ105">
        <v>-0.43834996999999998</v>
      </c>
      <c r="HK105" s="8">
        <f t="shared" si="269"/>
        <v>-4.4394939999999994E-2</v>
      </c>
      <c r="HL105" s="8">
        <f t="shared" si="270"/>
        <v>1.8222224477170163E-2</v>
      </c>
      <c r="HM105">
        <v>20</v>
      </c>
      <c r="HP105" s="1">
        <v>0.54326377000000003</v>
      </c>
      <c r="HQ105" s="1">
        <v>-0.36988278000000002</v>
      </c>
    </row>
    <row r="106" spans="129:225" x14ac:dyDescent="0.3">
      <c r="DY106" s="1">
        <v>0.68030855000000001</v>
      </c>
      <c r="DZ106" s="14">
        <f t="shared" si="240"/>
        <v>3.8527503531741378E-2</v>
      </c>
      <c r="EA106" s="14">
        <f t="shared" si="241"/>
        <v>-3.8527503531741378E-2</v>
      </c>
      <c r="EB106" s="14">
        <f t="shared" si="242"/>
        <v>4.4591559000000003E-2</v>
      </c>
      <c r="EC106" s="14">
        <f t="shared" si="243"/>
        <v>4.0682916887343004E-3</v>
      </c>
      <c r="ED106" s="7">
        <f t="shared" si="271"/>
        <v>-1.4798136383440332</v>
      </c>
      <c r="EE106">
        <f t="shared" si="244"/>
        <v>-0.9958639295298507</v>
      </c>
      <c r="EG106" s="1">
        <v>0.58765871000000003</v>
      </c>
      <c r="EH106" s="1">
        <v>0.27053424999999998</v>
      </c>
      <c r="EI106" s="8">
        <f t="shared" si="245"/>
        <v>-4.4371029999999978E-2</v>
      </c>
      <c r="EJ106" s="8">
        <f t="shared" si="246"/>
        <v>-1.1954234415439035E-2</v>
      </c>
      <c r="EK106">
        <v>0</v>
      </c>
      <c r="EM106">
        <v>0.58765871000000003</v>
      </c>
      <c r="EN106">
        <v>0.21284053</v>
      </c>
      <c r="EO106" s="8">
        <f t="shared" si="247"/>
        <v>-4.4371029999999978E-2</v>
      </c>
      <c r="EP106" s="8">
        <f t="shared" si="248"/>
        <v>-9.3991634779683163E-3</v>
      </c>
      <c r="EQ106">
        <v>2</v>
      </c>
      <c r="ES106" s="1">
        <v>0.58765871300000005</v>
      </c>
      <c r="ET106" s="1">
        <v>0.15112261799999999</v>
      </c>
      <c r="EU106" s="8">
        <f t="shared" si="249"/>
        <v>-4.4371023999999926E-2</v>
      </c>
      <c r="EV106" s="8">
        <f t="shared" si="250"/>
        <v>-6.6614644159874092E-3</v>
      </c>
      <c r="EW106">
        <v>4</v>
      </c>
      <c r="EY106" s="1">
        <v>0.58765871000000003</v>
      </c>
      <c r="EZ106" s="1">
        <v>0.11198202</v>
      </c>
      <c r="FA106" s="8">
        <f t="shared" si="251"/>
        <v>-4.4371029999999978E-2</v>
      </c>
      <c r="FB106" s="8">
        <f t="shared" si="252"/>
        <v>-4.9210996448230135E-3</v>
      </c>
      <c r="FC106">
        <v>6</v>
      </c>
      <c r="FE106" s="1">
        <v>0.58765871300000005</v>
      </c>
      <c r="FF106" s="1">
        <v>3.5306221800000002E-2</v>
      </c>
      <c r="FG106" s="8">
        <f t="shared" si="253"/>
        <v>-4.4371023999999926E-2</v>
      </c>
      <c r="FH106" s="8">
        <f t="shared" si="254"/>
        <v>-1.5449110324180049E-3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5"/>
        <v>-4.4585199999999992E-2</v>
      </c>
      <c r="FN106" s="8">
        <f t="shared" si="256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7"/>
        <v>-4.4550840000000091E-2</v>
      </c>
      <c r="FU106" s="8">
        <f t="shared" si="258"/>
        <v>-3.3025803753500185E-4</v>
      </c>
      <c r="FV106">
        <v>7</v>
      </c>
      <c r="FX106" s="1">
        <v>0.58765871000000003</v>
      </c>
      <c r="FY106" s="1">
        <v>0.27053424999999998</v>
      </c>
      <c r="GE106">
        <v>0.58765871000000003</v>
      </c>
      <c r="GF106">
        <v>-4.8161570000000001E-2</v>
      </c>
      <c r="GG106" s="8">
        <f t="shared" si="259"/>
        <v>-4.4371029999999978E-2</v>
      </c>
      <c r="GH106" s="8">
        <f t="shared" si="260"/>
        <v>2.0958085487152276E-3</v>
      </c>
      <c r="GI106">
        <v>10</v>
      </c>
      <c r="GJ106" s="8"/>
      <c r="GK106" s="1">
        <v>0.58765871000000003</v>
      </c>
      <c r="GL106" s="1">
        <v>-0.10539336000000001</v>
      </c>
      <c r="GM106" s="8">
        <f t="shared" si="261"/>
        <v>-4.4371029999999978E-2</v>
      </c>
      <c r="GN106" s="8">
        <f t="shared" si="262"/>
        <v>4.5553018166623058E-3</v>
      </c>
      <c r="GO106">
        <v>12</v>
      </c>
      <c r="GP106" s="8"/>
      <c r="GQ106" s="1">
        <v>0.58765871000000003</v>
      </c>
      <c r="GR106" s="1">
        <v>-0.1906197</v>
      </c>
      <c r="GS106" s="8">
        <f t="shared" si="263"/>
        <v>-4.4371029999999978E-2</v>
      </c>
      <c r="GT106" s="8">
        <f t="shared" si="264"/>
        <v>8.1728101925926319E-3</v>
      </c>
      <c r="GU106">
        <v>14</v>
      </c>
      <c r="GW106" s="1">
        <v>0.58765871300000005</v>
      </c>
      <c r="GX106" s="1">
        <v>-0.261586767</v>
      </c>
      <c r="GY106" s="8">
        <f t="shared" si="265"/>
        <v>-4.4371023999999926E-2</v>
      </c>
      <c r="GZ106" s="8">
        <f t="shared" si="266"/>
        <v>1.1111095012343223E-2</v>
      </c>
      <c r="HA106">
        <v>16</v>
      </c>
      <c r="HC106" s="1">
        <v>0.58765871000000003</v>
      </c>
      <c r="HD106" s="1">
        <v>-0.33297429000000001</v>
      </c>
      <c r="HE106" s="8">
        <f t="shared" si="267"/>
        <v>-4.4371029999999978E-2</v>
      </c>
      <c r="HF106" s="8">
        <f t="shared" si="268"/>
        <v>1.3993183836365381E-2</v>
      </c>
      <c r="HG106">
        <v>18</v>
      </c>
      <c r="HI106">
        <v>0.58765871000000003</v>
      </c>
      <c r="HJ106">
        <v>-0.39653245999999998</v>
      </c>
      <c r="HK106" s="8">
        <f t="shared" si="269"/>
        <v>-4.4371029999999978E-2</v>
      </c>
      <c r="HL106" s="8">
        <f t="shared" si="270"/>
        <v>1.6465088651459073E-2</v>
      </c>
      <c r="HM106">
        <v>20</v>
      </c>
      <c r="HP106" s="1">
        <v>0.58765871000000003</v>
      </c>
      <c r="HQ106" s="1">
        <v>-0.33297429000000001</v>
      </c>
    </row>
    <row r="107" spans="129:225" x14ac:dyDescent="0.3">
      <c r="DY107" s="1">
        <v>0.72485467199999998</v>
      </c>
      <c r="DZ107" s="14">
        <f t="shared" si="240"/>
        <v>3.4178286734964779E-2</v>
      </c>
      <c r="EA107" s="14">
        <f t="shared" si="241"/>
        <v>-3.4178286734964779E-2</v>
      </c>
      <c r="EB107" s="14">
        <f t="shared" si="242"/>
        <v>4.4546121999999966E-2</v>
      </c>
      <c r="EC107" s="14">
        <f t="shared" si="243"/>
        <v>4.3492167967765991E-3</v>
      </c>
      <c r="ED107" s="7">
        <f t="shared" si="271"/>
        <v>-1.4734707771249071</v>
      </c>
      <c r="EE107">
        <f t="shared" si="244"/>
        <v>-0.99526760600048136</v>
      </c>
      <c r="EG107" s="1">
        <v>0.63202974000000001</v>
      </c>
      <c r="EH107" s="1">
        <v>0.25437319000000003</v>
      </c>
      <c r="EI107" s="8">
        <f t="shared" si="245"/>
        <v>-4.4383570000000039E-2</v>
      </c>
      <c r="EJ107" s="8">
        <f t="shared" si="246"/>
        <v>-1.1236561602211375E-2</v>
      </c>
      <c r="EK107">
        <v>0</v>
      </c>
      <c r="EM107">
        <v>0.63202974000000001</v>
      </c>
      <c r="EN107">
        <v>0.200764</v>
      </c>
      <c r="EO107" s="8">
        <f t="shared" si="247"/>
        <v>-4.4383570000000039E-2</v>
      </c>
      <c r="EP107" s="8">
        <f t="shared" si="248"/>
        <v>-8.8630520455935877E-3</v>
      </c>
      <c r="EQ107">
        <v>2</v>
      </c>
      <c r="ES107" s="1">
        <v>0.63202973699999998</v>
      </c>
      <c r="ET107" s="1">
        <v>0.14391018699999999</v>
      </c>
      <c r="EU107" s="8">
        <f t="shared" si="249"/>
        <v>-4.4383574000000037E-2</v>
      </c>
      <c r="EV107" s="8">
        <f t="shared" si="250"/>
        <v>-6.3415360731368456E-3</v>
      </c>
      <c r="EW107">
        <v>4</v>
      </c>
      <c r="EY107" s="1">
        <v>0.63202974000000001</v>
      </c>
      <c r="EZ107" s="1">
        <v>0.11003602</v>
      </c>
      <c r="FA107" s="8">
        <f t="shared" si="251"/>
        <v>-4.4383570000000039E-2</v>
      </c>
      <c r="FB107" s="8">
        <f t="shared" si="252"/>
        <v>-4.8340520609170433E-3</v>
      </c>
      <c r="FC107">
        <v>6</v>
      </c>
      <c r="FE107" s="1">
        <v>0.63202973699999998</v>
      </c>
      <c r="FF107" s="1">
        <v>3.8235327499999999E-2</v>
      </c>
      <c r="FG107" s="8">
        <f t="shared" si="253"/>
        <v>-4.4383574000000037E-2</v>
      </c>
      <c r="FH107" s="8">
        <f t="shared" si="254"/>
        <v>-1.6725523880535475E-3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5"/>
        <v>-4.4596489999999989E-2</v>
      </c>
      <c r="FN107" s="8">
        <f t="shared" si="256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7"/>
        <v>-4.4591559999999975E-2</v>
      </c>
      <c r="FU107" s="8">
        <f t="shared" si="258"/>
        <v>-1.1635956266962593E-4</v>
      </c>
      <c r="FV107">
        <v>7</v>
      </c>
      <c r="FX107" s="1">
        <v>0.63202974000000001</v>
      </c>
      <c r="FY107" s="1">
        <v>0.25437319000000003</v>
      </c>
      <c r="GE107">
        <v>0.63202974000000001</v>
      </c>
      <c r="GF107">
        <v>-4.053168E-2</v>
      </c>
      <c r="GG107" s="8">
        <f t="shared" si="259"/>
        <v>-4.4383570000000039E-2</v>
      </c>
      <c r="GH107" s="8">
        <f t="shared" si="260"/>
        <v>1.7632267458544408E-3</v>
      </c>
      <c r="GI107">
        <v>10</v>
      </c>
      <c r="GJ107" s="8"/>
      <c r="GK107" s="1">
        <v>0.63202974000000001</v>
      </c>
      <c r="GL107" s="1">
        <v>-9.305215E-2</v>
      </c>
      <c r="GM107" s="8">
        <f t="shared" si="261"/>
        <v>-4.4383570000000039E-2</v>
      </c>
      <c r="GN107" s="8">
        <f t="shared" si="262"/>
        <v>4.0206188719835445E-3</v>
      </c>
      <c r="GO107">
        <v>12</v>
      </c>
      <c r="GP107" s="8"/>
      <c r="GQ107" s="1">
        <v>0.63202974000000001</v>
      </c>
      <c r="GR107" s="1">
        <v>-0.17392461000000001</v>
      </c>
      <c r="GS107" s="8">
        <f t="shared" si="263"/>
        <v>-4.4383570000000039E-2</v>
      </c>
      <c r="GT107" s="8">
        <f t="shared" si="264"/>
        <v>7.4546499918114401E-3</v>
      </c>
      <c r="GU107">
        <v>14</v>
      </c>
      <c r="GW107" s="1">
        <v>0.63202973699999998</v>
      </c>
      <c r="GX107" s="1">
        <v>-0.240698791</v>
      </c>
      <c r="GY107" s="8">
        <f t="shared" si="265"/>
        <v>-4.4383574000000037E-2</v>
      </c>
      <c r="GZ107" s="8">
        <f t="shared" si="266"/>
        <v>1.022063045201454E-2</v>
      </c>
      <c r="HA107">
        <v>16</v>
      </c>
      <c r="HC107" s="1">
        <v>0.63202974000000001</v>
      </c>
      <c r="HD107" s="1">
        <v>-0.30815790999999998</v>
      </c>
      <c r="HE107" s="8">
        <f t="shared" si="267"/>
        <v>-4.4383570000000039E-2</v>
      </c>
      <c r="HF107" s="8">
        <f t="shared" si="268"/>
        <v>1.2946183136034383E-2</v>
      </c>
      <c r="HG107">
        <v>18</v>
      </c>
      <c r="HI107">
        <v>0.63202974000000001</v>
      </c>
      <c r="HJ107">
        <v>-0.36806335000000001</v>
      </c>
      <c r="HK107" s="8">
        <f t="shared" si="269"/>
        <v>-4.4383570000000039E-2</v>
      </c>
      <c r="HL107" s="8">
        <f t="shared" si="270"/>
        <v>1.5278140226906744E-2</v>
      </c>
      <c r="HM107">
        <v>20</v>
      </c>
      <c r="HP107" s="1">
        <v>0.63202974000000001</v>
      </c>
      <c r="HQ107" s="1">
        <v>-0.30815790999999998</v>
      </c>
    </row>
    <row r="108" spans="129:225" x14ac:dyDescent="0.3">
      <c r="DY108" s="1">
        <v>0.76942777500000004</v>
      </c>
      <c r="DZ108" s="14">
        <f t="shared" si="240"/>
        <v>2.9555306027599593E-2</v>
      </c>
      <c r="EA108" s="14">
        <f t="shared" si="241"/>
        <v>-2.9555306027599593E-2</v>
      </c>
      <c r="EB108" s="14">
        <f t="shared" si="242"/>
        <v>4.4573103000000058E-2</v>
      </c>
      <c r="EC108" s="14">
        <f t="shared" si="243"/>
        <v>4.622980707365186E-3</v>
      </c>
      <c r="ED108" s="7">
        <f t="shared" si="271"/>
        <v>-1.4674490202645945</v>
      </c>
      <c r="EE108">
        <f t="shared" si="244"/>
        <v>-0.99466441861709776</v>
      </c>
      <c r="EG108" s="1">
        <v>0.67641331000000005</v>
      </c>
      <c r="EH108" s="1">
        <v>0.22688799000000001</v>
      </c>
      <c r="EI108" s="8">
        <f t="shared" si="245"/>
        <v>-4.4348100000000001E-2</v>
      </c>
      <c r="EJ108" s="8">
        <f t="shared" si="246"/>
        <v>-1.0008364375892614E-2</v>
      </c>
      <c r="EK108">
        <v>0</v>
      </c>
      <c r="EM108">
        <v>0.67641331000000005</v>
      </c>
      <c r="EN108">
        <v>0.18039235000000001</v>
      </c>
      <c r="EO108" s="8">
        <f t="shared" si="247"/>
        <v>-4.4348100000000001E-2</v>
      </c>
      <c r="EP108" s="8">
        <f t="shared" si="248"/>
        <v>-7.9525255999898861E-3</v>
      </c>
      <c r="EQ108">
        <v>2</v>
      </c>
      <c r="ES108" s="1">
        <v>0.67641331100000002</v>
      </c>
      <c r="ET108" s="1">
        <v>0.13116286499999999</v>
      </c>
      <c r="EU108" s="8">
        <f t="shared" si="249"/>
        <v>-4.4348096999999975E-2</v>
      </c>
      <c r="EV108" s="8">
        <f t="shared" si="250"/>
        <v>-5.7716934377273679E-3</v>
      </c>
      <c r="EW108">
        <v>4</v>
      </c>
      <c r="EY108" s="1">
        <v>0.67641331000000005</v>
      </c>
      <c r="EZ108" s="1">
        <v>0.10529136</v>
      </c>
      <c r="FA108" s="8">
        <f t="shared" si="251"/>
        <v>-4.4348100000000001E-2</v>
      </c>
      <c r="FB108" s="8">
        <f t="shared" si="252"/>
        <v>-4.6191140443205816E-3</v>
      </c>
      <c r="FC108">
        <v>6</v>
      </c>
      <c r="FE108" s="1">
        <v>0.67641331100000002</v>
      </c>
      <c r="FF108" s="1">
        <v>4.0875146500000001E-2</v>
      </c>
      <c r="FG108" s="8">
        <f t="shared" si="253"/>
        <v>-4.4348096999999975E-2</v>
      </c>
      <c r="FH108" s="8">
        <f t="shared" si="254"/>
        <v>-1.7855156821074726E-3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5"/>
        <v>-4.4563490000000039E-2</v>
      </c>
      <c r="FN108" s="8">
        <f t="shared" si="256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7"/>
        <v>-4.4546120000000022E-2</v>
      </c>
      <c r="FU108" s="8">
        <f t="shared" si="258"/>
        <v>1.5143751646908853E-4</v>
      </c>
      <c r="FV108">
        <v>7</v>
      </c>
      <c r="FX108" s="1">
        <v>0.67641331000000005</v>
      </c>
      <c r="FY108" s="1">
        <v>0.22688799000000001</v>
      </c>
      <c r="GE108">
        <v>0.67641331000000005</v>
      </c>
      <c r="GF108">
        <v>-3.0511819999999999E-2</v>
      </c>
      <c r="GG108" s="8">
        <f t="shared" si="259"/>
        <v>-4.4348100000000001E-2</v>
      </c>
      <c r="GH108" s="8">
        <f t="shared" si="260"/>
        <v>1.3254738782251124E-3</v>
      </c>
      <c r="GI108">
        <v>10</v>
      </c>
      <c r="GJ108" s="8"/>
      <c r="GK108" s="1">
        <v>0.67641331000000005</v>
      </c>
      <c r="GL108" s="1">
        <v>-7.5795810000000005E-2</v>
      </c>
      <c r="GM108" s="8">
        <f t="shared" si="261"/>
        <v>-4.4348100000000001E-2</v>
      </c>
      <c r="GN108" s="8">
        <f t="shared" si="262"/>
        <v>3.2704024022252912E-3</v>
      </c>
      <c r="GO108">
        <v>12</v>
      </c>
      <c r="GP108" s="8"/>
      <c r="GQ108" s="1">
        <v>0.67641331000000005</v>
      </c>
      <c r="GR108" s="1">
        <v>-0.14948784000000001</v>
      </c>
      <c r="GS108" s="8">
        <f t="shared" si="263"/>
        <v>-4.4348100000000001E-2</v>
      </c>
      <c r="GT108" s="8">
        <f t="shared" si="264"/>
        <v>6.3982556057765741E-3</v>
      </c>
      <c r="GU108">
        <v>14</v>
      </c>
      <c r="GW108" s="1">
        <v>0.67641331100000002</v>
      </c>
      <c r="GX108" s="1">
        <v>-0.20924105500000001</v>
      </c>
      <c r="GY108" s="8">
        <f t="shared" si="265"/>
        <v>-4.4348096999999975E-2</v>
      </c>
      <c r="GZ108" s="8">
        <f t="shared" si="266"/>
        <v>8.8723794939663762E-3</v>
      </c>
      <c r="HA108">
        <v>16</v>
      </c>
      <c r="HC108" s="1">
        <v>0.67641331000000005</v>
      </c>
      <c r="HD108" s="1">
        <v>-0.26982170999999999</v>
      </c>
      <c r="HE108" s="8">
        <f t="shared" si="267"/>
        <v>-4.4348100000000001E-2</v>
      </c>
      <c r="HF108" s="8">
        <f t="shared" si="268"/>
        <v>1.131969737786208E-2</v>
      </c>
      <c r="HG108">
        <v>18</v>
      </c>
      <c r="HI108">
        <v>0.67641331000000005</v>
      </c>
      <c r="HJ108">
        <v>-0.32338045999999998</v>
      </c>
      <c r="HK108" s="8">
        <f t="shared" si="269"/>
        <v>-4.4348100000000001E-2</v>
      </c>
      <c r="HL108" s="8">
        <f t="shared" si="270"/>
        <v>1.3404517671655042E-2</v>
      </c>
      <c r="HM108">
        <v>20</v>
      </c>
      <c r="HP108" s="1">
        <v>0.67641331000000005</v>
      </c>
      <c r="HQ108" s="1">
        <v>-0.26982170999999999</v>
      </c>
    </row>
    <row r="109" spans="129:225" x14ac:dyDescent="0.3">
      <c r="DY109" s="1">
        <v>0.81698695099999996</v>
      </c>
      <c r="DZ109" s="14">
        <f t="shared" si="240"/>
        <v>2.4330434096358041E-2</v>
      </c>
      <c r="EA109" s="14">
        <f t="shared" si="241"/>
        <v>-2.4330434096358041E-2</v>
      </c>
      <c r="EB109" s="14">
        <f t="shared" si="242"/>
        <v>4.7559175999999925E-2</v>
      </c>
      <c r="EC109" s="14">
        <f t="shared" si="243"/>
        <v>5.2248719312415516E-3</v>
      </c>
      <c r="ED109" s="7">
        <f t="shared" si="271"/>
        <v>-1.4613746950818907</v>
      </c>
      <c r="EE109">
        <f t="shared" si="244"/>
        <v>-0.9940194239969008</v>
      </c>
      <c r="EG109" s="1">
        <v>0.72076141000000005</v>
      </c>
      <c r="EH109" s="1">
        <v>0.22832880999999999</v>
      </c>
      <c r="EI109" s="8">
        <f t="shared" si="245"/>
        <v>-4.4354339999999937E-2</v>
      </c>
      <c r="EJ109" s="8">
        <f t="shared" si="246"/>
        <v>-1.0066806142586962E-2</v>
      </c>
      <c r="EK109">
        <v>0</v>
      </c>
      <c r="EM109">
        <v>0.72076141000000005</v>
      </c>
      <c r="EN109">
        <v>0.18070805000000001</v>
      </c>
      <c r="EO109" s="8">
        <f t="shared" si="247"/>
        <v>-4.4354339999999937E-2</v>
      </c>
      <c r="EP109" s="8">
        <f t="shared" si="248"/>
        <v>-7.9623974256922483E-3</v>
      </c>
      <c r="EQ109">
        <v>2</v>
      </c>
      <c r="ES109" s="1">
        <v>0.72076140799999999</v>
      </c>
      <c r="ET109" s="1">
        <v>0.131718165</v>
      </c>
      <c r="EU109" s="8">
        <f t="shared" si="249"/>
        <v>-4.4354340000000048E-2</v>
      </c>
      <c r="EV109" s="8">
        <f t="shared" si="250"/>
        <v>-5.7931857520453515E-3</v>
      </c>
      <c r="EW109">
        <v>4</v>
      </c>
      <c r="EY109" s="1">
        <v>0.72076141000000005</v>
      </c>
      <c r="EZ109" s="1">
        <v>0.10743068</v>
      </c>
      <c r="FA109" s="8">
        <f t="shared" si="251"/>
        <v>-4.4354339999999937E-2</v>
      </c>
      <c r="FB109" s="8">
        <f t="shared" si="252"/>
        <v>-4.7105722127300728E-3</v>
      </c>
      <c r="FC109">
        <v>6</v>
      </c>
      <c r="FE109" s="1">
        <v>0.72076140799999999</v>
      </c>
      <c r="FF109" s="1">
        <v>4.3467930299999999E-2</v>
      </c>
      <c r="FG109" s="8">
        <f t="shared" si="253"/>
        <v>-4.4354340000000048E-2</v>
      </c>
      <c r="FH109" s="8">
        <f t="shared" si="254"/>
        <v>-1.897809995406547E-3</v>
      </c>
      <c r="FI109">
        <v>8</v>
      </c>
      <c r="FK109" s="1">
        <v>0.72472669000000001</v>
      </c>
      <c r="FL109" s="1">
        <v>5.6171659999999998E-2</v>
      </c>
      <c r="FM109" s="8">
        <f t="shared" si="255"/>
        <v>-4.4580219999999948E-2</v>
      </c>
      <c r="FN109" s="8">
        <f t="shared" si="256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7"/>
        <v>-4.4573109999999971E-2</v>
      </c>
      <c r="FU109" s="8">
        <f t="shared" si="258"/>
        <v>4.7248470178330146E-4</v>
      </c>
      <c r="FV109">
        <v>7</v>
      </c>
      <c r="FX109" s="1">
        <v>0.72076141000000005</v>
      </c>
      <c r="FY109" s="1">
        <v>0.22832880999999999</v>
      </c>
      <c r="GE109">
        <v>0.72076141000000005</v>
      </c>
      <c r="GF109">
        <v>-2.768727E-2</v>
      </c>
      <c r="GG109" s="8">
        <f t="shared" si="259"/>
        <v>-4.4354339999999937E-2</v>
      </c>
      <c r="GH109" s="8">
        <f t="shared" si="260"/>
        <v>1.2021608682405117E-3</v>
      </c>
      <c r="GI109">
        <v>10</v>
      </c>
      <c r="GJ109" s="8"/>
      <c r="GK109" s="1">
        <v>0.72076141000000005</v>
      </c>
      <c r="GL109" s="1">
        <v>-7.1910970000000005E-2</v>
      </c>
      <c r="GM109" s="8">
        <f t="shared" si="261"/>
        <v>-4.4354339999999937E-2</v>
      </c>
      <c r="GN109" s="8">
        <f t="shared" si="262"/>
        <v>3.1012054118064684E-3</v>
      </c>
      <c r="GO109">
        <v>12</v>
      </c>
      <c r="GP109" s="8"/>
      <c r="GQ109" s="1">
        <v>0.72076141000000005</v>
      </c>
      <c r="GR109" s="1">
        <v>-0.14539779999999999</v>
      </c>
      <c r="GS109" s="8">
        <f t="shared" si="263"/>
        <v>-4.4354339999999937E-2</v>
      </c>
      <c r="GT109" s="8">
        <f t="shared" si="264"/>
        <v>6.2200366839400018E-3</v>
      </c>
      <c r="GU109">
        <v>14</v>
      </c>
      <c r="GW109" s="1">
        <v>0.72076140799999999</v>
      </c>
      <c r="GX109" s="1">
        <v>-0.20469310499999999</v>
      </c>
      <c r="GY109" s="8">
        <f t="shared" si="265"/>
        <v>-4.4354340000000048E-2</v>
      </c>
      <c r="GZ109" s="8">
        <f t="shared" si="266"/>
        <v>8.6751270348481204E-3</v>
      </c>
      <c r="HA109">
        <v>16</v>
      </c>
      <c r="HC109" s="1">
        <v>0.72076141000000005</v>
      </c>
      <c r="HD109" s="1">
        <v>-0.26503164000000001</v>
      </c>
      <c r="HE109" s="8">
        <f t="shared" si="267"/>
        <v>-4.4354339999999937E-2</v>
      </c>
      <c r="HF109" s="8">
        <f t="shared" si="268"/>
        <v>1.1113095379087995E-2</v>
      </c>
      <c r="HG109">
        <v>18</v>
      </c>
      <c r="HI109">
        <v>0.72076141000000005</v>
      </c>
      <c r="HJ109">
        <v>-0.31828406999999997</v>
      </c>
      <c r="HK109" s="8">
        <f t="shared" si="269"/>
        <v>-4.4354339999999937E-2</v>
      </c>
      <c r="HL109" s="8">
        <f t="shared" si="270"/>
        <v>1.318656596216158E-2</v>
      </c>
      <c r="HM109">
        <v>20</v>
      </c>
      <c r="HP109" s="1">
        <v>0.72076141000000005</v>
      </c>
      <c r="HQ109" s="1">
        <v>-0.26503164000000001</v>
      </c>
    </row>
    <row r="110" spans="129:225" x14ac:dyDescent="0.3">
      <c r="DY110" s="1">
        <v>0.86832052299999996</v>
      </c>
      <c r="DZ110" s="14">
        <f t="shared" si="240"/>
        <v>1.8350048679812436E-2</v>
      </c>
      <c r="EA110" s="14">
        <f t="shared" si="241"/>
        <v>-1.8350048679812436E-2</v>
      </c>
      <c r="EB110" s="14">
        <f t="shared" si="242"/>
        <v>5.1333571999999994E-2</v>
      </c>
      <c r="EC110" s="14">
        <f t="shared" si="243"/>
        <v>5.9803854165456048E-3</v>
      </c>
      <c r="ED110" s="7">
        <f t="shared" si="271"/>
        <v>-1.4548186650550252</v>
      </c>
      <c r="EE110">
        <f t="shared" si="244"/>
        <v>-0.99328212613057343</v>
      </c>
      <c r="EG110" s="1">
        <v>0.76511574999999998</v>
      </c>
      <c r="EH110" s="1">
        <v>0.1650846</v>
      </c>
      <c r="EI110" s="8">
        <f t="shared" si="245"/>
        <v>-5.4786420000000002E-2</v>
      </c>
      <c r="EJ110" s="8">
        <f t="shared" si="246"/>
        <v>-8.983635131461885E-3</v>
      </c>
      <c r="EK110">
        <v>0</v>
      </c>
      <c r="EM110">
        <v>0.76511574999999998</v>
      </c>
      <c r="EN110">
        <v>0.13315287000000001</v>
      </c>
      <c r="EO110" s="8">
        <f t="shared" si="247"/>
        <v>-5.4786420000000002E-2</v>
      </c>
      <c r="EP110" s="8">
        <f t="shared" si="248"/>
        <v>-7.2415483334974549E-3</v>
      </c>
      <c r="EQ110">
        <v>2</v>
      </c>
      <c r="ES110" s="1">
        <v>0.76511574800000004</v>
      </c>
      <c r="ET110" s="1">
        <v>0.100132526</v>
      </c>
      <c r="EU110" s="8">
        <f t="shared" si="249"/>
        <v>-5.4786420000000002E-2</v>
      </c>
      <c r="EV110" s="8">
        <f t="shared" si="250"/>
        <v>-5.4357754136492905E-3</v>
      </c>
      <c r="EW110">
        <v>4</v>
      </c>
      <c r="EY110" s="1">
        <v>0.76511574999999998</v>
      </c>
      <c r="EZ110" s="1">
        <v>9.3326140000000002E-2</v>
      </c>
      <c r="FA110" s="8">
        <f t="shared" si="251"/>
        <v>-5.4786420000000002E-2</v>
      </c>
      <c r="FB110" s="8">
        <f t="shared" si="252"/>
        <v>-5.0508351675110936E-3</v>
      </c>
      <c r="FC110">
        <v>6</v>
      </c>
      <c r="FE110" s="1">
        <v>0.76511574800000004</v>
      </c>
      <c r="FF110" s="1">
        <v>4.4259008000000002E-2</v>
      </c>
      <c r="FG110" s="8">
        <f t="shared" si="253"/>
        <v>-5.4786420000000002E-2</v>
      </c>
      <c r="FH110" s="8">
        <f t="shared" si="254"/>
        <v>-2.3850637631242129E-3</v>
      </c>
      <c r="FI110">
        <v>8</v>
      </c>
      <c r="FK110" s="1">
        <v>0.76930690999999995</v>
      </c>
      <c r="FL110" s="1">
        <v>2.649659E-2</v>
      </c>
      <c r="FM110" s="8">
        <f t="shared" si="255"/>
        <v>-4.7501780000000049E-2</v>
      </c>
      <c r="FN110" s="8">
        <f t="shared" si="256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7"/>
        <v>-4.7559169999999984E-2</v>
      </c>
      <c r="FU110" s="8">
        <f t="shared" si="258"/>
        <v>8.7812468637993345E-4</v>
      </c>
      <c r="FV110">
        <v>7</v>
      </c>
      <c r="FX110" s="1">
        <v>0.76511574999999998</v>
      </c>
      <c r="FY110" s="1">
        <v>0.1650846</v>
      </c>
      <c r="GE110">
        <v>0.76511574999999998</v>
      </c>
      <c r="GF110">
        <v>-1.210898E-2</v>
      </c>
      <c r="GG110" s="8">
        <f t="shared" si="259"/>
        <v>-5.4786420000000002E-2</v>
      </c>
      <c r="GH110" s="8">
        <f t="shared" si="260"/>
        <v>6.48940029074829E-4</v>
      </c>
      <c r="GI110">
        <v>10</v>
      </c>
      <c r="GJ110" s="8"/>
      <c r="GK110" s="1">
        <v>0.76511574999999998</v>
      </c>
      <c r="GL110" s="1">
        <v>-4.052973E-2</v>
      </c>
      <c r="GM110" s="8">
        <f t="shared" si="261"/>
        <v>-5.4786420000000002E-2</v>
      </c>
      <c r="GN110" s="8">
        <f t="shared" si="262"/>
        <v>2.1573650941452403E-3</v>
      </c>
      <c r="GO110">
        <v>12</v>
      </c>
      <c r="GP110" s="8"/>
      <c r="GQ110" s="1">
        <v>0.76511574999999998</v>
      </c>
      <c r="GR110" s="1">
        <v>-9.9272540000000006E-2</v>
      </c>
      <c r="GS110" s="8">
        <f t="shared" si="263"/>
        <v>-5.4786420000000002E-2</v>
      </c>
      <c r="GT110" s="8">
        <f t="shared" si="264"/>
        <v>5.241780073071101E-3</v>
      </c>
      <c r="GU110">
        <v>14</v>
      </c>
      <c r="GW110" s="1">
        <v>0.76511574800000004</v>
      </c>
      <c r="GX110" s="1">
        <v>-0.14322289799999999</v>
      </c>
      <c r="GY110" s="8">
        <f t="shared" si="265"/>
        <v>-5.4786420000000002E-2</v>
      </c>
      <c r="GZ110" s="8">
        <f t="shared" si="266"/>
        <v>7.4920322327068373E-3</v>
      </c>
      <c r="HA110">
        <v>16</v>
      </c>
      <c r="HC110" s="1">
        <v>0.76511574999999998</v>
      </c>
      <c r="HD110" s="1">
        <v>-0.18823066999999999</v>
      </c>
      <c r="HE110" s="8">
        <f t="shared" si="267"/>
        <v>-5.4786420000000002E-2</v>
      </c>
      <c r="HF110" s="8">
        <f t="shared" si="268"/>
        <v>9.7418683590639182E-3</v>
      </c>
      <c r="HG110">
        <v>18</v>
      </c>
      <c r="HI110">
        <v>0.76511574999999998</v>
      </c>
      <c r="HJ110">
        <v>-0.22636313999999999</v>
      </c>
      <c r="HK110" s="8">
        <f t="shared" si="269"/>
        <v>-5.4786420000000002E-2</v>
      </c>
      <c r="HL110" s="8">
        <f t="shared" si="270"/>
        <v>1.1575428297330839E-2</v>
      </c>
      <c r="HM110">
        <v>20</v>
      </c>
      <c r="HP110" s="1">
        <v>0.76511574999999998</v>
      </c>
      <c r="HQ110" s="1">
        <v>-0.18823066999999999</v>
      </c>
    </row>
    <row r="111" spans="129:225" x14ac:dyDescent="0.3">
      <c r="DY111" s="1">
        <v>0.91857666199999999</v>
      </c>
      <c r="DZ111" s="14">
        <f t="shared" si="240"/>
        <v>1.2138871339052334E-2</v>
      </c>
      <c r="EA111" s="14">
        <f t="shared" si="241"/>
        <v>-1.2138871339052334E-2</v>
      </c>
      <c r="EB111" s="14">
        <f t="shared" si="242"/>
        <v>5.0256139000000033E-2</v>
      </c>
      <c r="EC111" s="14">
        <f t="shared" si="243"/>
        <v>6.2111773407601024E-3</v>
      </c>
      <c r="ED111" s="7">
        <f t="shared" si="271"/>
        <v>-1.4478294660556796</v>
      </c>
      <c r="EE111">
        <f t="shared" si="244"/>
        <v>-0.9924490974491248</v>
      </c>
      <c r="EG111" s="1">
        <v>0.81990216999999999</v>
      </c>
      <c r="EH111" s="1">
        <v>0.24770410000000001</v>
      </c>
      <c r="EI111" s="8">
        <f t="shared" si="245"/>
        <v>-6.1856750000000016E-2</v>
      </c>
      <c r="EJ111" s="8">
        <f t="shared" si="246"/>
        <v>-1.5206474370699585E-2</v>
      </c>
      <c r="EK111">
        <v>0</v>
      </c>
      <c r="EM111">
        <v>0.81990216999999999</v>
      </c>
      <c r="EN111">
        <v>0.19384481000000001</v>
      </c>
      <c r="EO111" s="8">
        <f t="shared" si="247"/>
        <v>-6.1856750000000016E-2</v>
      </c>
      <c r="EP111" s="8">
        <f t="shared" si="248"/>
        <v>-1.1892820822572885E-2</v>
      </c>
      <c r="EQ111">
        <v>2</v>
      </c>
      <c r="ES111" s="1">
        <v>0.81990216800000004</v>
      </c>
      <c r="ET111" s="1">
        <v>0.13937218600000001</v>
      </c>
      <c r="EU111" s="8">
        <f t="shared" si="249"/>
        <v>-6.1856749999999905E-2</v>
      </c>
      <c r="EV111" s="8">
        <f t="shared" si="250"/>
        <v>-8.5351712829653571E-3</v>
      </c>
      <c r="EW111">
        <v>4</v>
      </c>
      <c r="EY111" s="1">
        <v>0.81990216999999999</v>
      </c>
      <c r="EZ111" s="1">
        <v>0.10936054000000001</v>
      </c>
      <c r="FA111" s="8">
        <f t="shared" si="251"/>
        <v>-6.1856750000000016E-2</v>
      </c>
      <c r="FB111" s="8">
        <f t="shared" si="252"/>
        <v>-6.6768302383702505E-3</v>
      </c>
      <c r="FC111">
        <v>6</v>
      </c>
      <c r="FE111" s="1">
        <v>0.81990216800000004</v>
      </c>
      <c r="FF111" s="1">
        <v>4.0060078999999998E-2</v>
      </c>
      <c r="FG111" s="8">
        <f t="shared" si="253"/>
        <v>-6.1856749999999905E-2</v>
      </c>
      <c r="FH111" s="8">
        <f t="shared" si="254"/>
        <v>-2.4353417609093851E-3</v>
      </c>
      <c r="FI111">
        <v>8</v>
      </c>
      <c r="FK111" s="1">
        <v>0.81680869</v>
      </c>
      <c r="FL111" s="1">
        <v>-2.4529280000000001E-2</v>
      </c>
      <c r="FM111" s="8">
        <f t="shared" si="255"/>
        <v>-5.1284839999999998E-2</v>
      </c>
      <c r="FN111" s="8">
        <f t="shared" si="256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7"/>
        <v>-5.1333570000000051E-2</v>
      </c>
      <c r="FU111" s="8">
        <f t="shared" si="258"/>
        <v>1.76565581344337E-3</v>
      </c>
      <c r="FV111">
        <v>7</v>
      </c>
      <c r="FX111" s="1">
        <v>0.81990216999999999</v>
      </c>
      <c r="FY111" s="1">
        <v>0.24770410000000001</v>
      </c>
      <c r="GE111">
        <v>0.81990216999999999</v>
      </c>
      <c r="GF111">
        <v>-3.6641069999999998E-2</v>
      </c>
      <c r="GG111" s="8">
        <f t="shared" si="259"/>
        <v>-6.1856750000000016E-2</v>
      </c>
      <c r="GH111" s="8">
        <f t="shared" si="260"/>
        <v>2.2152102166596911E-3</v>
      </c>
      <c r="GI111">
        <v>10</v>
      </c>
      <c r="GJ111" s="8"/>
      <c r="GK111" s="1">
        <v>0.81990216999999999</v>
      </c>
      <c r="GL111" s="1">
        <v>-8.7305469999999996E-2</v>
      </c>
      <c r="GM111" s="8">
        <f t="shared" si="261"/>
        <v>-6.1856750000000016E-2</v>
      </c>
      <c r="GN111" s="8">
        <f t="shared" si="262"/>
        <v>5.2425331810262822E-3</v>
      </c>
      <c r="GO111">
        <v>12</v>
      </c>
      <c r="GP111" s="8"/>
      <c r="GQ111" s="1">
        <v>0.81990216999999999</v>
      </c>
      <c r="GR111" s="1">
        <v>-0.16616661999999999</v>
      </c>
      <c r="GS111" s="8">
        <f t="shared" si="263"/>
        <v>-6.1856750000000016E-2</v>
      </c>
      <c r="GT111" s="8">
        <f t="shared" si="264"/>
        <v>9.8979041465178594E-3</v>
      </c>
      <c r="GU111">
        <v>14</v>
      </c>
      <c r="GW111" s="1">
        <v>0.81990216800000004</v>
      </c>
      <c r="GX111" s="1">
        <v>-0.23162369899999999</v>
      </c>
      <c r="GY111" s="8">
        <f t="shared" si="265"/>
        <v>-6.1856749999999905E-2</v>
      </c>
      <c r="GZ111" s="8">
        <f t="shared" si="266"/>
        <v>1.3668472055132806E-2</v>
      </c>
      <c r="HA111">
        <v>16</v>
      </c>
      <c r="HC111" s="1">
        <v>0.81990216999999999</v>
      </c>
      <c r="HD111" s="1">
        <v>-0.29832142</v>
      </c>
      <c r="HE111" s="8">
        <f t="shared" si="267"/>
        <v>-6.1856750000000016E-2</v>
      </c>
      <c r="HF111" s="8">
        <f t="shared" si="268"/>
        <v>1.7417511355681214E-2</v>
      </c>
      <c r="HG111">
        <v>18</v>
      </c>
      <c r="HI111">
        <v>0.81990216999999999</v>
      </c>
      <c r="HJ111">
        <v>-0.35949286000000003</v>
      </c>
      <c r="HK111" s="8">
        <f t="shared" si="269"/>
        <v>-6.1856750000000016E-2</v>
      </c>
      <c r="HL111" s="8">
        <f t="shared" si="270"/>
        <v>2.0738217491260074E-2</v>
      </c>
      <c r="HM111">
        <v>20</v>
      </c>
      <c r="HP111" s="1">
        <v>0.81990216999999999</v>
      </c>
      <c r="HQ111" s="1">
        <v>-0.29832142</v>
      </c>
    </row>
    <row r="112" spans="129:225" x14ac:dyDescent="0.3">
      <c r="DY112" s="1">
        <v>0.96365270999999997</v>
      </c>
      <c r="DZ112" s="14">
        <f t="shared" si="240"/>
        <v>6.2479519489863798E-3</v>
      </c>
      <c r="EA112" s="14">
        <f t="shared" si="241"/>
        <v>-6.2479519489863798E-3</v>
      </c>
      <c r="EB112" s="14">
        <f t="shared" si="242"/>
        <v>4.507604799999998E-2</v>
      </c>
      <c r="EC112" s="14">
        <f t="shared" si="243"/>
        <v>5.890919390065954E-3</v>
      </c>
      <c r="ED112" s="7">
        <f t="shared" si="271"/>
        <v>-1.4408443619900533</v>
      </c>
      <c r="EE112">
        <f t="shared" si="244"/>
        <v>-0.99156811957217028</v>
      </c>
      <c r="EG112" s="1">
        <v>0.88175892</v>
      </c>
      <c r="EH112" s="1">
        <v>0.15320656999999999</v>
      </c>
      <c r="EI112" s="8">
        <f t="shared" si="245"/>
        <v>-5.1058469999999967E-2</v>
      </c>
      <c r="EJ112" s="8">
        <f t="shared" si="246"/>
        <v>-7.7565347320340634E-3</v>
      </c>
      <c r="EK112">
        <v>0</v>
      </c>
      <c r="EM112">
        <v>0.88175892</v>
      </c>
      <c r="EN112">
        <v>0.12550679000000001</v>
      </c>
      <c r="EO112" s="8">
        <f t="shared" si="247"/>
        <v>-5.1058469999999967E-2</v>
      </c>
      <c r="EP112" s="8">
        <f t="shared" si="248"/>
        <v>-6.3502808476108676E-3</v>
      </c>
      <c r="EQ112">
        <v>2</v>
      </c>
      <c r="ES112" s="1">
        <v>0.88175891799999995</v>
      </c>
      <c r="ET112" s="1">
        <v>9.8665567400000001E-2</v>
      </c>
      <c r="EU112" s="8">
        <f t="shared" si="249"/>
        <v>-5.1058467000000052E-2</v>
      </c>
      <c r="EV112" s="8">
        <f t="shared" si="250"/>
        <v>-4.9830670847591527E-3</v>
      </c>
      <c r="EW112">
        <v>4</v>
      </c>
      <c r="EY112" s="1">
        <v>0.88175892</v>
      </c>
      <c r="EZ112" s="1">
        <v>0.10071395</v>
      </c>
      <c r="FA112" s="8">
        <f t="shared" si="251"/>
        <v>-5.1058469999999967E-2</v>
      </c>
      <c r="FB112" s="8">
        <f t="shared" si="252"/>
        <v>-5.0710084023421068E-3</v>
      </c>
      <c r="FC112">
        <v>6</v>
      </c>
      <c r="FE112" s="1">
        <v>0.88175891799999995</v>
      </c>
      <c r="FF112" s="1">
        <v>5.7604347799999997E-2</v>
      </c>
      <c r="FG112" s="8">
        <f t="shared" si="253"/>
        <v>-5.1058467000000052E-2</v>
      </c>
      <c r="FH112" s="8">
        <f t="shared" si="254"/>
        <v>-2.8880078250757692E-3</v>
      </c>
      <c r="FI112">
        <v>8</v>
      </c>
      <c r="FK112" s="1">
        <v>0.86809353</v>
      </c>
      <c r="FL112" s="1">
        <v>-7.4434730000000005E-2</v>
      </c>
      <c r="FM112" s="8">
        <f t="shared" si="255"/>
        <v>-5.0145430000000046E-2</v>
      </c>
      <c r="FN112" s="8">
        <f t="shared" si="256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7"/>
        <v>-5.0256140000000005E-2</v>
      </c>
      <c r="FU112" s="8">
        <f t="shared" si="258"/>
        <v>2.4314331947699196E-3</v>
      </c>
      <c r="FV112">
        <v>7</v>
      </c>
      <c r="FX112" s="1">
        <v>0.88175892</v>
      </c>
      <c r="FY112" s="1">
        <v>0.15320656999999999</v>
      </c>
      <c r="GE112">
        <v>0.88175892</v>
      </c>
      <c r="GF112">
        <v>6.8759399999999997E-3</v>
      </c>
      <c r="GG112" s="8">
        <f t="shared" si="259"/>
        <v>-5.1058469999999967E-2</v>
      </c>
      <c r="GH112" s="8">
        <f t="shared" si="260"/>
        <v>-3.4282610866845028E-4</v>
      </c>
      <c r="GI112">
        <v>10</v>
      </c>
      <c r="GJ112" s="8"/>
      <c r="GK112" s="1">
        <v>0.88175892</v>
      </c>
      <c r="GL112" s="1">
        <v>-1.4194139999999999E-2</v>
      </c>
      <c r="GM112" s="8">
        <f t="shared" si="261"/>
        <v>-5.1058469999999967E-2</v>
      </c>
      <c r="GN112" s="8">
        <f t="shared" si="262"/>
        <v>7.0291664953848706E-4</v>
      </c>
      <c r="GO112">
        <v>12</v>
      </c>
      <c r="GP112" s="8"/>
      <c r="GQ112" s="1">
        <v>0.88175892</v>
      </c>
      <c r="GR112" s="1">
        <v>-6.6961909999999999E-2</v>
      </c>
      <c r="GS112" s="8">
        <f t="shared" si="263"/>
        <v>-5.1058469999999967E-2</v>
      </c>
      <c r="GT112" s="8">
        <f t="shared" si="264"/>
        <v>3.2894425297407028E-3</v>
      </c>
      <c r="GU112">
        <v>14</v>
      </c>
      <c r="GW112" s="1">
        <v>0.88175891799999995</v>
      </c>
      <c r="GX112" s="1">
        <v>-0.104145158</v>
      </c>
      <c r="GY112" s="8">
        <f t="shared" si="265"/>
        <v>-5.1058467000000052E-2</v>
      </c>
      <c r="GZ112" s="8">
        <f t="shared" si="266"/>
        <v>5.0684019172936492E-3</v>
      </c>
      <c r="HA112">
        <v>16</v>
      </c>
      <c r="HC112" s="1">
        <v>0.88175892</v>
      </c>
      <c r="HD112" s="1">
        <v>-0.14251827</v>
      </c>
      <c r="HE112" s="8">
        <f t="shared" si="267"/>
        <v>-5.1058469999999967E-2</v>
      </c>
      <c r="HF112" s="8">
        <f t="shared" si="268"/>
        <v>6.8622607984489105E-3</v>
      </c>
      <c r="HG112">
        <v>18</v>
      </c>
      <c r="HI112">
        <v>0.88175892</v>
      </c>
      <c r="HJ112">
        <v>-0.17421871</v>
      </c>
      <c r="HK112" s="8">
        <f t="shared" si="269"/>
        <v>-5.1058469999999967E-2</v>
      </c>
      <c r="HL112" s="8">
        <f t="shared" si="270"/>
        <v>8.2884049604303039E-3</v>
      </c>
      <c r="HM112">
        <v>20</v>
      </c>
      <c r="HP112" s="1">
        <v>0.88175892</v>
      </c>
      <c r="HQ112" s="1">
        <v>-0.14251827</v>
      </c>
    </row>
    <row r="113" spans="128:225" x14ac:dyDescent="0.3">
      <c r="DY113" s="1">
        <v>1</v>
      </c>
      <c r="DZ113" s="14">
        <f t="shared" si="240"/>
        <v>1.2599999999999777E-3</v>
      </c>
      <c r="EA113" s="14">
        <f t="shared" si="241"/>
        <v>-1.2599999999999777E-3</v>
      </c>
      <c r="EB113" s="14">
        <f t="shared" si="242"/>
        <v>3.6347290000000032E-2</v>
      </c>
      <c r="EC113" s="14">
        <f t="shared" si="243"/>
        <v>4.9879519489864025E-3</v>
      </c>
      <c r="ED113" s="7">
        <f t="shared" si="271"/>
        <v>-1.4344178036925648</v>
      </c>
      <c r="EE113">
        <f t="shared" si="244"/>
        <v>-0.99071485389263281</v>
      </c>
      <c r="EG113">
        <v>0.93281738999999997</v>
      </c>
      <c r="EH113" s="1">
        <v>0.13227710000000001</v>
      </c>
      <c r="EI113" s="8">
        <f t="shared" si="245"/>
        <v>-3.9666370000000062E-2</v>
      </c>
      <c r="EJ113" s="8">
        <f t="shared" si="246"/>
        <v>-5.1982336715569949E-3</v>
      </c>
      <c r="EK113">
        <v>0</v>
      </c>
      <c r="EM113">
        <v>0.93281738999999997</v>
      </c>
      <c r="EN113">
        <v>0.10157057</v>
      </c>
      <c r="EO113" s="8">
        <f t="shared" si="247"/>
        <v>-3.9666370000000062E-2</v>
      </c>
      <c r="EP113" s="8">
        <f t="shared" si="248"/>
        <v>-3.9890950229423735E-3</v>
      </c>
      <c r="EQ113">
        <v>2</v>
      </c>
      <c r="ES113" s="1">
        <v>0.932817385</v>
      </c>
      <c r="ET113" s="1">
        <v>7.4958472700000001E-2</v>
      </c>
      <c r="EU113" s="8">
        <f t="shared" si="249"/>
        <v>-3.9666376999999975E-2</v>
      </c>
      <c r="EV113" s="8">
        <f t="shared" si="250"/>
        <v>-2.938547590631003E-3</v>
      </c>
      <c r="EW113">
        <v>4</v>
      </c>
      <c r="EY113" s="1">
        <v>0.93281738999999997</v>
      </c>
      <c r="EZ113" s="1">
        <v>8.1721119999999994E-2</v>
      </c>
      <c r="FA113" s="8">
        <f t="shared" si="251"/>
        <v>-3.9666370000000062E-2</v>
      </c>
      <c r="FB113" s="8">
        <f t="shared" si="252"/>
        <v>-3.1938888046879632E-3</v>
      </c>
      <c r="FC113">
        <v>6</v>
      </c>
      <c r="FE113" s="1">
        <v>0.932817385</v>
      </c>
      <c r="FF113" s="1">
        <v>3.9282328599999999E-2</v>
      </c>
      <c r="FG113" s="8">
        <f t="shared" si="253"/>
        <v>-3.9666376999999975E-2</v>
      </c>
      <c r="FH113" s="8">
        <f t="shared" si="254"/>
        <v>-1.5286962820687728E-3</v>
      </c>
      <c r="FI113">
        <v>8</v>
      </c>
      <c r="FK113" s="1">
        <v>0.91823896000000005</v>
      </c>
      <c r="FL113" s="1">
        <v>-0.13604817</v>
      </c>
      <c r="FM113" s="8">
        <f t="shared" si="255"/>
        <v>-4.4942229999999972E-2</v>
      </c>
      <c r="FN113" s="8">
        <f t="shared" si="256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7"/>
        <v>-4.5076049999999923E-2</v>
      </c>
      <c r="FU113" s="8">
        <f t="shared" si="258"/>
        <v>2.8908380785870485E-3</v>
      </c>
      <c r="FV113">
        <v>7</v>
      </c>
      <c r="FX113">
        <v>0.93281738999999997</v>
      </c>
      <c r="FY113" s="1">
        <v>0.13227710000000001</v>
      </c>
      <c r="GE113">
        <v>0.93281738999999997</v>
      </c>
      <c r="GF113">
        <v>-1.11623E-2</v>
      </c>
      <c r="GG113" s="8">
        <f t="shared" si="259"/>
        <v>-3.9666370000000062E-2</v>
      </c>
      <c r="GH113" s="8">
        <f t="shared" si="260"/>
        <v>4.3199257520967565E-4</v>
      </c>
      <c r="GI113">
        <v>10</v>
      </c>
      <c r="GK113" s="1">
        <v>0.93281738999999997</v>
      </c>
      <c r="GL113" s="1">
        <v>-2.8515559999999999E-2</v>
      </c>
      <c r="GM113" s="8">
        <f t="shared" si="261"/>
        <v>-3.9666370000000062E-2</v>
      </c>
      <c r="GN113" s="8">
        <f t="shared" si="262"/>
        <v>1.0961183086186258E-3</v>
      </c>
      <c r="GO113">
        <v>12</v>
      </c>
      <c r="GQ113" s="1">
        <v>0.93281738999999997</v>
      </c>
      <c r="GR113" s="1">
        <v>-8.0346109999999998E-2</v>
      </c>
      <c r="GS113" s="8">
        <f t="shared" si="263"/>
        <v>-3.9666370000000062E-2</v>
      </c>
      <c r="GT113" s="8">
        <f t="shared" si="264"/>
        <v>3.063656756544558E-3</v>
      </c>
      <c r="GU113">
        <v>14</v>
      </c>
      <c r="GW113" s="1">
        <v>0.932817385</v>
      </c>
      <c r="GX113" s="1">
        <v>-0.114602441</v>
      </c>
      <c r="GY113" s="8">
        <f t="shared" si="265"/>
        <v>-3.9666376999999975E-2</v>
      </c>
      <c r="GZ113" s="8">
        <f t="shared" si="266"/>
        <v>4.3291906797095501E-3</v>
      </c>
      <c r="HA113">
        <v>16</v>
      </c>
      <c r="HC113" s="1">
        <v>0.93281738999999997</v>
      </c>
      <c r="HD113" s="1">
        <v>-0.14994397000000001</v>
      </c>
      <c r="HE113" s="8">
        <f t="shared" si="267"/>
        <v>-3.9666370000000062E-2</v>
      </c>
      <c r="HF113" s="8">
        <f t="shared" si="268"/>
        <v>5.6041075823788583E-3</v>
      </c>
      <c r="HG113">
        <v>18</v>
      </c>
      <c r="HI113">
        <v>0.93281738999999997</v>
      </c>
      <c r="HJ113">
        <v>-0.17809729999999999</v>
      </c>
      <c r="HK113" s="8">
        <f t="shared" si="269"/>
        <v>-3.9666370000000062E-2</v>
      </c>
      <c r="HL113" s="8">
        <f t="shared" si="270"/>
        <v>6.5767946964793806E-3</v>
      </c>
      <c r="HM113">
        <v>20</v>
      </c>
      <c r="HP113" s="1">
        <v>0.93281738999999997</v>
      </c>
      <c r="HQ113" s="1">
        <v>-0.14994397000000001</v>
      </c>
    </row>
    <row r="114" spans="128:225" x14ac:dyDescent="0.3">
      <c r="ED114" s="7">
        <f>-(PI()/2)+ATAN(EC113/EB113)</f>
        <v>-1.4344178036925648</v>
      </c>
      <c r="EE114">
        <f t="shared" si="244"/>
        <v>-0.99071485389263281</v>
      </c>
      <c r="EG114">
        <v>0.97248376000000003</v>
      </c>
      <c r="EH114">
        <v>0.15262663000000001</v>
      </c>
      <c r="EI114" s="8">
        <f>EG114-EG113</f>
        <v>3.9666370000000062E-2</v>
      </c>
      <c r="EJ114" s="8">
        <f t="shared" si="246"/>
        <v>5.9979307623335481E-3</v>
      </c>
      <c r="EK114">
        <v>0</v>
      </c>
      <c r="EM114">
        <v>0.97248376000000003</v>
      </c>
      <c r="EN114">
        <v>0.13692697000000001</v>
      </c>
      <c r="EO114" s="8">
        <f>EM114-EM113</f>
        <v>3.9666370000000062E-2</v>
      </c>
      <c r="EP114" s="8">
        <f t="shared" si="248"/>
        <v>5.3776866127026729E-3</v>
      </c>
      <c r="EQ114">
        <v>2</v>
      </c>
      <c r="ES114" s="1">
        <v>0.97248376199999997</v>
      </c>
      <c r="ET114" s="1">
        <v>0.128051729</v>
      </c>
      <c r="EU114" s="8">
        <f>ES114-ES113</f>
        <v>3.9666376999999975E-2</v>
      </c>
      <c r="EV114" s="8">
        <f t="shared" si="250"/>
        <v>5.0199275168674043E-3</v>
      </c>
      <c r="EW114">
        <v>4</v>
      </c>
      <c r="EY114">
        <v>0.97248376000000003</v>
      </c>
      <c r="EZ114" s="1">
        <v>0.16198249000000001</v>
      </c>
      <c r="FA114" s="8">
        <f>EY114-EY113</f>
        <v>3.9666370000000062E-2</v>
      </c>
      <c r="FB114" s="8">
        <f t="shared" si="252"/>
        <v>6.3307265167985953E-3</v>
      </c>
      <c r="FC114">
        <v>6</v>
      </c>
      <c r="FE114" s="1">
        <v>0.97248376199999997</v>
      </c>
      <c r="FF114" s="1">
        <v>0.133508136</v>
      </c>
      <c r="FG114" s="8">
        <f>FE114-FE113</f>
        <v>3.9666376999999975E-2</v>
      </c>
      <c r="FH114" s="8">
        <f t="shared" si="254"/>
        <v>5.1955522598304445E-3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6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8"/>
        <v>-3.5748466452180127E-3</v>
      </c>
      <c r="FV114">
        <v>7</v>
      </c>
      <c r="FW114" s="4"/>
      <c r="FX114">
        <v>0.97248376000000003</v>
      </c>
      <c r="FY114">
        <v>0.15262663000000001</v>
      </c>
      <c r="GE114">
        <v>0.97248376000000003</v>
      </c>
      <c r="GF114">
        <v>9.5593300000000006E-2</v>
      </c>
      <c r="GG114" s="8">
        <f>GE114-GE113</f>
        <v>3.9666370000000062E-2</v>
      </c>
      <c r="GH114" s="8">
        <f t="shared" si="260"/>
        <v>3.6995597537954625E-3</v>
      </c>
      <c r="GI114">
        <v>10</v>
      </c>
      <c r="GJ114" s="4"/>
      <c r="GK114" s="1">
        <v>0.97248376000000003</v>
      </c>
      <c r="GL114" s="1">
        <v>9.9456829999999996E-2</v>
      </c>
      <c r="GM114" s="8">
        <f>GK114-GK113</f>
        <v>3.9666370000000062E-2</v>
      </c>
      <c r="GN114" s="8">
        <f t="shared" si="262"/>
        <v>3.8230514245615444E-3</v>
      </c>
      <c r="GO114">
        <v>12</v>
      </c>
      <c r="GP114" s="7"/>
      <c r="GQ114">
        <v>0.97248376000000003</v>
      </c>
      <c r="GR114" s="1">
        <v>5.9780199999999999E-2</v>
      </c>
      <c r="GS114" s="8">
        <f>GQ114-GQ113</f>
        <v>3.9666370000000062E-2</v>
      </c>
      <c r="GT114" s="8">
        <f t="shared" si="264"/>
        <v>2.279463357187859E-3</v>
      </c>
      <c r="GU114">
        <v>14</v>
      </c>
      <c r="GW114" s="1">
        <v>0.97248376199999997</v>
      </c>
      <c r="GX114" s="1">
        <v>4.2772629200000002E-2</v>
      </c>
      <c r="GY114" s="8">
        <f>GW114-GW113</f>
        <v>3.9666376999999975E-2</v>
      </c>
      <c r="GZ114" s="8">
        <f t="shared" si="266"/>
        <v>1.6157672215665335E-3</v>
      </c>
      <c r="HA114">
        <v>16</v>
      </c>
      <c r="HC114" s="1">
        <v>0.97248376000000003</v>
      </c>
      <c r="HD114" s="1">
        <v>2.4515950000000002E-2</v>
      </c>
      <c r="HE114" s="8">
        <f>HC114-HC113</f>
        <v>3.9666370000000062E-2</v>
      </c>
      <c r="HF114" s="8">
        <f t="shared" si="268"/>
        <v>9.1627573475759638E-4</v>
      </c>
      <c r="HG114">
        <v>18</v>
      </c>
      <c r="HI114">
        <v>0.97248376000000003</v>
      </c>
      <c r="HJ114">
        <v>1.6701270000000001E-2</v>
      </c>
      <c r="HK114" s="8">
        <f>HI114-HI113</f>
        <v>3.9666370000000062E-2</v>
      </c>
      <c r="HL114" s="8">
        <f t="shared" si="270"/>
        <v>6.1674614921433495E-4</v>
      </c>
      <c r="HM114">
        <v>20</v>
      </c>
      <c r="HP114" s="1">
        <v>0.97248376000000003</v>
      </c>
      <c r="HQ114" s="1">
        <v>2.4515950000000002E-2</v>
      </c>
    </row>
    <row r="115" spans="128:225" x14ac:dyDescent="0.3">
      <c r="EG115">
        <v>1</v>
      </c>
      <c r="EH115">
        <v>-0.16242098999999999</v>
      </c>
      <c r="EI115" s="8">
        <f>EG115-EG114</f>
        <v>2.751623999999997E-2</v>
      </c>
      <c r="EJ115" s="8">
        <f>-EI115*EH115*$EE116*COS(EK115*(PI()/180))</f>
        <v>0</v>
      </c>
      <c r="EK115">
        <v>0</v>
      </c>
      <c r="EM115">
        <v>1</v>
      </c>
      <c r="EN115">
        <v>-0.21782570000000001</v>
      </c>
      <c r="EO115" s="8">
        <f>EM115-EM114</f>
        <v>2.751623999999997E-2</v>
      </c>
      <c r="EP115" s="8">
        <f>-EO115*EN115*$EE116*COS(EQ115*(PI()/180))</f>
        <v>0</v>
      </c>
      <c r="EQ115">
        <v>2</v>
      </c>
      <c r="ES115" s="1">
        <v>1</v>
      </c>
      <c r="ET115" s="1">
        <v>-0.25854926700000003</v>
      </c>
      <c r="EU115" s="8">
        <f>ES115-ES114</f>
        <v>2.7516238000000026E-2</v>
      </c>
      <c r="EV115" s="8">
        <f>-EU115*ET115*$EE116*COS(EW115*(PI()/180))</f>
        <v>0</v>
      </c>
      <c r="EW115">
        <v>4</v>
      </c>
      <c r="EY115">
        <v>1</v>
      </c>
      <c r="EZ115" s="1">
        <v>-0.25058063000000003</v>
      </c>
      <c r="FA115" s="8">
        <f>EY115-EY114</f>
        <v>2.751623999999997E-2</v>
      </c>
      <c r="FB115" s="8">
        <f>-FA115*EZ115*$EE116*COS(FC115*(PI()/180))</f>
        <v>0</v>
      </c>
      <c r="FC115">
        <v>6</v>
      </c>
      <c r="FE115" s="1">
        <v>1</v>
      </c>
      <c r="FF115" s="1">
        <v>-0.30247236500000002</v>
      </c>
      <c r="FG115" s="8">
        <f>FE115-FE114</f>
        <v>2.7516238000000026E-2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-0.16242098999999999</v>
      </c>
      <c r="GE115">
        <v>1</v>
      </c>
      <c r="GF115">
        <v>-0.36101583999999998</v>
      </c>
      <c r="GG115" s="8">
        <f>GE115-GE114</f>
        <v>2.751623999999997E-2</v>
      </c>
      <c r="GH115" s="8">
        <f>-GG115*GF115*$EE116*COS(GI115*(PI()/180))</f>
        <v>0</v>
      </c>
      <c r="GI115">
        <v>10</v>
      </c>
      <c r="GJ115" s="4"/>
      <c r="GK115">
        <v>1</v>
      </c>
      <c r="GL115" s="1">
        <v>-0.37850896000000001</v>
      </c>
      <c r="GM115" s="8">
        <f>GK115-GK114</f>
        <v>2.751623999999997E-2</v>
      </c>
      <c r="GN115" s="8">
        <f>-GM115*GL115*$EE116*COS(GO115*(PI()/180))</f>
        <v>0</v>
      </c>
      <c r="GO115">
        <v>12</v>
      </c>
      <c r="GP115" s="7"/>
      <c r="GQ115">
        <v>1</v>
      </c>
      <c r="GR115" s="1">
        <v>-0.42910351000000002</v>
      </c>
      <c r="GS115" s="8">
        <f>GQ115-GQ114</f>
        <v>2.751623999999997E-2</v>
      </c>
      <c r="GT115" s="8">
        <f>-GS115*GR115*$EE116*COS(GU115*(PI()/180))</f>
        <v>0</v>
      </c>
      <c r="GU115">
        <v>14</v>
      </c>
      <c r="GW115" s="1">
        <v>1</v>
      </c>
      <c r="GX115" s="1">
        <v>-0.458290058</v>
      </c>
      <c r="GY115" s="8">
        <f>GW115-GW114</f>
        <v>2.7516238000000026E-2</v>
      </c>
      <c r="GZ115" s="8">
        <f>-GY115*GX115*$EE116*COS(HA115*(PI()/180))</f>
        <v>0</v>
      </c>
      <c r="HA115">
        <v>16</v>
      </c>
      <c r="HC115">
        <v>1</v>
      </c>
      <c r="HD115" s="1">
        <v>-0.48629334000000002</v>
      </c>
      <c r="HE115" s="8">
        <f>HC115-HC114</f>
        <v>2.751623999999997E-2</v>
      </c>
      <c r="HF115" s="8">
        <f>-HE115*HD115*$EE116*COS(HG115*(PI()/180))</f>
        <v>0</v>
      </c>
      <c r="HG115">
        <v>18</v>
      </c>
      <c r="HI115">
        <v>1</v>
      </c>
      <c r="HJ115">
        <v>-0.51697219999999999</v>
      </c>
      <c r="HK115" s="8">
        <f>HI115-HI114</f>
        <v>2.751623999999997E-2</v>
      </c>
      <c r="HL115" s="8">
        <f>-HK115*HJ115*$EE116*COS(HM115*(PI()/180))</f>
        <v>0</v>
      </c>
      <c r="HM115">
        <v>20</v>
      </c>
      <c r="HP115">
        <v>1</v>
      </c>
      <c r="HQ115" s="1">
        <v>-0.48629334000000002</v>
      </c>
    </row>
    <row r="117" spans="128:225" x14ac:dyDescent="0.3">
      <c r="EG117" s="4" t="s">
        <v>17</v>
      </c>
      <c r="EH117" s="4">
        <v>46</v>
      </c>
      <c r="EI117" s="4" t="s">
        <v>3</v>
      </c>
      <c r="EJ117" s="7">
        <f>SUM(EJ68:EJ115)</f>
        <v>2.7363582167556095E-2</v>
      </c>
      <c r="EM117" s="4" t="s">
        <v>17</v>
      </c>
      <c r="EN117" s="4">
        <v>46</v>
      </c>
      <c r="EO117" s="4" t="s">
        <v>3</v>
      </c>
      <c r="EP117" s="7">
        <f>SUM(EP67:EP115)</f>
        <v>0.24586013398117817</v>
      </c>
      <c r="ES117" s="4" t="s">
        <v>17</v>
      </c>
      <c r="ET117" s="4">
        <v>46</v>
      </c>
      <c r="EU117" s="4" t="s">
        <v>3</v>
      </c>
      <c r="EV117" s="7">
        <f>SUM(EV67:EV115)</f>
        <v>0.45755382972055902</v>
      </c>
      <c r="EY117" s="4" t="s">
        <v>17</v>
      </c>
      <c r="EZ117" s="4">
        <v>46</v>
      </c>
      <c r="FA117" s="4" t="s">
        <v>3</v>
      </c>
      <c r="FB117" s="7">
        <f>SUM(FB67:FB115)</f>
        <v>0.58872659134619787</v>
      </c>
      <c r="FE117" s="4" t="s">
        <v>17</v>
      </c>
      <c r="FF117" s="4">
        <v>46</v>
      </c>
      <c r="FG117" s="4" t="s">
        <v>3</v>
      </c>
      <c r="FH117" s="7">
        <f>SUM(FH67:FH115)</f>
        <v>0.82383386529357816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G117" s="8"/>
      <c r="GH117" s="8"/>
      <c r="GM117" s="8"/>
      <c r="GN117" s="8"/>
      <c r="GS117" s="8"/>
      <c r="GT117" s="8"/>
      <c r="GY117" s="8"/>
      <c r="GZ117" s="8"/>
      <c r="HE117" s="8"/>
      <c r="HF117" s="8"/>
      <c r="HK117" s="8"/>
      <c r="HL117" s="8"/>
    </row>
    <row r="119" spans="128:225" x14ac:dyDescent="0.3">
      <c r="GE119" s="4" t="s">
        <v>17</v>
      </c>
      <c r="GF119" s="4">
        <v>46</v>
      </c>
      <c r="GG119" s="4" t="s">
        <v>3</v>
      </c>
      <c r="GH119" s="7">
        <f>SUM(GH67:GH117)</f>
        <v>1.069569463855164</v>
      </c>
      <c r="GK119" s="4" t="s">
        <v>17</v>
      </c>
      <c r="GL119" s="4">
        <v>46</v>
      </c>
      <c r="GM119" s="4" t="s">
        <v>3</v>
      </c>
      <c r="GN119" s="7">
        <f>SUM(GN67:GN117)</f>
        <v>1.2244037925557811</v>
      </c>
      <c r="GQ119" s="4" t="s">
        <v>17</v>
      </c>
      <c r="GR119" s="4">
        <v>46</v>
      </c>
      <c r="GS119" s="4" t="s">
        <v>3</v>
      </c>
      <c r="GT119" s="7">
        <f>SUM(GT67:GT117)</f>
        <v>1.453843366818337</v>
      </c>
      <c r="GW119" s="4" t="s">
        <v>17</v>
      </c>
      <c r="GX119" s="4">
        <v>46</v>
      </c>
      <c r="GY119" s="4" t="s">
        <v>3</v>
      </c>
      <c r="GZ119" s="7">
        <f>SUM(GZ67:GZ117)</f>
        <v>1.6255574976823104</v>
      </c>
      <c r="HC119" s="4" t="s">
        <v>17</v>
      </c>
      <c r="HD119" s="4">
        <v>46</v>
      </c>
      <c r="HE119" s="4" t="s">
        <v>3</v>
      </c>
      <c r="HF119" s="7">
        <f>SUM(HF67:HF117)</f>
        <v>1.7853306887986378</v>
      </c>
      <c r="HI119" s="4" t="s">
        <v>17</v>
      </c>
      <c r="HJ119" s="4">
        <v>46</v>
      </c>
      <c r="HK119" s="4" t="s">
        <v>3</v>
      </c>
      <c r="HL119" s="7">
        <f>SUM(HL67:HL117)</f>
        <v>1.9041049974034618</v>
      </c>
    </row>
    <row r="122" spans="128:225" ht="15" thickBot="1" x14ac:dyDescent="0.35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25" x14ac:dyDescent="0.3">
      <c r="DX123" s="18" t="s">
        <v>21</v>
      </c>
    </row>
    <row r="125" spans="128:225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25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25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25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72">EG132-EG133</f>
        <v>0</v>
      </c>
      <c r="EJ132" s="8">
        <f t="shared" ref="EJ132:EJ155" si="273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74">EY132-EY133</f>
        <v>0</v>
      </c>
      <c r="FB132" s="8">
        <f t="shared" ref="FB132:FB155" si="275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6">FE132-FE133</f>
        <v>0</v>
      </c>
      <c r="FH132" s="8">
        <f t="shared" ref="FH132:FH155" si="277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8">FK132-FK133</f>
        <v>0</v>
      </c>
      <c r="FN132" s="8">
        <f t="shared" ref="FN132:FN155" si="279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80">GQ132-GQ133</f>
        <v>0</v>
      </c>
      <c r="GT132" s="8">
        <f t="shared" ref="GT132:GT155" si="281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82">HC132-HC133</f>
        <v>0</v>
      </c>
      <c r="HF132" s="8">
        <f t="shared" ref="HF132:HF155" si="283"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4">
        <f t="shared" ref="DZ133:DZ154" si="284">5*($EC$5/100)*(0.2969*SQRT(DY133)-0.126*DY133-0.3516*DY133^2+0.2843*DY133^3-0.1015*DY133^4)</f>
        <v>2.6648108451597489E-2</v>
      </c>
      <c r="EA133" s="14">
        <f t="shared" ref="EA133:EA154" si="285">DZ133</f>
        <v>2.6648108451597489E-2</v>
      </c>
      <c r="EB133" s="14">
        <f t="shared" ref="EB133:EB154" si="286">DY133-DY132</f>
        <v>2.60625466E-2</v>
      </c>
      <c r="EC133" s="14">
        <f t="shared" ref="EC133:EC154" si="287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72"/>
        <v>0</v>
      </c>
      <c r="EJ133" s="8">
        <f t="shared" si="273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74"/>
        <v>-2.5729459999999999E-2</v>
      </c>
      <c r="FB133" s="8">
        <f t="shared" si="275"/>
        <v>-6.9596525685027295E-3</v>
      </c>
      <c r="FC133">
        <v>6</v>
      </c>
      <c r="FE133">
        <v>0</v>
      </c>
      <c r="FF133">
        <v>-3.9790239999999998E-2</v>
      </c>
      <c r="FG133" s="8">
        <f t="shared" si="276"/>
        <v>-2.5729459999999999E-2</v>
      </c>
      <c r="FH133" s="8">
        <f t="shared" si="277"/>
        <v>-7.0887007424576016E-4</v>
      </c>
      <c r="FI133">
        <v>8</v>
      </c>
      <c r="FK133">
        <v>0</v>
      </c>
      <c r="FL133">
        <v>-3.9790239999999998E-2</v>
      </c>
      <c r="FM133" s="8">
        <f t="shared" si="278"/>
        <v>-2.5729459999999999E-2</v>
      </c>
      <c r="FN133" s="8">
        <f t="shared" si="279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80"/>
        <v>-2.5729459999999999E-2</v>
      </c>
      <c r="GT133" s="8">
        <f t="shared" si="281"/>
        <v>8.0818921751473014E-3</v>
      </c>
      <c r="GU133">
        <v>16</v>
      </c>
      <c r="HC133">
        <v>0</v>
      </c>
      <c r="HD133">
        <v>0.80786603000000001</v>
      </c>
      <c r="HE133" s="8">
        <f t="shared" si="282"/>
        <v>-2.5729459999999999E-2</v>
      </c>
      <c r="HF133" s="8">
        <f t="shared" si="283"/>
        <v>1.3657225230551871E-2</v>
      </c>
      <c r="HG133">
        <v>20</v>
      </c>
    </row>
    <row r="134" spans="129:215" x14ac:dyDescent="0.3">
      <c r="DY134" s="1">
        <v>6.5657129800000005E-2</v>
      </c>
      <c r="DZ134" s="14">
        <f t="shared" si="284"/>
        <v>3.9820016425207334E-2</v>
      </c>
      <c r="EA134" s="14">
        <f t="shared" si="285"/>
        <v>3.9820016425207334E-2</v>
      </c>
      <c r="EB134" s="14">
        <f t="shared" si="286"/>
        <v>3.9594583200000005E-2</v>
      </c>
      <c r="EC134" s="14">
        <f t="shared" si="287"/>
        <v>1.3171907973609846E-2</v>
      </c>
      <c r="ED134" s="7">
        <f t="shared" ref="ED134:ED154" si="288">(PI()/2)+ATAN(EC134/EB134)</f>
        <v>1.8919492617242695</v>
      </c>
      <c r="EE134">
        <f t="shared" ref="EE134:EE155" si="289">SIN(ED134)</f>
        <v>0.94887211249767367</v>
      </c>
      <c r="EI134" s="8">
        <f t="shared" si="272"/>
        <v>0</v>
      </c>
      <c r="EJ134" s="8">
        <f t="shared" si="273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74"/>
        <v>-3.9560220000000007E-2</v>
      </c>
      <c r="FB134" s="8">
        <f t="shared" si="275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6"/>
        <v>-3.9560220000000007E-2</v>
      </c>
      <c r="FH134" s="8">
        <f t="shared" si="277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8"/>
        <v>-3.9560220000000007E-2</v>
      </c>
      <c r="FN134" s="8">
        <f t="shared" si="279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80"/>
        <v>-3.9560220000000007E-2</v>
      </c>
      <c r="GT134" s="8">
        <f t="shared" si="281"/>
        <v>4.848819704340139E-2</v>
      </c>
      <c r="GU134">
        <v>16</v>
      </c>
      <c r="HC134">
        <v>2.5729459999999999E-2</v>
      </c>
      <c r="HD134">
        <v>1.55739111</v>
      </c>
      <c r="HE134" s="8">
        <f t="shared" si="282"/>
        <v>-3.9560220000000007E-2</v>
      </c>
      <c r="HF134" s="8">
        <f t="shared" si="283"/>
        <v>5.4935096113502002E-2</v>
      </c>
      <c r="HG134">
        <v>20</v>
      </c>
    </row>
    <row r="135" spans="129:215" x14ac:dyDescent="0.3">
      <c r="DY135" s="1">
        <v>0.116797683</v>
      </c>
      <c r="DZ135" s="14">
        <f t="shared" si="284"/>
        <v>4.9433246699933216E-2</v>
      </c>
      <c r="EA135" s="14">
        <f t="shared" si="285"/>
        <v>4.9433246699933216E-2</v>
      </c>
      <c r="EB135" s="14">
        <f t="shared" si="286"/>
        <v>5.1140553199999994E-2</v>
      </c>
      <c r="EC135" s="14">
        <f t="shared" si="287"/>
        <v>9.6132302747258813E-3</v>
      </c>
      <c r="ED135" s="7">
        <f t="shared" si="288"/>
        <v>1.7566047065434491</v>
      </c>
      <c r="EE135">
        <f t="shared" si="289"/>
        <v>0.98278723083040553</v>
      </c>
      <c r="EI135" s="8">
        <f t="shared" si="272"/>
        <v>0</v>
      </c>
      <c r="EJ135" s="8">
        <f t="shared" si="273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74"/>
        <v>-5.1124549999999991E-2</v>
      </c>
      <c r="FB135" s="8">
        <f t="shared" si="275"/>
        <v>4.6311105278563108E-2</v>
      </c>
      <c r="FC135">
        <v>6</v>
      </c>
      <c r="FE135">
        <v>6.5289680000000003E-2</v>
      </c>
      <c r="FF135">
        <v>1.22451029</v>
      </c>
      <c r="FG135" s="8">
        <f t="shared" si="276"/>
        <v>-5.1124549999999991E-2</v>
      </c>
      <c r="FH135" s="8">
        <f t="shared" si="277"/>
        <v>6.092621769570896E-2</v>
      </c>
      <c r="FI135">
        <v>8</v>
      </c>
      <c r="FK135">
        <v>6.5289680000000003E-2</v>
      </c>
      <c r="FL135">
        <v>1.22451029</v>
      </c>
      <c r="FM135" s="8">
        <f t="shared" si="278"/>
        <v>-5.1124549999999991E-2</v>
      </c>
      <c r="FN135" s="8">
        <f t="shared" si="279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80"/>
        <v>-5.1124549999999991E-2</v>
      </c>
      <c r="GT135" s="8">
        <f t="shared" si="281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82"/>
        <v>-5.1124549999999991E-2</v>
      </c>
      <c r="HF135" s="8">
        <f t="shared" si="283"/>
        <v>8.2002416533674446E-2</v>
      </c>
      <c r="HG135">
        <v>20</v>
      </c>
    </row>
    <row r="136" spans="129:215" x14ac:dyDescent="0.3">
      <c r="DY136" s="1">
        <v>0.17878364099999999</v>
      </c>
      <c r="DZ136" s="14">
        <f t="shared" si="284"/>
        <v>5.5976094728309785E-2</v>
      </c>
      <c r="EA136" s="14">
        <f t="shared" si="285"/>
        <v>5.5976094728309785E-2</v>
      </c>
      <c r="EB136" s="14">
        <f t="shared" si="286"/>
        <v>6.1985957999999994E-2</v>
      </c>
      <c r="EC136" s="14">
        <f t="shared" si="287"/>
        <v>6.5428480283765689E-3</v>
      </c>
      <c r="ED136" s="7">
        <f t="shared" si="288"/>
        <v>1.6759606278858505</v>
      </c>
      <c r="EE136">
        <f t="shared" si="289"/>
        <v>0.99447532939330852</v>
      </c>
      <c r="EI136" s="8">
        <f t="shared" si="272"/>
        <v>0</v>
      </c>
      <c r="EJ136" s="8">
        <f t="shared" si="273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74"/>
        <v>-6.1994780000000013E-2</v>
      </c>
      <c r="FB136" s="8">
        <f t="shared" si="275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6"/>
        <v>-6.1994780000000013E-2</v>
      </c>
      <c r="FH136" s="8">
        <f t="shared" si="277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8"/>
        <v>-6.1994780000000013E-2</v>
      </c>
      <c r="FN136" s="8">
        <f t="shared" si="279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80"/>
        <v>-6.1994780000000013E-2</v>
      </c>
      <c r="GT136" s="8">
        <f t="shared" si="281"/>
        <v>9.4821965720890758E-2</v>
      </c>
      <c r="GU136">
        <v>16</v>
      </c>
      <c r="HC136">
        <v>0.11641422999999999</v>
      </c>
      <c r="HD136">
        <v>1.70301294</v>
      </c>
      <c r="HE136" s="8">
        <f t="shared" si="282"/>
        <v>-6.1994780000000013E-2</v>
      </c>
      <c r="HF136" s="8">
        <f t="shared" si="283"/>
        <v>9.8662678433866099E-2</v>
      </c>
      <c r="HG136">
        <v>20</v>
      </c>
    </row>
    <row r="137" spans="129:215" x14ac:dyDescent="0.3">
      <c r="DY137" s="1">
        <v>0.23458828300000001</v>
      </c>
      <c r="DZ137" s="14">
        <f t="shared" si="284"/>
        <v>5.8954250447668256E-2</v>
      </c>
      <c r="EA137" s="14">
        <f t="shared" si="285"/>
        <v>5.8954250447668256E-2</v>
      </c>
      <c r="EB137" s="14">
        <f t="shared" si="286"/>
        <v>5.5804642000000015E-2</v>
      </c>
      <c r="EC137" s="14">
        <f t="shared" si="287"/>
        <v>2.9781557193584718E-3</v>
      </c>
      <c r="ED137" s="7">
        <f t="shared" si="288"/>
        <v>1.6241132746282241</v>
      </c>
      <c r="EE137">
        <f t="shared" si="289"/>
        <v>0.99857898821020796</v>
      </c>
      <c r="EI137" s="8">
        <f t="shared" si="272"/>
        <v>0</v>
      </c>
      <c r="EJ137" s="8">
        <f t="shared" si="273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74"/>
        <v>-5.5793939999999986E-2</v>
      </c>
      <c r="FB137" s="8">
        <f t="shared" si="275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6"/>
        <v>-5.5793939999999986E-2</v>
      </c>
      <c r="FH137" s="8">
        <f t="shared" si="277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8"/>
        <v>-5.5793939999999986E-2</v>
      </c>
      <c r="FN137" s="8">
        <f t="shared" si="279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80"/>
        <v>-5.5793939999999986E-2</v>
      </c>
      <c r="GT137" s="8">
        <f t="shared" si="281"/>
        <v>8.5383130144774E-2</v>
      </c>
      <c r="GU137">
        <v>16</v>
      </c>
      <c r="HC137">
        <v>0.17840901000000001</v>
      </c>
      <c r="HD137">
        <v>1.69159547</v>
      </c>
      <c r="HE137" s="8">
        <f t="shared" si="282"/>
        <v>-5.5793939999999986E-2</v>
      </c>
      <c r="HF137" s="8">
        <f t="shared" si="283"/>
        <v>8.8562890899824359E-2</v>
      </c>
      <c r="HG137">
        <v>20</v>
      </c>
    </row>
    <row r="138" spans="129:215" x14ac:dyDescent="0.3">
      <c r="DY138" s="1">
        <v>0.27912081999999999</v>
      </c>
      <c r="DZ138" s="14">
        <f t="shared" si="284"/>
        <v>5.9917388798173321E-2</v>
      </c>
      <c r="EA138" s="14">
        <f t="shared" si="285"/>
        <v>5.9917388798173321E-2</v>
      </c>
      <c r="EB138" s="14">
        <f t="shared" si="286"/>
        <v>4.4532536999999983E-2</v>
      </c>
      <c r="EC138" s="14">
        <f t="shared" si="287"/>
        <v>9.6313835050506474E-4</v>
      </c>
      <c r="ED138" s="7">
        <f t="shared" si="288"/>
        <v>1.5924207004593651</v>
      </c>
      <c r="EE138">
        <f t="shared" si="289"/>
        <v>0.99976620234260183</v>
      </c>
      <c r="EI138" s="8">
        <f t="shared" si="272"/>
        <v>0</v>
      </c>
      <c r="EJ138" s="8">
        <f t="shared" si="273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74"/>
        <v>-4.457862999999998E-2</v>
      </c>
      <c r="FB138" s="8">
        <f t="shared" si="275"/>
        <v>4.9694602787842511E-2</v>
      </c>
      <c r="FC138">
        <v>6</v>
      </c>
      <c r="FE138">
        <v>0.23420294999999999</v>
      </c>
      <c r="FF138">
        <v>1.29392862</v>
      </c>
      <c r="FG138" s="8">
        <f t="shared" si="276"/>
        <v>-4.457862999999998E-2</v>
      </c>
      <c r="FH138" s="8">
        <f t="shared" si="277"/>
        <v>5.7106857598215509E-2</v>
      </c>
      <c r="FI138">
        <v>8</v>
      </c>
      <c r="FK138">
        <v>0.23420294999999999</v>
      </c>
      <c r="FL138">
        <v>1.29392862</v>
      </c>
      <c r="FM138" s="8">
        <f t="shared" si="278"/>
        <v>-4.457862999999998E-2</v>
      </c>
      <c r="FN138" s="8">
        <f t="shared" si="279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80"/>
        <v>-4.457862999999998E-2</v>
      </c>
      <c r="GT138" s="8">
        <f t="shared" si="281"/>
        <v>6.2077973604456882E-2</v>
      </c>
      <c r="GU138">
        <v>16</v>
      </c>
      <c r="HC138">
        <v>0.23420294999999999</v>
      </c>
      <c r="HD138">
        <v>1.52707233</v>
      </c>
      <c r="HE138" s="8">
        <f t="shared" si="282"/>
        <v>-4.457862999999998E-2</v>
      </c>
      <c r="HF138" s="8">
        <f t="shared" si="283"/>
        <v>6.3954424171983493E-2</v>
      </c>
      <c r="HG138">
        <v>20</v>
      </c>
    </row>
    <row r="139" spans="129:215" x14ac:dyDescent="0.3">
      <c r="DY139" s="1">
        <v>0.32371982700000002</v>
      </c>
      <c r="DZ139" s="14">
        <f t="shared" si="284"/>
        <v>5.9892512357095425E-2</v>
      </c>
      <c r="EA139" s="14">
        <f t="shared" si="285"/>
        <v>5.9892512357095425E-2</v>
      </c>
      <c r="EB139" s="14">
        <f t="shared" si="286"/>
        <v>4.4599007000000024E-2</v>
      </c>
      <c r="EC139" s="14">
        <f t="shared" si="287"/>
        <v>-2.4876441077896494E-5</v>
      </c>
      <c r="ED139" s="7">
        <f t="shared" si="288"/>
        <v>1.5702385466968316</v>
      </c>
      <c r="EE139">
        <f t="shared" si="289"/>
        <v>0.99999984444068513</v>
      </c>
      <c r="EI139" s="8">
        <f t="shared" si="272"/>
        <v>0</v>
      </c>
      <c r="EJ139" s="8">
        <f t="shared" si="273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74"/>
        <v>-4.4588270000000041E-2</v>
      </c>
      <c r="FB139" s="8">
        <f t="shared" si="275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6"/>
        <v>-4.4588270000000041E-2</v>
      </c>
      <c r="FH139" s="8">
        <f t="shared" si="277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8"/>
        <v>-4.4588270000000041E-2</v>
      </c>
      <c r="FN139" s="8">
        <f t="shared" si="279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80"/>
        <v>-4.4588270000000041E-2</v>
      </c>
      <c r="GT139" s="8">
        <f t="shared" si="281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82"/>
        <v>-4.4588270000000041E-2</v>
      </c>
      <c r="HF139" s="8">
        <f t="shared" si="283"/>
        <v>6.1491684651898956E-2</v>
      </c>
      <c r="HG139">
        <v>20</v>
      </c>
    </row>
    <row r="140" spans="129:215" x14ac:dyDescent="0.3">
      <c r="DY140" s="1">
        <v>0.36826213400000002</v>
      </c>
      <c r="DZ140" s="14">
        <f t="shared" si="284"/>
        <v>5.9052315314374174E-2</v>
      </c>
      <c r="EA140" s="14">
        <f t="shared" si="285"/>
        <v>5.9052315314374174E-2</v>
      </c>
      <c r="EB140" s="14">
        <f t="shared" si="286"/>
        <v>4.4542307000000003E-2</v>
      </c>
      <c r="EC140" s="14">
        <f t="shared" si="287"/>
        <v>-8.4019704272125101E-4</v>
      </c>
      <c r="ED140" s="7">
        <f t="shared" si="288"/>
        <v>1.5519356644113727</v>
      </c>
      <c r="EE140">
        <f t="shared" si="289"/>
        <v>0.9998221429796641</v>
      </c>
      <c r="EI140" s="8">
        <f t="shared" si="272"/>
        <v>0</v>
      </c>
      <c r="EJ140" s="8">
        <f t="shared" si="273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74"/>
        <v>-4.4599520000000004E-2</v>
      </c>
      <c r="FB140" s="8">
        <f t="shared" si="275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6"/>
        <v>-4.4599520000000004E-2</v>
      </c>
      <c r="FH140" s="8">
        <f t="shared" si="277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8"/>
        <v>-4.4599520000000004E-2</v>
      </c>
      <c r="FN140" s="8">
        <f t="shared" si="279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80"/>
        <v>-4.4599520000000004E-2</v>
      </c>
      <c r="GT140" s="8">
        <f t="shared" si="281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82"/>
        <v>-4.4599520000000004E-2</v>
      </c>
      <c r="HF140" s="8">
        <f t="shared" si="283"/>
        <v>5.799572333913619E-2</v>
      </c>
      <c r="HG140">
        <v>20</v>
      </c>
    </row>
    <row r="141" spans="129:215" x14ac:dyDescent="0.3">
      <c r="DY141" s="1">
        <v>0.41284756900000003</v>
      </c>
      <c r="DZ141" s="14">
        <f t="shared" si="284"/>
        <v>5.7526732273967394E-2</v>
      </c>
      <c r="EA141" s="14">
        <f t="shared" si="285"/>
        <v>5.7526732273967394E-2</v>
      </c>
      <c r="EB141" s="14">
        <f t="shared" si="286"/>
        <v>4.4585435000000007E-2</v>
      </c>
      <c r="EC141" s="14">
        <f t="shared" si="287"/>
        <v>-1.5255830404067791E-3</v>
      </c>
      <c r="ED141" s="7">
        <f t="shared" si="288"/>
        <v>1.5365925992766278</v>
      </c>
      <c r="EE141">
        <f t="shared" si="289"/>
        <v>0.99941510953696477</v>
      </c>
      <c r="EI141" s="8">
        <f t="shared" si="272"/>
        <v>0</v>
      </c>
      <c r="EJ141" s="8">
        <f t="shared" si="273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74"/>
        <v>-4.4603559999999987E-2</v>
      </c>
      <c r="FB141" s="8">
        <f t="shared" si="275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6"/>
        <v>-4.4603559999999987E-2</v>
      </c>
      <c r="FH141" s="8">
        <f t="shared" si="277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8"/>
        <v>-4.4603559999999987E-2</v>
      </c>
      <c r="FN141" s="8">
        <f t="shared" si="279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80"/>
        <v>-4.4603559999999987E-2</v>
      </c>
      <c r="GT141" s="8">
        <f t="shared" si="281"/>
        <v>5.3472914516441414E-2</v>
      </c>
      <c r="GU141">
        <v>16</v>
      </c>
      <c r="HC141">
        <v>0.36796937000000002</v>
      </c>
      <c r="HD141">
        <v>1.31643771</v>
      </c>
      <c r="HE141" s="8">
        <f t="shared" si="282"/>
        <v>-4.4603559999999987E-2</v>
      </c>
      <c r="HF141" s="8">
        <f t="shared" si="283"/>
        <v>5.5144418926905955E-2</v>
      </c>
      <c r="HG141">
        <v>20</v>
      </c>
    </row>
    <row r="142" spans="129:215" x14ac:dyDescent="0.3">
      <c r="DY142" s="1">
        <v>0.457418622</v>
      </c>
      <c r="DZ142" s="14">
        <f t="shared" si="284"/>
        <v>5.5420099779394875E-2</v>
      </c>
      <c r="EA142" s="14">
        <f t="shared" si="285"/>
        <v>5.5420099779394875E-2</v>
      </c>
      <c r="EB142" s="14">
        <f t="shared" si="286"/>
        <v>4.4571052999999972E-2</v>
      </c>
      <c r="EC142" s="14">
        <f t="shared" si="287"/>
        <v>-2.106632494572519E-3</v>
      </c>
      <c r="ED142" s="7">
        <f t="shared" si="288"/>
        <v>1.5235668862871452</v>
      </c>
      <c r="EE142">
        <f t="shared" si="289"/>
        <v>0.9988848972786567</v>
      </c>
      <c r="EI142" s="8">
        <f t="shared" si="272"/>
        <v>0</v>
      </c>
      <c r="EJ142" s="8">
        <f t="shared" si="273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74"/>
        <v>-4.4596150000000001E-2</v>
      </c>
      <c r="FB142" s="8">
        <f t="shared" si="275"/>
        <v>4.3755659827062261E-2</v>
      </c>
      <c r="FC142">
        <v>6</v>
      </c>
      <c r="FE142">
        <v>0.41257293</v>
      </c>
      <c r="FF142">
        <v>1.0863434999999999</v>
      </c>
      <c r="FG142" s="8">
        <f t="shared" si="276"/>
        <v>-4.4596150000000001E-2</v>
      </c>
      <c r="FH142" s="8">
        <f t="shared" si="277"/>
        <v>4.792176001671649E-2</v>
      </c>
      <c r="FI142">
        <v>8</v>
      </c>
      <c r="FK142">
        <v>0.41257293</v>
      </c>
      <c r="FL142">
        <v>1.0863434999999999</v>
      </c>
      <c r="FM142" s="8">
        <f t="shared" si="278"/>
        <v>-4.4596150000000001E-2</v>
      </c>
      <c r="FN142" s="8">
        <f t="shared" si="279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80"/>
        <v>-4.4596150000000001E-2</v>
      </c>
      <c r="GT142" s="8">
        <f t="shared" si="281"/>
        <v>5.0957915805399323E-2</v>
      </c>
      <c r="GU142">
        <v>16</v>
      </c>
      <c r="HC142">
        <v>0.41257293</v>
      </c>
      <c r="HD142">
        <v>1.2556063900000001</v>
      </c>
      <c r="HE142" s="8">
        <f t="shared" si="282"/>
        <v>-4.4596150000000001E-2</v>
      </c>
      <c r="HF142" s="8">
        <f t="shared" si="283"/>
        <v>5.2559611696453935E-2</v>
      </c>
      <c r="HG142">
        <v>20</v>
      </c>
    </row>
    <row r="143" spans="129:215" x14ac:dyDescent="0.3">
      <c r="DY143" s="1">
        <v>0.50200401900000002</v>
      </c>
      <c r="DZ143" s="14">
        <f t="shared" si="284"/>
        <v>5.2813337809880657E-2</v>
      </c>
      <c r="EA143" s="14">
        <f t="shared" si="285"/>
        <v>5.2813337809880657E-2</v>
      </c>
      <c r="EB143" s="14">
        <f t="shared" si="286"/>
        <v>4.4585397000000027E-2</v>
      </c>
      <c r="EC143" s="14">
        <f t="shared" si="287"/>
        <v>-2.606761969514218E-3</v>
      </c>
      <c r="ED143" s="7">
        <f t="shared" si="288"/>
        <v>1.5123960894851083</v>
      </c>
      <c r="EE143">
        <f t="shared" si="289"/>
        <v>0.99829519075717399</v>
      </c>
      <c r="EI143" s="8">
        <f t="shared" si="272"/>
        <v>0</v>
      </c>
      <c r="EJ143" s="8">
        <f t="shared" si="273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74"/>
        <v>-4.4609780000000043E-2</v>
      </c>
      <c r="FB143" s="8">
        <f t="shared" si="275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6"/>
        <v>-4.4609780000000043E-2</v>
      </c>
      <c r="FH143" s="8">
        <f t="shared" si="277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8"/>
        <v>-4.4609780000000043E-2</v>
      </c>
      <c r="FN143" s="8">
        <f t="shared" si="279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80"/>
        <v>-4.4609780000000043E-2</v>
      </c>
      <c r="GT143" s="8">
        <f t="shared" si="281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82"/>
        <v>-4.4609780000000043E-2</v>
      </c>
      <c r="HF143" s="8">
        <f t="shared" si="283"/>
        <v>5.099097474319076E-2</v>
      </c>
      <c r="HG143">
        <v>20</v>
      </c>
    </row>
    <row r="144" spans="129:215" x14ac:dyDescent="0.3">
      <c r="DY144" s="1">
        <v>0.54657242699999997</v>
      </c>
      <c r="DZ144" s="14">
        <f t="shared" si="284"/>
        <v>4.9774339676722755E-2</v>
      </c>
      <c r="EA144" s="14">
        <f t="shared" si="285"/>
        <v>4.9774339676722755E-2</v>
      </c>
      <c r="EB144" s="14">
        <f t="shared" si="286"/>
        <v>4.4568407999999948E-2</v>
      </c>
      <c r="EC144" s="14">
        <f t="shared" si="287"/>
        <v>-3.0389981331579025E-3</v>
      </c>
      <c r="ED144" s="7">
        <f t="shared" si="288"/>
        <v>1.5027144405318809</v>
      </c>
      <c r="EE144">
        <f t="shared" si="289"/>
        <v>0.9976833234328365</v>
      </c>
      <c r="EI144" s="8">
        <f t="shared" si="272"/>
        <v>0</v>
      </c>
      <c r="EJ144" s="8">
        <f t="shared" si="273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74"/>
        <v>-4.459501999999993E-2</v>
      </c>
      <c r="FB144" s="8">
        <f t="shared" si="275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6"/>
        <v>-4.459501999999993E-2</v>
      </c>
      <c r="FH144" s="8">
        <f t="shared" si="277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8"/>
        <v>-4.459501999999993E-2</v>
      </c>
      <c r="FN144" s="8">
        <f t="shared" si="279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80"/>
        <v>-4.459501999999993E-2</v>
      </c>
      <c r="GT144" s="8">
        <f t="shared" si="281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82"/>
        <v>-4.459501999999993E-2</v>
      </c>
      <c r="HF144" s="8">
        <f t="shared" si="283"/>
        <v>5.0997464363518166E-2</v>
      </c>
      <c r="HG144">
        <v>20</v>
      </c>
    </row>
    <row r="145" spans="129:215" x14ac:dyDescent="0.3">
      <c r="DY145" s="1">
        <v>0.591166148</v>
      </c>
      <c r="DZ145" s="14">
        <f t="shared" si="284"/>
        <v>4.6352878718469832E-2</v>
      </c>
      <c r="EA145" s="14">
        <f t="shared" si="285"/>
        <v>4.6352878718469832E-2</v>
      </c>
      <c r="EB145" s="14">
        <f t="shared" si="286"/>
        <v>4.4593721000000031E-2</v>
      </c>
      <c r="EC145" s="14">
        <f t="shared" si="287"/>
        <v>-3.4214609582529226E-3</v>
      </c>
      <c r="ED145" s="7">
        <f t="shared" si="288"/>
        <v>1.4942211782865467</v>
      </c>
      <c r="EE145">
        <f t="shared" si="289"/>
        <v>0.99706955568561673</v>
      </c>
      <c r="EI145" s="8">
        <f t="shared" si="272"/>
        <v>0</v>
      </c>
      <c r="EJ145" s="8">
        <f t="shared" si="273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74"/>
        <v>-4.4607630000000009E-2</v>
      </c>
      <c r="FB145" s="8">
        <f t="shared" si="275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6"/>
        <v>-4.4607630000000009E-2</v>
      </c>
      <c r="FH145" s="8">
        <f t="shared" si="277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8"/>
        <v>-4.4607630000000009E-2</v>
      </c>
      <c r="FN145" s="8">
        <f t="shared" si="279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80"/>
        <v>-4.4607630000000009E-2</v>
      </c>
      <c r="GT145" s="8">
        <f t="shared" si="281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82"/>
        <v>-4.4607630000000009E-2</v>
      </c>
      <c r="HF145" s="8">
        <f t="shared" si="283"/>
        <v>5.0062735717973636E-2</v>
      </c>
      <c r="HG145">
        <v>20</v>
      </c>
    </row>
    <row r="146" spans="129:215" x14ac:dyDescent="0.3">
      <c r="DY146" s="1">
        <v>0.63571699100000001</v>
      </c>
      <c r="DZ146" s="14">
        <f t="shared" si="284"/>
        <v>4.2595795220475678E-2</v>
      </c>
      <c r="EA146" s="14">
        <f t="shared" si="285"/>
        <v>4.2595795220475678E-2</v>
      </c>
      <c r="EB146" s="14">
        <f t="shared" si="286"/>
        <v>4.4550843000000007E-2</v>
      </c>
      <c r="EC146" s="14">
        <f t="shared" si="287"/>
        <v>-3.7570834979941542E-3</v>
      </c>
      <c r="ED146" s="7">
        <f t="shared" si="288"/>
        <v>1.4866629118738566</v>
      </c>
      <c r="EE146">
        <f t="shared" si="289"/>
        <v>0.99646287142903345</v>
      </c>
      <c r="EI146" s="8">
        <f t="shared" si="272"/>
        <v>0</v>
      </c>
      <c r="EJ146" s="8">
        <f t="shared" si="273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74"/>
        <v>-4.4585199999999992E-2</v>
      </c>
      <c r="FB146" s="8">
        <f t="shared" si="275"/>
        <v>3.1165248148918905E-2</v>
      </c>
      <c r="FC146">
        <v>6</v>
      </c>
      <c r="FE146">
        <v>0.59098150999999999</v>
      </c>
      <c r="FF146">
        <v>0.84220001</v>
      </c>
      <c r="FG146" s="8">
        <f t="shared" si="276"/>
        <v>-4.4585199999999992E-2</v>
      </c>
      <c r="FH146" s="8">
        <f t="shared" si="277"/>
        <v>3.7052699830592443E-2</v>
      </c>
      <c r="FI146">
        <v>8</v>
      </c>
      <c r="FK146">
        <v>0.59098150999999999</v>
      </c>
      <c r="FL146">
        <v>0.84220001</v>
      </c>
      <c r="FM146" s="8">
        <f t="shared" si="278"/>
        <v>-4.4585199999999992E-2</v>
      </c>
      <c r="FN146" s="8">
        <f t="shared" si="279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80"/>
        <v>-4.4585199999999992E-2</v>
      </c>
      <c r="GT146" s="8">
        <f t="shared" si="281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82"/>
        <v>-4.4585199999999992E-2</v>
      </c>
      <c r="HF146" s="8">
        <f t="shared" si="283"/>
        <v>4.6962931138038351E-2</v>
      </c>
      <c r="HG146">
        <v>20</v>
      </c>
    </row>
    <row r="147" spans="129:215" x14ac:dyDescent="0.3">
      <c r="DY147" s="1">
        <v>0.68030855000000001</v>
      </c>
      <c r="DZ147" s="14">
        <f t="shared" si="284"/>
        <v>3.8527503531741378E-2</v>
      </c>
      <c r="EA147" s="14">
        <f t="shared" si="285"/>
        <v>3.8527503531741378E-2</v>
      </c>
      <c r="EB147" s="14">
        <f t="shared" si="286"/>
        <v>4.4591559000000003E-2</v>
      </c>
      <c r="EC147" s="14">
        <f t="shared" si="287"/>
        <v>-4.0682916887343004E-3</v>
      </c>
      <c r="ED147" s="7">
        <f t="shared" si="288"/>
        <v>1.4798136383440332</v>
      </c>
      <c r="EE147">
        <f t="shared" si="289"/>
        <v>0.9958639295298507</v>
      </c>
      <c r="EI147" s="8">
        <f t="shared" si="272"/>
        <v>0</v>
      </c>
      <c r="EJ147" s="8">
        <f t="shared" si="273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74"/>
        <v>-4.4596489999999989E-2</v>
      </c>
      <c r="FB147" s="8">
        <f t="shared" si="275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6"/>
        <v>-4.4596489999999989E-2</v>
      </c>
      <c r="FH147" s="8">
        <f t="shared" si="277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8"/>
        <v>-4.4596489999999989E-2</v>
      </c>
      <c r="FN147" s="8">
        <f t="shared" si="279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80"/>
        <v>-4.4596489999999989E-2</v>
      </c>
      <c r="GT147" s="8">
        <f t="shared" si="281"/>
        <v>4.0925544101011097E-2</v>
      </c>
      <c r="GU147">
        <v>16</v>
      </c>
      <c r="HC147">
        <v>0.63556670999999998</v>
      </c>
      <c r="HD147">
        <v>1.06235184</v>
      </c>
      <c r="HE147" s="8">
        <f t="shared" si="282"/>
        <v>-4.4596489999999989E-2</v>
      </c>
      <c r="HF147" s="8">
        <f t="shared" si="283"/>
        <v>4.4335832925321873E-2</v>
      </c>
      <c r="HG147">
        <v>20</v>
      </c>
    </row>
    <row r="148" spans="129:215" x14ac:dyDescent="0.3">
      <c r="DY148" s="1">
        <v>0.72485467199999998</v>
      </c>
      <c r="DZ148" s="14">
        <f t="shared" si="284"/>
        <v>3.4178286734964779E-2</v>
      </c>
      <c r="EA148" s="14">
        <f t="shared" si="285"/>
        <v>3.4178286734964779E-2</v>
      </c>
      <c r="EB148" s="14">
        <f t="shared" si="286"/>
        <v>4.4546121999999966E-2</v>
      </c>
      <c r="EC148" s="14">
        <f t="shared" si="287"/>
        <v>-4.3492167967765991E-3</v>
      </c>
      <c r="ED148" s="7">
        <f t="shared" si="288"/>
        <v>1.4734707771249071</v>
      </c>
      <c r="EE148">
        <f t="shared" si="289"/>
        <v>0.99526760600048136</v>
      </c>
      <c r="EI148" s="8">
        <f t="shared" si="272"/>
        <v>0</v>
      </c>
      <c r="EJ148" s="8">
        <f t="shared" si="273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74"/>
        <v>-4.4563490000000039E-2</v>
      </c>
      <c r="FB148" s="8">
        <f t="shared" si="275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6"/>
        <v>-4.4563490000000039E-2</v>
      </c>
      <c r="FH148" s="8">
        <f t="shared" si="277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8"/>
        <v>-4.4563490000000039E-2</v>
      </c>
      <c r="FN148" s="8">
        <f t="shared" si="279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80"/>
        <v>-4.4563490000000039E-2</v>
      </c>
      <c r="GT148" s="8">
        <f t="shared" si="281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82"/>
        <v>-4.4563490000000039E-2</v>
      </c>
      <c r="HF148" s="8">
        <f t="shared" si="283"/>
        <v>4.1696688690894601E-2</v>
      </c>
      <c r="HG148">
        <v>20</v>
      </c>
    </row>
    <row r="149" spans="129:215" x14ac:dyDescent="0.3">
      <c r="DY149" s="1">
        <v>0.76942777500000004</v>
      </c>
      <c r="DZ149" s="14">
        <f t="shared" si="284"/>
        <v>2.9555306027599593E-2</v>
      </c>
      <c r="EA149" s="14">
        <f t="shared" si="285"/>
        <v>2.9555306027599593E-2</v>
      </c>
      <c r="EB149" s="14">
        <f t="shared" si="286"/>
        <v>4.4573103000000058E-2</v>
      </c>
      <c r="EC149" s="14">
        <f t="shared" si="287"/>
        <v>-4.622980707365186E-3</v>
      </c>
      <c r="ED149" s="7">
        <f t="shared" si="288"/>
        <v>1.4674490202645945</v>
      </c>
      <c r="EE149">
        <f t="shared" si="289"/>
        <v>0.99466441861709776</v>
      </c>
      <c r="EI149" s="8">
        <f t="shared" si="272"/>
        <v>0</v>
      </c>
      <c r="EJ149" s="8">
        <f t="shared" si="273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74"/>
        <v>-4.4580219999999948E-2</v>
      </c>
      <c r="FB149" s="8">
        <f t="shared" si="275"/>
        <v>2.0909839888178759E-2</v>
      </c>
      <c r="FC149">
        <v>6</v>
      </c>
      <c r="FE149">
        <v>0.72472669000000001</v>
      </c>
      <c r="FF149">
        <v>0.6187319</v>
      </c>
      <c r="FG149" s="8">
        <f t="shared" si="276"/>
        <v>-4.4580219999999948E-2</v>
      </c>
      <c r="FH149" s="8">
        <f t="shared" si="277"/>
        <v>2.7169026216680187E-2</v>
      </c>
      <c r="FI149">
        <v>8</v>
      </c>
      <c r="FK149">
        <v>0.72472669000000001</v>
      </c>
      <c r="FL149">
        <v>0.6187319</v>
      </c>
      <c r="FM149" s="8">
        <f t="shared" si="278"/>
        <v>-4.4580219999999948E-2</v>
      </c>
      <c r="FN149" s="8">
        <f t="shared" si="279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80"/>
        <v>-4.4580219999999948E-2</v>
      </c>
      <c r="GT149" s="8">
        <f t="shared" si="281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82"/>
        <v>-4.4580219999999948E-2</v>
      </c>
      <c r="HF149" s="8">
        <f t="shared" si="283"/>
        <v>3.9130827915350393E-2</v>
      </c>
      <c r="HG149">
        <v>20</v>
      </c>
    </row>
    <row r="150" spans="129:215" x14ac:dyDescent="0.3">
      <c r="DY150" s="1">
        <v>0.81698695099999996</v>
      </c>
      <c r="DZ150" s="14">
        <f t="shared" si="284"/>
        <v>2.4330434096358041E-2</v>
      </c>
      <c r="EA150" s="14">
        <f t="shared" si="285"/>
        <v>2.4330434096358041E-2</v>
      </c>
      <c r="EB150" s="14">
        <f t="shared" si="286"/>
        <v>4.7559175999999925E-2</v>
      </c>
      <c r="EC150" s="14">
        <f t="shared" si="287"/>
        <v>-5.2248719312415516E-3</v>
      </c>
      <c r="ED150" s="7">
        <f t="shared" si="288"/>
        <v>1.4613746950818907</v>
      </c>
      <c r="EE150">
        <f t="shared" si="289"/>
        <v>0.9940194239969008</v>
      </c>
      <c r="EI150" s="8">
        <f t="shared" si="272"/>
        <v>0</v>
      </c>
      <c r="EJ150" s="8">
        <f t="shared" si="273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74"/>
        <v>-4.7501780000000049E-2</v>
      </c>
      <c r="FB150" s="8">
        <f t="shared" si="275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6"/>
        <v>-4.7501780000000049E-2</v>
      </c>
      <c r="FH150" s="8">
        <f t="shared" si="277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8"/>
        <v>-4.7501780000000049E-2</v>
      </c>
      <c r="FN150" s="8">
        <f t="shared" si="279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80"/>
        <v>-4.7501780000000049E-2</v>
      </c>
      <c r="GT150" s="8">
        <f t="shared" si="281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82"/>
        <v>-4.7501780000000049E-2</v>
      </c>
      <c r="HF150" s="8">
        <f t="shared" si="283"/>
        <v>3.917896970590598E-2</v>
      </c>
      <c r="HG150">
        <v>20</v>
      </c>
    </row>
    <row r="151" spans="129:215" x14ac:dyDescent="0.3">
      <c r="DY151" s="1">
        <v>0.86832052299999996</v>
      </c>
      <c r="DZ151" s="14">
        <f t="shared" si="284"/>
        <v>1.8350048679812436E-2</v>
      </c>
      <c r="EA151" s="14">
        <f t="shared" si="285"/>
        <v>1.8350048679812436E-2</v>
      </c>
      <c r="EB151" s="14">
        <f t="shared" si="286"/>
        <v>5.1333571999999994E-2</v>
      </c>
      <c r="EC151" s="14">
        <f t="shared" si="287"/>
        <v>-5.9803854165456048E-3</v>
      </c>
      <c r="ED151" s="7">
        <f t="shared" si="288"/>
        <v>1.4548186650550252</v>
      </c>
      <c r="EE151">
        <f t="shared" si="289"/>
        <v>0.99328212613057343</v>
      </c>
      <c r="EI151" s="8">
        <f t="shared" si="272"/>
        <v>0</v>
      </c>
      <c r="EJ151" s="8">
        <f t="shared" si="273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74"/>
        <v>-5.1284839999999998E-2</v>
      </c>
      <c r="FB151" s="8">
        <f t="shared" si="275"/>
        <v>1.5110958013623057E-2</v>
      </c>
      <c r="FC151">
        <v>6</v>
      </c>
      <c r="FE151">
        <v>0.81680869</v>
      </c>
      <c r="FF151">
        <v>0.45465466999999998</v>
      </c>
      <c r="FG151" s="8">
        <f t="shared" si="276"/>
        <v>-5.1284839999999998E-2</v>
      </c>
      <c r="FH151" s="8">
        <f t="shared" si="277"/>
        <v>2.2934858085637271E-2</v>
      </c>
      <c r="FI151">
        <v>8</v>
      </c>
      <c r="FK151">
        <v>0.81680869</v>
      </c>
      <c r="FL151">
        <v>0.45465466999999998</v>
      </c>
      <c r="FM151" s="8">
        <f t="shared" si="278"/>
        <v>-5.1284839999999998E-2</v>
      </c>
      <c r="FN151" s="8">
        <f t="shared" si="279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80"/>
        <v>-5.1284839999999998E-2</v>
      </c>
      <c r="GT151" s="8">
        <f t="shared" si="281"/>
        <v>3.3437428385199842E-2</v>
      </c>
      <c r="GU151">
        <v>16</v>
      </c>
      <c r="HC151">
        <v>0.81680869</v>
      </c>
      <c r="HD151">
        <v>0.80728398000000001</v>
      </c>
      <c r="HE151" s="8">
        <f t="shared" si="282"/>
        <v>-5.1284839999999998E-2</v>
      </c>
      <c r="HF151" s="8">
        <f t="shared" si="283"/>
        <v>3.8643261708162804E-2</v>
      </c>
      <c r="HG151">
        <v>20</v>
      </c>
    </row>
    <row r="152" spans="129:215" x14ac:dyDescent="0.3">
      <c r="DY152" s="1">
        <v>0.91857666199999999</v>
      </c>
      <c r="DZ152" s="14">
        <f t="shared" si="284"/>
        <v>1.2138871339052334E-2</v>
      </c>
      <c r="EA152" s="14">
        <f t="shared" si="285"/>
        <v>1.2138871339052334E-2</v>
      </c>
      <c r="EB152" s="14">
        <f t="shared" si="286"/>
        <v>5.0256139000000033E-2</v>
      </c>
      <c r="EC152" s="14">
        <f t="shared" si="287"/>
        <v>-6.2111773407601024E-3</v>
      </c>
      <c r="ED152" s="7">
        <f t="shared" si="288"/>
        <v>1.4478294660556796</v>
      </c>
      <c r="EE152">
        <f t="shared" si="289"/>
        <v>0.9924490974491248</v>
      </c>
      <c r="EI152" s="8">
        <f t="shared" si="272"/>
        <v>0</v>
      </c>
      <c r="EJ152" s="8">
        <f t="shared" si="273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74"/>
        <v>-5.0145430000000046E-2</v>
      </c>
      <c r="FB152" s="8">
        <f t="shared" si="275"/>
        <v>9.2987948226996454E-3</v>
      </c>
      <c r="FC152">
        <v>6</v>
      </c>
      <c r="FE152">
        <v>0.86809353</v>
      </c>
      <c r="FF152">
        <v>0.35419680999999997</v>
      </c>
      <c r="FG152" s="8">
        <f t="shared" si="276"/>
        <v>-5.0145430000000046E-2</v>
      </c>
      <c r="FH152" s="8">
        <f t="shared" si="277"/>
        <v>1.745569004910235E-2</v>
      </c>
      <c r="FI152">
        <v>8</v>
      </c>
      <c r="FK152">
        <v>0.86809353</v>
      </c>
      <c r="FL152">
        <v>0.35419680999999997</v>
      </c>
      <c r="FM152" s="8">
        <f t="shared" si="278"/>
        <v>-5.0145430000000046E-2</v>
      </c>
      <c r="FN152" s="8">
        <f t="shared" si="279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80"/>
        <v>-5.0145430000000046E-2</v>
      </c>
      <c r="GT152" s="8">
        <f t="shared" si="281"/>
        <v>2.8532078300146532E-2</v>
      </c>
      <c r="GU152">
        <v>16</v>
      </c>
      <c r="HC152">
        <v>0.86809353</v>
      </c>
      <c r="HD152">
        <v>0.72763571000000005</v>
      </c>
      <c r="HE152" s="8">
        <f t="shared" si="282"/>
        <v>-5.0145430000000046E-2</v>
      </c>
      <c r="HF152" s="8">
        <f t="shared" si="283"/>
        <v>3.4028234890817376E-2</v>
      </c>
      <c r="HG152">
        <v>20</v>
      </c>
    </row>
    <row r="153" spans="129:215" x14ac:dyDescent="0.3">
      <c r="DY153" s="1">
        <v>0.96365270999999997</v>
      </c>
      <c r="DZ153" s="14">
        <f t="shared" si="284"/>
        <v>6.2479519489863798E-3</v>
      </c>
      <c r="EA153" s="14">
        <f t="shared" si="285"/>
        <v>6.2479519489863798E-3</v>
      </c>
      <c r="EB153" s="14">
        <f t="shared" si="286"/>
        <v>4.507604799999998E-2</v>
      </c>
      <c r="EC153" s="14">
        <f t="shared" si="287"/>
        <v>-5.890919390065954E-3</v>
      </c>
      <c r="ED153" s="7">
        <f t="shared" si="288"/>
        <v>1.4408443619900533</v>
      </c>
      <c r="EE153">
        <f t="shared" si="289"/>
        <v>0.99156811957217028</v>
      </c>
      <c r="EI153" s="8">
        <f t="shared" si="272"/>
        <v>0</v>
      </c>
      <c r="EJ153" s="8">
        <f t="shared" si="273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74"/>
        <v>-4.4942229999999972E-2</v>
      </c>
      <c r="FB153" s="8">
        <f t="shared" si="275"/>
        <v>3.3714484817428327E-3</v>
      </c>
      <c r="FC153">
        <v>6</v>
      </c>
      <c r="FE153">
        <v>0.91823896000000005</v>
      </c>
      <c r="FF153">
        <v>0.25772486</v>
      </c>
      <c r="FG153" s="8">
        <f t="shared" si="276"/>
        <v>-4.4942229999999972E-2</v>
      </c>
      <c r="FH153" s="8">
        <f t="shared" si="277"/>
        <v>1.1373293870709445E-2</v>
      </c>
      <c r="FI153">
        <v>8</v>
      </c>
      <c r="FK153">
        <v>0.91823896000000005</v>
      </c>
      <c r="FL153">
        <v>0.25772486</v>
      </c>
      <c r="FM153" s="8">
        <f t="shared" si="278"/>
        <v>-4.4942229999999972E-2</v>
      </c>
      <c r="FN153" s="8">
        <f t="shared" si="279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80"/>
        <v>-4.4942229999999972E-2</v>
      </c>
      <c r="GT153" s="8">
        <f t="shared" si="281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82"/>
        <v>-4.4942229999999972E-2</v>
      </c>
      <c r="HF153" s="8">
        <f t="shared" si="283"/>
        <v>2.7697227648930619E-2</v>
      </c>
      <c r="HG153">
        <v>20</v>
      </c>
    </row>
    <row r="154" spans="129:215" x14ac:dyDescent="0.3">
      <c r="DY154" s="1">
        <v>1</v>
      </c>
      <c r="DZ154" s="14">
        <f t="shared" si="284"/>
        <v>1.2599999999999777E-3</v>
      </c>
      <c r="EA154" s="14">
        <f t="shared" si="285"/>
        <v>1.2599999999999777E-3</v>
      </c>
      <c r="EB154" s="14">
        <f t="shared" si="286"/>
        <v>3.6347290000000032E-2</v>
      </c>
      <c r="EC154" s="14">
        <f t="shared" si="287"/>
        <v>-4.9879519489864025E-3</v>
      </c>
      <c r="ED154" s="7">
        <f t="shared" si="288"/>
        <v>1.4344178036925648</v>
      </c>
      <c r="EE154">
        <f t="shared" si="289"/>
        <v>0.99071485389263281</v>
      </c>
      <c r="EI154" s="8">
        <f>EG154-EG153</f>
        <v>0</v>
      </c>
      <c r="EJ154" s="8">
        <f t="shared" si="273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75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7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9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81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83"/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289"/>
        <v>0.99071485389263281</v>
      </c>
      <c r="EI155" s="8">
        <f>EG155-EG154</f>
        <v>0</v>
      </c>
      <c r="EJ155" s="8">
        <f t="shared" si="273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75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7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9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81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83"/>
        <v>-1.9420475201551317E-2</v>
      </c>
      <c r="HG155">
        <v>20</v>
      </c>
    </row>
    <row r="156" spans="129:215" x14ac:dyDescent="0.3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4">
        <f t="shared" ref="DZ157:DZ178" si="290">5*($EC$5/100)*(0.2969*SQRT(DY157)-0.126*DY157-0.3516*DY157^2+0.2843*DY157^3-0.1015*DY157^4)</f>
        <v>2.6648108451597489E-2</v>
      </c>
      <c r="EA157" s="14">
        <f t="shared" ref="EA157:EA178" si="291">-DZ157</f>
        <v>-2.6648108451597489E-2</v>
      </c>
      <c r="EB157" s="14">
        <f t="shared" ref="EB157:EB178" si="292">DY157-DY156</f>
        <v>2.60625466E-2</v>
      </c>
      <c r="EC157" s="14">
        <f t="shared" ref="EC157:EC178" si="293">EA157-EA156</f>
        <v>-2.6648108451597489E-2</v>
      </c>
      <c r="ED157" s="7">
        <f>-(PI()/2)+ATAN(EC157/EB157)</f>
        <v>-2.367303017772497</v>
      </c>
      <c r="EE157">
        <f t="shared" ref="EE157:EE179" si="294">SIN(ED157)</f>
        <v>-0.69920839973092097</v>
      </c>
      <c r="EI157" s="8">
        <f t="shared" ref="EI157:EI178" si="295">EG157-EG158</f>
        <v>0</v>
      </c>
      <c r="EJ157" s="8">
        <f t="shared" ref="EJ157:EJ179" si="296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7">EY157-EY158</f>
        <v>0</v>
      </c>
      <c r="FB157" s="8">
        <f t="shared" ref="FB157:FB179" si="298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9">FE157-FE158</f>
        <v>0</v>
      </c>
      <c r="FH157" s="8">
        <f t="shared" ref="FH157:FH179" si="300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301">FK157-FK158</f>
        <v>0</v>
      </c>
      <c r="FN157" s="8">
        <f t="shared" ref="FN157:FN179" si="302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303">GQ157-GQ158</f>
        <v>0</v>
      </c>
      <c r="GT157" s="8">
        <f t="shared" ref="GT157:GT179" si="304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305">HC157-HC158</f>
        <v>0</v>
      </c>
      <c r="HF157" s="8">
        <f t="shared" ref="HF157:HF179" si="306"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4">
        <f t="shared" si="290"/>
        <v>3.9820016425207334E-2</v>
      </c>
      <c r="EA158" s="14">
        <f t="shared" si="291"/>
        <v>-3.9820016425207334E-2</v>
      </c>
      <c r="EB158" s="14">
        <f t="shared" si="292"/>
        <v>3.9594583200000005E-2</v>
      </c>
      <c r="EC158" s="14">
        <f t="shared" si="293"/>
        <v>-1.3171907973609846E-2</v>
      </c>
      <c r="ED158" s="7">
        <f t="shared" ref="ED158:ED178" si="307">-(PI()/2)+ATAN(EC158/EB158)</f>
        <v>-1.8919492617242695</v>
      </c>
      <c r="EE158">
        <f t="shared" si="294"/>
        <v>-0.94887211249767367</v>
      </c>
      <c r="EI158" s="8">
        <f t="shared" si="295"/>
        <v>0</v>
      </c>
      <c r="EJ158" s="8">
        <f t="shared" si="296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7"/>
        <v>-2.5729459999999999E-2</v>
      </c>
      <c r="FB158" s="8">
        <f t="shared" si="298"/>
        <v>4.7899106046123567E-2</v>
      </c>
      <c r="FC158">
        <v>6</v>
      </c>
      <c r="FE158">
        <v>0</v>
      </c>
      <c r="FF158">
        <v>-2.2530317200000001</v>
      </c>
      <c r="FG158" s="8">
        <f t="shared" si="299"/>
        <v>-2.5729459999999999E-2</v>
      </c>
      <c r="FH158" s="8">
        <f t="shared" si="300"/>
        <v>5.4470133022998725E-2</v>
      </c>
      <c r="FI158">
        <v>8</v>
      </c>
      <c r="FK158">
        <v>0</v>
      </c>
      <c r="FL158">
        <v>-2.2530317200000001</v>
      </c>
      <c r="FM158" s="8">
        <f t="shared" si="301"/>
        <v>-2.5729459999999999E-2</v>
      </c>
      <c r="FN158" s="8">
        <f t="shared" si="302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303"/>
        <v>-2.5729459999999999E-2</v>
      </c>
      <c r="GT158" s="8">
        <f t="shared" si="304"/>
        <v>6.1432616313713946E-2</v>
      </c>
      <c r="GU158">
        <v>16</v>
      </c>
      <c r="HC158">
        <v>0</v>
      </c>
      <c r="HD158">
        <v>-2.8473807799999999</v>
      </c>
      <c r="HE158" s="8">
        <f t="shared" si="305"/>
        <v>-2.5729459999999999E-2</v>
      </c>
      <c r="HF158" s="8">
        <f t="shared" si="306"/>
        <v>6.5323541215093969E-2</v>
      </c>
      <c r="HG158">
        <v>20</v>
      </c>
    </row>
    <row r="159" spans="129:215" x14ac:dyDescent="0.3">
      <c r="DY159" s="1">
        <v>0.116797683</v>
      </c>
      <c r="DZ159" s="14">
        <f t="shared" si="290"/>
        <v>4.9433246699933216E-2</v>
      </c>
      <c r="EA159" s="14">
        <f t="shared" si="291"/>
        <v>-4.9433246699933216E-2</v>
      </c>
      <c r="EB159" s="14">
        <f t="shared" si="292"/>
        <v>5.1140553199999994E-2</v>
      </c>
      <c r="EC159" s="14">
        <f t="shared" si="293"/>
        <v>-9.6132302747258813E-3</v>
      </c>
      <c r="ED159" s="7">
        <f t="shared" si="307"/>
        <v>-1.7566047065434491</v>
      </c>
      <c r="EE159">
        <f t="shared" si="294"/>
        <v>-0.98278723083040553</v>
      </c>
      <c r="EI159" s="8">
        <f t="shared" si="295"/>
        <v>0</v>
      </c>
      <c r="EJ159" s="8">
        <f t="shared" si="296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7"/>
        <v>-3.9560220000000007E-2</v>
      </c>
      <c r="FB159" s="8">
        <f t="shared" si="298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9"/>
        <v>-3.9560220000000007E-2</v>
      </c>
      <c r="FH159" s="8">
        <f t="shared" si="300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301"/>
        <v>-3.9560220000000007E-2</v>
      </c>
      <c r="FN159" s="8">
        <f t="shared" si="302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303"/>
        <v>-3.9560220000000007E-2</v>
      </c>
      <c r="GT159" s="8">
        <f t="shared" si="304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305"/>
        <v>-3.9560220000000007E-2</v>
      </c>
      <c r="HF159" s="8">
        <f t="shared" si="306"/>
        <v>5.0403096859489779E-2</v>
      </c>
      <c r="HG159">
        <v>20</v>
      </c>
    </row>
    <row r="160" spans="129:215" x14ac:dyDescent="0.3">
      <c r="DY160" s="1">
        <v>0.17878364099999999</v>
      </c>
      <c r="DZ160" s="14">
        <f t="shared" si="290"/>
        <v>5.5976094728309785E-2</v>
      </c>
      <c r="EA160" s="14">
        <f t="shared" si="291"/>
        <v>-5.5976094728309785E-2</v>
      </c>
      <c r="EB160" s="14">
        <f t="shared" si="292"/>
        <v>6.1985957999999994E-2</v>
      </c>
      <c r="EC160" s="14">
        <f t="shared" si="293"/>
        <v>-6.5428480283765689E-3</v>
      </c>
      <c r="ED160" s="7">
        <f t="shared" si="307"/>
        <v>-1.6759606278858505</v>
      </c>
      <c r="EE160">
        <f t="shared" si="294"/>
        <v>-0.99447532939330852</v>
      </c>
      <c r="EI160" s="8">
        <f t="shared" si="295"/>
        <v>0</v>
      </c>
      <c r="EJ160" s="8">
        <f t="shared" si="296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7"/>
        <v>-5.1124549999999991E-2</v>
      </c>
      <c r="FB160" s="8">
        <f t="shared" si="298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9"/>
        <v>-5.1124549999999991E-2</v>
      </c>
      <c r="FH160" s="8">
        <f t="shared" si="300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301"/>
        <v>-5.1124549999999991E-2</v>
      </c>
      <c r="FN160" s="8">
        <f t="shared" si="302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303"/>
        <v>-5.1124549999999991E-2</v>
      </c>
      <c r="GT160" s="8">
        <f t="shared" si="304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305"/>
        <v>-5.1124549999999991E-2</v>
      </c>
      <c r="HF160" s="8">
        <f t="shared" si="306"/>
        <v>4.4709821084959925E-2</v>
      </c>
      <c r="HG160">
        <v>20</v>
      </c>
    </row>
    <row r="161" spans="129:215" x14ac:dyDescent="0.3">
      <c r="DY161" s="1">
        <v>0.23458828300000001</v>
      </c>
      <c r="DZ161" s="14">
        <f t="shared" si="290"/>
        <v>5.8954250447668256E-2</v>
      </c>
      <c r="EA161" s="14">
        <f t="shared" si="291"/>
        <v>-5.8954250447668256E-2</v>
      </c>
      <c r="EB161" s="14">
        <f t="shared" si="292"/>
        <v>5.5804642000000015E-2</v>
      </c>
      <c r="EC161" s="14">
        <f t="shared" si="293"/>
        <v>-2.9781557193584718E-3</v>
      </c>
      <c r="ED161" s="7">
        <f t="shared" si="307"/>
        <v>-1.6241132746282241</v>
      </c>
      <c r="EE161">
        <f t="shared" si="294"/>
        <v>-0.99857898821020796</v>
      </c>
      <c r="EI161" s="8">
        <f t="shared" si="295"/>
        <v>0</v>
      </c>
      <c r="EJ161" s="8">
        <f t="shared" si="296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7"/>
        <v>-6.1994780000000013E-2</v>
      </c>
      <c r="FB161" s="8">
        <f t="shared" si="298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9"/>
        <v>-6.1994780000000013E-2</v>
      </c>
      <c r="FH161" s="8">
        <f t="shared" si="300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301"/>
        <v>-6.1994780000000013E-2</v>
      </c>
      <c r="FN161" s="8">
        <f t="shared" si="302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303"/>
        <v>-6.1994780000000013E-2</v>
      </c>
      <c r="GT161" s="8">
        <f t="shared" si="304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305"/>
        <v>-6.1994780000000013E-2</v>
      </c>
      <c r="HF161" s="8">
        <f t="shared" si="306"/>
        <v>3.6573855120922046E-2</v>
      </c>
      <c r="HG161">
        <v>20</v>
      </c>
    </row>
    <row r="162" spans="129:215" x14ac:dyDescent="0.3">
      <c r="DY162" s="1">
        <v>0.27912081999999999</v>
      </c>
      <c r="DZ162" s="14">
        <f t="shared" si="290"/>
        <v>5.9917388798173321E-2</v>
      </c>
      <c r="EA162" s="14">
        <f t="shared" si="291"/>
        <v>-5.9917388798173321E-2</v>
      </c>
      <c r="EB162" s="14">
        <f t="shared" si="292"/>
        <v>4.4532536999999983E-2</v>
      </c>
      <c r="EC162" s="14">
        <f t="shared" si="293"/>
        <v>-9.6313835050506474E-4</v>
      </c>
      <c r="ED162" s="7">
        <f t="shared" si="307"/>
        <v>-1.5924207004593651</v>
      </c>
      <c r="EE162">
        <f t="shared" si="294"/>
        <v>-0.99976620234260183</v>
      </c>
      <c r="EI162" s="8">
        <f t="shared" si="295"/>
        <v>0</v>
      </c>
      <c r="EJ162" s="8">
        <f t="shared" si="296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7"/>
        <v>-5.5793939999999986E-2</v>
      </c>
      <c r="FB162" s="8">
        <f t="shared" si="298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9"/>
        <v>-5.5793939999999986E-2</v>
      </c>
      <c r="FH162" s="8">
        <f t="shared" si="300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301"/>
        <v>-5.5793939999999986E-2</v>
      </c>
      <c r="FN162" s="8">
        <f t="shared" si="302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303"/>
        <v>-5.5793939999999986E-2</v>
      </c>
      <c r="GT162" s="8">
        <f t="shared" si="304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305"/>
        <v>-5.5793939999999986E-2</v>
      </c>
      <c r="HF162" s="8">
        <f t="shared" si="306"/>
        <v>2.285465926745291E-2</v>
      </c>
      <c r="HG162">
        <v>20</v>
      </c>
    </row>
    <row r="163" spans="129:215" x14ac:dyDescent="0.3">
      <c r="DY163" s="1">
        <v>0.32371982700000002</v>
      </c>
      <c r="DZ163" s="14">
        <f t="shared" si="290"/>
        <v>5.9892512357095425E-2</v>
      </c>
      <c r="EA163" s="14">
        <f t="shared" si="291"/>
        <v>-5.9892512357095425E-2</v>
      </c>
      <c r="EB163" s="14">
        <f t="shared" si="292"/>
        <v>4.4599007000000024E-2</v>
      </c>
      <c r="EC163" s="14">
        <f t="shared" si="293"/>
        <v>2.4876441077896494E-5</v>
      </c>
      <c r="ED163" s="7">
        <f t="shared" si="307"/>
        <v>-1.5702385466968316</v>
      </c>
      <c r="EE163">
        <f t="shared" si="294"/>
        <v>-0.99999984444068513</v>
      </c>
      <c r="EI163" s="8">
        <f t="shared" si="295"/>
        <v>0</v>
      </c>
      <c r="EJ163" s="8">
        <f t="shared" si="296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7"/>
        <v>-4.457862999999998E-2</v>
      </c>
      <c r="FB163" s="8">
        <f t="shared" si="298"/>
        <v>-1.8495185017827119E-2</v>
      </c>
      <c r="FC163">
        <v>6</v>
      </c>
      <c r="FE163">
        <v>0.23420294999999999</v>
      </c>
      <c r="FF163">
        <v>0.21104877</v>
      </c>
      <c r="FG163" s="8">
        <f t="shared" si="299"/>
        <v>-4.457862999999998E-2</v>
      </c>
      <c r="FH163" s="8">
        <f t="shared" si="300"/>
        <v>-9.3167029919539786E-3</v>
      </c>
      <c r="FI163">
        <v>8</v>
      </c>
      <c r="FK163">
        <v>0.23420294999999999</v>
      </c>
      <c r="FL163">
        <v>0.21104877</v>
      </c>
      <c r="FM163" s="8">
        <f t="shared" si="301"/>
        <v>-4.457862999999998E-2</v>
      </c>
      <c r="FN163" s="8">
        <f t="shared" si="302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303"/>
        <v>-4.457862999999998E-2</v>
      </c>
      <c r="GT163" s="8">
        <f t="shared" si="304"/>
        <v>2.0533345722515113E-3</v>
      </c>
      <c r="GU163">
        <v>16</v>
      </c>
      <c r="HC163">
        <v>0.23420294999999999</v>
      </c>
      <c r="HD163">
        <v>-0.18787841</v>
      </c>
      <c r="HE163" s="8">
        <f t="shared" si="305"/>
        <v>-4.457862999999998E-2</v>
      </c>
      <c r="HF163" s="8">
        <f t="shared" si="306"/>
        <v>7.8702647603948912E-3</v>
      </c>
      <c r="HG163">
        <v>20</v>
      </c>
    </row>
    <row r="164" spans="129:215" x14ac:dyDescent="0.3">
      <c r="DY164" s="1">
        <v>0.36826213400000002</v>
      </c>
      <c r="DZ164" s="14">
        <f t="shared" si="290"/>
        <v>5.9052315314374174E-2</v>
      </c>
      <c r="EA164" s="14">
        <f t="shared" si="291"/>
        <v>-5.9052315314374174E-2</v>
      </c>
      <c r="EB164" s="14">
        <f t="shared" si="292"/>
        <v>4.4542307000000003E-2</v>
      </c>
      <c r="EC164" s="14">
        <f t="shared" si="293"/>
        <v>8.4019704272125101E-4</v>
      </c>
      <c r="ED164" s="7">
        <f t="shared" si="307"/>
        <v>-1.5519356644113727</v>
      </c>
      <c r="EE164">
        <f t="shared" si="294"/>
        <v>-0.9998221429796641</v>
      </c>
      <c r="EI164" s="8">
        <f t="shared" si="295"/>
        <v>0</v>
      </c>
      <c r="EJ164" s="8">
        <f t="shared" si="296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7"/>
        <v>-4.4588270000000041E-2</v>
      </c>
      <c r="FB164" s="8">
        <f t="shared" si="298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9"/>
        <v>-4.4588270000000041E-2</v>
      </c>
      <c r="FH164" s="8">
        <f t="shared" si="300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301"/>
        <v>-4.4588270000000041E-2</v>
      </c>
      <c r="FN164" s="8">
        <f t="shared" si="302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303"/>
        <v>-4.4588270000000041E-2</v>
      </c>
      <c r="GT164" s="8">
        <f t="shared" si="304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305"/>
        <v>-4.4588270000000041E-2</v>
      </c>
      <c r="HF164" s="8">
        <f t="shared" si="306"/>
        <v>8.5471784647787822E-3</v>
      </c>
      <c r="HG164">
        <v>20</v>
      </c>
    </row>
    <row r="165" spans="129:215" x14ac:dyDescent="0.3">
      <c r="DY165" s="1">
        <v>0.41284756900000003</v>
      </c>
      <c r="DZ165" s="14">
        <f t="shared" si="290"/>
        <v>5.7526732273967394E-2</v>
      </c>
      <c r="EA165" s="14">
        <f t="shared" si="291"/>
        <v>-5.7526732273967394E-2</v>
      </c>
      <c r="EB165" s="14">
        <f t="shared" si="292"/>
        <v>4.4585435000000007E-2</v>
      </c>
      <c r="EC165" s="14">
        <f t="shared" si="293"/>
        <v>1.5255830404067791E-3</v>
      </c>
      <c r="ED165" s="7">
        <f t="shared" si="307"/>
        <v>-1.5365925992766278</v>
      </c>
      <c r="EE165">
        <f t="shared" si="294"/>
        <v>-0.99941510953696477</v>
      </c>
      <c r="EI165" s="8">
        <f t="shared" si="295"/>
        <v>0</v>
      </c>
      <c r="EJ165" s="8">
        <f t="shared" si="296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7"/>
        <v>-4.4599520000000004E-2</v>
      </c>
      <c r="FB165" s="8">
        <f t="shared" si="298"/>
        <v>-1.8356450215263727E-2</v>
      </c>
      <c r="FC165">
        <v>6</v>
      </c>
      <c r="FE165">
        <v>0.32336985000000001</v>
      </c>
      <c r="FF165">
        <v>0.23397497</v>
      </c>
      <c r="FG165" s="8">
        <f t="shared" si="299"/>
        <v>-4.4599520000000004E-2</v>
      </c>
      <c r="FH165" s="8">
        <f t="shared" si="300"/>
        <v>-1.0327572949704758E-2</v>
      </c>
      <c r="FI165">
        <v>8</v>
      </c>
      <c r="FK165">
        <v>0.32336985000000001</v>
      </c>
      <c r="FL165">
        <v>0.23397497</v>
      </c>
      <c r="FM165" s="8">
        <f t="shared" si="301"/>
        <v>-4.4599520000000004E-2</v>
      </c>
      <c r="FN165" s="8">
        <f t="shared" si="302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303"/>
        <v>-4.4599520000000004E-2</v>
      </c>
      <c r="GT165" s="8">
        <f t="shared" si="304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305"/>
        <v>-4.4599520000000004E-2</v>
      </c>
      <c r="HF165" s="8">
        <f t="shared" si="306"/>
        <v>7.5066397482427411E-3</v>
      </c>
      <c r="HG165">
        <v>20</v>
      </c>
    </row>
    <row r="166" spans="129:215" x14ac:dyDescent="0.3">
      <c r="DY166" s="1">
        <v>0.457418622</v>
      </c>
      <c r="DZ166" s="14">
        <f t="shared" si="290"/>
        <v>5.5420099779394875E-2</v>
      </c>
      <c r="EA166" s="14">
        <f t="shared" si="291"/>
        <v>-5.5420099779394875E-2</v>
      </c>
      <c r="EB166" s="14">
        <f t="shared" si="292"/>
        <v>4.4571052999999972E-2</v>
      </c>
      <c r="EC166" s="14">
        <f t="shared" si="293"/>
        <v>2.106632494572519E-3</v>
      </c>
      <c r="ED166" s="7">
        <f t="shared" si="307"/>
        <v>-1.5235668862871452</v>
      </c>
      <c r="EE166">
        <f t="shared" si="294"/>
        <v>-0.9988848972786567</v>
      </c>
      <c r="EI166" s="8">
        <f t="shared" si="295"/>
        <v>0</v>
      </c>
      <c r="EJ166" s="8">
        <f t="shared" si="296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7"/>
        <v>-4.4603559999999987E-2</v>
      </c>
      <c r="FB166" s="8">
        <f t="shared" si="298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9"/>
        <v>-4.4603559999999987E-2</v>
      </c>
      <c r="FH166" s="8">
        <f t="shared" si="300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301"/>
        <v>-4.4603559999999987E-2</v>
      </c>
      <c r="FN166" s="8">
        <f t="shared" si="302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303"/>
        <v>-4.4603559999999987E-2</v>
      </c>
      <c r="GT166" s="8">
        <f t="shared" si="304"/>
        <v>3.3093790384382428E-4</v>
      </c>
      <c r="GU166">
        <v>16</v>
      </c>
      <c r="HC166">
        <v>0.36796937000000002</v>
      </c>
      <c r="HD166">
        <v>-0.16649317</v>
      </c>
      <c r="HE166" s="8">
        <f t="shared" si="305"/>
        <v>-4.4603559999999987E-2</v>
      </c>
      <c r="HF166" s="8">
        <f t="shared" si="306"/>
        <v>6.970552596555166E-3</v>
      </c>
      <c r="HG166">
        <v>20</v>
      </c>
    </row>
    <row r="167" spans="129:215" x14ac:dyDescent="0.3">
      <c r="DY167" s="1">
        <v>0.50200401900000002</v>
      </c>
      <c r="DZ167" s="14">
        <f t="shared" si="290"/>
        <v>5.2813337809880657E-2</v>
      </c>
      <c r="EA167" s="14">
        <f t="shared" si="291"/>
        <v>-5.2813337809880657E-2</v>
      </c>
      <c r="EB167" s="14">
        <f t="shared" si="292"/>
        <v>4.4585397000000027E-2</v>
      </c>
      <c r="EC167" s="14">
        <f t="shared" si="293"/>
        <v>2.606761969514218E-3</v>
      </c>
      <c r="ED167" s="7">
        <f t="shared" si="307"/>
        <v>-1.5123960894851083</v>
      </c>
      <c r="EE167">
        <f t="shared" si="294"/>
        <v>-0.99829519075717399</v>
      </c>
      <c r="EI167" s="8">
        <f t="shared" si="295"/>
        <v>0</v>
      </c>
      <c r="EJ167" s="8">
        <f t="shared" si="296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7"/>
        <v>-4.4596150000000001E-2</v>
      </c>
      <c r="FB167" s="8">
        <f t="shared" si="298"/>
        <v>-1.656636730842493E-2</v>
      </c>
      <c r="FC167">
        <v>6</v>
      </c>
      <c r="FE167">
        <v>0.41257293</v>
      </c>
      <c r="FF167">
        <v>0.22149598000000001</v>
      </c>
      <c r="FG167" s="8">
        <f t="shared" si="299"/>
        <v>-4.4596150000000001E-2</v>
      </c>
      <c r="FH167" s="8">
        <f t="shared" si="300"/>
        <v>-9.7650612206047847E-3</v>
      </c>
      <c r="FI167">
        <v>8</v>
      </c>
      <c r="FK167">
        <v>0.41257293</v>
      </c>
      <c r="FL167">
        <v>0.22149598000000001</v>
      </c>
      <c r="FM167" s="8">
        <f t="shared" si="301"/>
        <v>-4.4596150000000001E-2</v>
      </c>
      <c r="FN167" s="8">
        <f t="shared" si="302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303"/>
        <v>-4.4596150000000001E-2</v>
      </c>
      <c r="GT167" s="8">
        <f t="shared" si="304"/>
        <v>1.2276613269184285E-4</v>
      </c>
      <c r="GU167">
        <v>16</v>
      </c>
      <c r="HC167">
        <v>0.41257293</v>
      </c>
      <c r="HD167">
        <v>-0.15616166000000001</v>
      </c>
      <c r="HE167" s="8">
        <f t="shared" si="305"/>
        <v>-4.4596150000000001E-2</v>
      </c>
      <c r="HF167" s="8">
        <f t="shared" si="306"/>
        <v>6.5330589924644921E-3</v>
      </c>
      <c r="HG167">
        <v>20</v>
      </c>
    </row>
    <row r="168" spans="129:215" x14ac:dyDescent="0.3">
      <c r="DY168" s="1">
        <v>0.54657242699999997</v>
      </c>
      <c r="DZ168" s="14">
        <f t="shared" si="290"/>
        <v>4.9774339676722755E-2</v>
      </c>
      <c r="EA168" s="14">
        <f t="shared" si="291"/>
        <v>-4.9774339676722755E-2</v>
      </c>
      <c r="EB168" s="14">
        <f t="shared" si="292"/>
        <v>4.4568407999999948E-2</v>
      </c>
      <c r="EC168" s="14">
        <f t="shared" si="293"/>
        <v>3.0389981331579025E-3</v>
      </c>
      <c r="ED168" s="7">
        <f t="shared" si="307"/>
        <v>-1.5027144405318809</v>
      </c>
      <c r="EE168">
        <f t="shared" si="294"/>
        <v>-0.9976833234328365</v>
      </c>
      <c r="EI168" s="8">
        <f t="shared" si="295"/>
        <v>0</v>
      </c>
      <c r="EJ168" s="8">
        <f t="shared" si="296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7"/>
        <v>-4.4609780000000043E-2</v>
      </c>
      <c r="FB168" s="8">
        <f t="shared" si="298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9"/>
        <v>-4.4609780000000043E-2</v>
      </c>
      <c r="FH168" s="8">
        <f t="shared" si="300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301"/>
        <v>-4.4609780000000043E-2</v>
      </c>
      <c r="FN168" s="8">
        <f t="shared" si="302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303"/>
        <v>-4.4609780000000043E-2</v>
      </c>
      <c r="GT168" s="8">
        <f t="shared" si="304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305"/>
        <v>-4.4609780000000043E-2</v>
      </c>
      <c r="HF168" s="8">
        <f t="shared" si="306"/>
        <v>6.4228926270263999E-3</v>
      </c>
      <c r="HG168">
        <v>20</v>
      </c>
    </row>
    <row r="169" spans="129:215" x14ac:dyDescent="0.3">
      <c r="DY169" s="1">
        <v>0.591166148</v>
      </c>
      <c r="DZ169" s="14">
        <f t="shared" si="290"/>
        <v>4.6352878718469832E-2</v>
      </c>
      <c r="EA169" s="14">
        <f t="shared" si="291"/>
        <v>-4.6352878718469832E-2</v>
      </c>
      <c r="EB169" s="14">
        <f t="shared" si="292"/>
        <v>4.4593721000000031E-2</v>
      </c>
      <c r="EC169" s="14">
        <f t="shared" si="293"/>
        <v>3.4214609582529226E-3</v>
      </c>
      <c r="ED169" s="7">
        <f t="shared" si="307"/>
        <v>-1.4942211782865467</v>
      </c>
      <c r="EE169">
        <f t="shared" si="294"/>
        <v>-0.99706955568561673</v>
      </c>
      <c r="EI169" s="8">
        <f t="shared" si="295"/>
        <v>0</v>
      </c>
      <c r="EJ169" s="8">
        <f t="shared" si="296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7"/>
        <v>-4.459501999999993E-2</v>
      </c>
      <c r="FB169" s="8">
        <f t="shared" si="298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9"/>
        <v>-4.459501999999993E-2</v>
      </c>
      <c r="FH169" s="8">
        <f t="shared" si="300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301"/>
        <v>-4.459501999999993E-2</v>
      </c>
      <c r="FN169" s="8">
        <f t="shared" si="302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303"/>
        <v>-4.459501999999993E-2</v>
      </c>
      <c r="GT169" s="8">
        <f t="shared" si="304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305"/>
        <v>-4.459501999999993E-2</v>
      </c>
      <c r="HF169" s="8">
        <f t="shared" si="306"/>
        <v>6.1614660192193371E-3</v>
      </c>
      <c r="HG169">
        <v>20</v>
      </c>
    </row>
    <row r="170" spans="129:215" x14ac:dyDescent="0.3">
      <c r="DY170" s="1">
        <v>0.63571699100000001</v>
      </c>
      <c r="DZ170" s="14">
        <f t="shared" si="290"/>
        <v>4.2595795220475678E-2</v>
      </c>
      <c r="EA170" s="14">
        <f t="shared" si="291"/>
        <v>-4.2595795220475678E-2</v>
      </c>
      <c r="EB170" s="14">
        <f t="shared" si="292"/>
        <v>4.4550843000000007E-2</v>
      </c>
      <c r="EC170" s="14">
        <f t="shared" si="293"/>
        <v>3.7570834979941542E-3</v>
      </c>
      <c r="ED170" s="7">
        <f t="shared" si="307"/>
        <v>-1.4866629118738566</v>
      </c>
      <c r="EE170">
        <f t="shared" si="294"/>
        <v>-0.99646287142903345</v>
      </c>
      <c r="EI170" s="8">
        <f t="shared" si="295"/>
        <v>0</v>
      </c>
      <c r="EJ170" s="8">
        <f t="shared" si="296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7"/>
        <v>-4.4607630000000009E-2</v>
      </c>
      <c r="FB170" s="8">
        <f t="shared" si="298"/>
        <v>-1.2335491787641048E-2</v>
      </c>
      <c r="FC170">
        <v>6</v>
      </c>
      <c r="FE170">
        <v>0.54637387999999998</v>
      </c>
      <c r="FF170">
        <v>0.16246831</v>
      </c>
      <c r="FG170" s="8">
        <f t="shared" si="299"/>
        <v>-4.4607630000000009E-2</v>
      </c>
      <c r="FH170" s="8">
        <f t="shared" si="300"/>
        <v>-7.1514105288480873E-3</v>
      </c>
      <c r="FI170">
        <v>8</v>
      </c>
      <c r="FK170">
        <v>0.54637387999999998</v>
      </c>
      <c r="FL170">
        <v>0.16246831</v>
      </c>
      <c r="FM170" s="8">
        <f t="shared" si="301"/>
        <v>-4.4607630000000009E-2</v>
      </c>
      <c r="FN170" s="8">
        <f t="shared" si="302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303"/>
        <v>-4.4607630000000009E-2</v>
      </c>
      <c r="GT170" s="8">
        <f t="shared" si="304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305"/>
        <v>-4.4607630000000009E-2</v>
      </c>
      <c r="HF170" s="8">
        <f t="shared" si="306"/>
        <v>6.4502857827766586E-3</v>
      </c>
      <c r="HG170">
        <v>20</v>
      </c>
    </row>
    <row r="171" spans="129:215" x14ac:dyDescent="0.3">
      <c r="DY171" s="1">
        <v>0.68030855000000001</v>
      </c>
      <c r="DZ171" s="14">
        <f t="shared" si="290"/>
        <v>3.8527503531741378E-2</v>
      </c>
      <c r="EA171" s="14">
        <f t="shared" si="291"/>
        <v>-3.8527503531741378E-2</v>
      </c>
      <c r="EB171" s="14">
        <f t="shared" si="292"/>
        <v>4.4591559000000003E-2</v>
      </c>
      <c r="EC171" s="14">
        <f t="shared" si="293"/>
        <v>4.0682916887343004E-3</v>
      </c>
      <c r="ED171" s="7">
        <f t="shared" si="307"/>
        <v>-1.4798136383440332</v>
      </c>
      <c r="EE171">
        <f t="shared" si="294"/>
        <v>-0.9958639295298507</v>
      </c>
      <c r="EI171" s="8">
        <f t="shared" si="295"/>
        <v>0</v>
      </c>
      <c r="EJ171" s="8">
        <f t="shared" si="296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7"/>
        <v>-4.4585199999999992E-2</v>
      </c>
      <c r="FB171" s="8">
        <f t="shared" si="298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9"/>
        <v>-4.4585199999999992E-2</v>
      </c>
      <c r="FH171" s="8">
        <f t="shared" si="300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301"/>
        <v>-4.4585199999999992E-2</v>
      </c>
      <c r="FN171" s="8">
        <f t="shared" si="302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303"/>
        <v>-4.4585199999999992E-2</v>
      </c>
      <c r="GT171" s="8">
        <f t="shared" si="304"/>
        <v>8.5677613326950812E-4</v>
      </c>
      <c r="GU171">
        <v>16</v>
      </c>
      <c r="HC171">
        <v>0.59098150999999999</v>
      </c>
      <c r="HD171">
        <v>-0.1447717</v>
      </c>
      <c r="HE171" s="8">
        <f t="shared" si="305"/>
        <v>-4.4585199999999992E-2</v>
      </c>
      <c r="HF171" s="8">
        <f t="shared" si="306"/>
        <v>6.0403236880247563E-3</v>
      </c>
      <c r="HG171">
        <v>20</v>
      </c>
    </row>
    <row r="172" spans="129:215" x14ac:dyDescent="0.3">
      <c r="DY172" s="1">
        <v>0.72485467199999998</v>
      </c>
      <c r="DZ172" s="14">
        <f t="shared" si="290"/>
        <v>3.4178286734964779E-2</v>
      </c>
      <c r="EA172" s="14">
        <f t="shared" si="291"/>
        <v>-3.4178286734964779E-2</v>
      </c>
      <c r="EB172" s="14">
        <f t="shared" si="292"/>
        <v>4.4546121999999966E-2</v>
      </c>
      <c r="EC172" s="14">
        <f t="shared" si="293"/>
        <v>4.3492167967765991E-3</v>
      </c>
      <c r="ED172" s="7">
        <f t="shared" si="307"/>
        <v>-1.4734707771249071</v>
      </c>
      <c r="EE172">
        <f t="shared" si="294"/>
        <v>-0.99526760600048136</v>
      </c>
      <c r="EI172" s="8">
        <f t="shared" si="295"/>
        <v>0</v>
      </c>
      <c r="EJ172" s="8">
        <f t="shared" si="296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7"/>
        <v>-4.4596489999999989E-2</v>
      </c>
      <c r="FB172" s="8">
        <f t="shared" si="298"/>
        <v>-9.0312634546006569E-3</v>
      </c>
      <c r="FC172">
        <v>6</v>
      </c>
      <c r="FE172">
        <v>0.63556670999999998</v>
      </c>
      <c r="FF172">
        <v>0.11026306</v>
      </c>
      <c r="FG172" s="8">
        <f t="shared" si="299"/>
        <v>-4.4596489999999989E-2</v>
      </c>
      <c r="FH172" s="8">
        <f t="shared" si="300"/>
        <v>-4.846445838609186E-3</v>
      </c>
      <c r="FI172">
        <v>8</v>
      </c>
      <c r="FK172">
        <v>0.63556670999999998</v>
      </c>
      <c r="FL172">
        <v>0.11026306</v>
      </c>
      <c r="FM172" s="8">
        <f t="shared" si="301"/>
        <v>-4.4596489999999989E-2</v>
      </c>
      <c r="FN172" s="8">
        <f t="shared" si="302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303"/>
        <v>-4.4596489999999989E-2</v>
      </c>
      <c r="GT172" s="8">
        <f t="shared" si="304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305"/>
        <v>-4.4596489999999989E-2</v>
      </c>
      <c r="HF172" s="8">
        <f t="shared" si="306"/>
        <v>6.8728075524067218E-3</v>
      </c>
      <c r="HG172">
        <v>20</v>
      </c>
    </row>
    <row r="173" spans="129:215" x14ac:dyDescent="0.3">
      <c r="DY173" s="1">
        <v>0.76942777500000004</v>
      </c>
      <c r="DZ173" s="14">
        <f t="shared" si="290"/>
        <v>2.9555306027599593E-2</v>
      </c>
      <c r="EA173" s="14">
        <f t="shared" si="291"/>
        <v>-2.9555306027599593E-2</v>
      </c>
      <c r="EB173" s="14">
        <f t="shared" si="292"/>
        <v>4.4573103000000058E-2</v>
      </c>
      <c r="EC173" s="14">
        <f t="shared" si="293"/>
        <v>4.622980707365186E-3</v>
      </c>
      <c r="ED173" s="7">
        <f t="shared" si="307"/>
        <v>-1.4674490202645945</v>
      </c>
      <c r="EE173">
        <f t="shared" si="294"/>
        <v>-0.99466441861709776</v>
      </c>
      <c r="EI173" s="8">
        <f t="shared" si="295"/>
        <v>0</v>
      </c>
      <c r="EJ173" s="8">
        <f t="shared" si="296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7"/>
        <v>-4.4563490000000039E-2</v>
      </c>
      <c r="FB173" s="8">
        <f t="shared" si="298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9"/>
        <v>-4.4563490000000039E-2</v>
      </c>
      <c r="FH173" s="8">
        <f t="shared" si="300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301"/>
        <v>-4.4563490000000039E-2</v>
      </c>
      <c r="FN173" s="8">
        <f t="shared" si="302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303"/>
        <v>-4.4563490000000039E-2</v>
      </c>
      <c r="GT173" s="8">
        <f t="shared" si="304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305"/>
        <v>-4.4563490000000039E-2</v>
      </c>
      <c r="HF173" s="8">
        <f t="shared" si="306"/>
        <v>5.8669370241342346E-3</v>
      </c>
      <c r="HG173">
        <v>20</v>
      </c>
    </row>
    <row r="174" spans="129:215" x14ac:dyDescent="0.3">
      <c r="DY174" s="1">
        <v>0.81698695099999996</v>
      </c>
      <c r="DZ174" s="14">
        <f t="shared" si="290"/>
        <v>2.4330434096358041E-2</v>
      </c>
      <c r="EA174" s="14">
        <f t="shared" si="291"/>
        <v>-2.4330434096358041E-2</v>
      </c>
      <c r="EB174" s="14">
        <f t="shared" si="292"/>
        <v>4.7559175999999925E-2</v>
      </c>
      <c r="EC174" s="14">
        <f t="shared" si="293"/>
        <v>5.2248719312415516E-3</v>
      </c>
      <c r="ED174" s="7">
        <f t="shared" si="307"/>
        <v>-1.4613746950818907</v>
      </c>
      <c r="EE174">
        <f t="shared" si="294"/>
        <v>-0.9940194239969008</v>
      </c>
      <c r="EI174" s="8">
        <f t="shared" si="295"/>
        <v>0</v>
      </c>
      <c r="EJ174" s="8">
        <f t="shared" si="296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7"/>
        <v>-4.4580219999999948E-2</v>
      </c>
      <c r="FB174" s="8">
        <f t="shared" si="298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9"/>
        <v>-4.4580219999999948E-2</v>
      </c>
      <c r="FH174" s="8">
        <f t="shared" si="300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301"/>
        <v>-4.4580219999999948E-2</v>
      </c>
      <c r="FN174" s="8">
        <f t="shared" si="302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303"/>
        <v>-4.4580219999999948E-2</v>
      </c>
      <c r="GT174" s="8">
        <f t="shared" si="304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305"/>
        <v>-4.4580219999999948E-2</v>
      </c>
      <c r="HF174" s="8">
        <f t="shared" si="306"/>
        <v>7.6928508664587192E-3</v>
      </c>
      <c r="HG174">
        <v>20</v>
      </c>
    </row>
    <row r="175" spans="129:215" x14ac:dyDescent="0.3">
      <c r="DY175" s="1">
        <v>0.86832052299999996</v>
      </c>
      <c r="DZ175" s="14">
        <f t="shared" si="290"/>
        <v>1.8350048679812436E-2</v>
      </c>
      <c r="EA175" s="14">
        <f t="shared" si="291"/>
        <v>-1.8350048679812436E-2</v>
      </c>
      <c r="EB175" s="14">
        <f t="shared" si="292"/>
        <v>5.1333571999999994E-2</v>
      </c>
      <c r="EC175" s="14">
        <f t="shared" si="293"/>
        <v>5.9803854165456048E-3</v>
      </c>
      <c r="ED175" s="7">
        <f t="shared" si="307"/>
        <v>-1.4548186650550252</v>
      </c>
      <c r="EE175">
        <f t="shared" si="294"/>
        <v>-0.99328212613057343</v>
      </c>
      <c r="EI175" s="8">
        <f t="shared" si="295"/>
        <v>0</v>
      </c>
      <c r="EJ175" s="8">
        <f t="shared" si="296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7"/>
        <v>-4.7501780000000049E-2</v>
      </c>
      <c r="FB175" s="8">
        <f t="shared" si="298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9"/>
        <v>-4.7501780000000049E-2</v>
      </c>
      <c r="FH175" s="8">
        <f t="shared" si="300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301"/>
        <v>-4.7501780000000049E-2</v>
      </c>
      <c r="FN175" s="8">
        <f t="shared" si="302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303"/>
        <v>-4.7501780000000049E-2</v>
      </c>
      <c r="GT175" s="8">
        <f t="shared" si="304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305"/>
        <v>-4.7501780000000049E-2</v>
      </c>
      <c r="HF175" s="8">
        <f t="shared" si="306"/>
        <v>5.750666845909083E-3</v>
      </c>
      <c r="HG175">
        <v>20</v>
      </c>
    </row>
    <row r="176" spans="129:215" x14ac:dyDescent="0.3">
      <c r="DY176" s="1">
        <v>0.91857666199999999</v>
      </c>
      <c r="DZ176" s="14">
        <f t="shared" si="290"/>
        <v>1.2138871339052334E-2</v>
      </c>
      <c r="EA176" s="14">
        <f t="shared" si="291"/>
        <v>-1.2138871339052334E-2</v>
      </c>
      <c r="EB176" s="14">
        <f t="shared" si="292"/>
        <v>5.0256139000000033E-2</v>
      </c>
      <c r="EC176" s="14">
        <f t="shared" si="293"/>
        <v>6.2111773407601024E-3</v>
      </c>
      <c r="ED176" s="7">
        <f t="shared" si="307"/>
        <v>-1.4478294660556796</v>
      </c>
      <c r="EE176">
        <f t="shared" si="294"/>
        <v>-0.9924490974491248</v>
      </c>
      <c r="EI176" s="8">
        <f t="shared" si="295"/>
        <v>0</v>
      </c>
      <c r="EJ176" s="8">
        <f t="shared" si="296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7"/>
        <v>-5.1284839999999998E-2</v>
      </c>
      <c r="FB176" s="8">
        <f t="shared" si="298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9"/>
        <v>-5.1284839999999998E-2</v>
      </c>
      <c r="FH176" s="8">
        <f t="shared" si="300"/>
        <v>1.8928312177002786E-3</v>
      </c>
      <c r="FI176">
        <v>8</v>
      </c>
      <c r="FK176">
        <v>0.81680869</v>
      </c>
      <c r="FL176">
        <v>-3.7554490000000003E-2</v>
      </c>
      <c r="FM176" s="8">
        <f t="shared" si="301"/>
        <v>-5.1284839999999998E-2</v>
      </c>
      <c r="FN176" s="8">
        <f t="shared" si="302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303"/>
        <v>-5.1284839999999998E-2</v>
      </c>
      <c r="GT176" s="8">
        <f t="shared" si="304"/>
        <v>6.6078214119625863E-3</v>
      </c>
      <c r="GU176">
        <v>16</v>
      </c>
      <c r="HC176">
        <v>0.81680869</v>
      </c>
      <c r="HD176">
        <v>-0.22171900999999999</v>
      </c>
      <c r="HE176" s="8">
        <f t="shared" si="305"/>
        <v>-5.1284839999999998E-2</v>
      </c>
      <c r="HF176" s="8">
        <f t="shared" si="306"/>
        <v>1.060439736770862E-2</v>
      </c>
      <c r="HG176">
        <v>20</v>
      </c>
    </row>
    <row r="177" spans="128:221" x14ac:dyDescent="0.3">
      <c r="DY177" s="1">
        <v>0.96365270999999997</v>
      </c>
      <c r="DZ177" s="14">
        <f t="shared" si="290"/>
        <v>6.2479519489863798E-3</v>
      </c>
      <c r="EA177" s="14">
        <f t="shared" si="291"/>
        <v>-6.2479519489863798E-3</v>
      </c>
      <c r="EB177" s="14">
        <f t="shared" si="292"/>
        <v>4.507604799999998E-2</v>
      </c>
      <c r="EC177" s="14">
        <f t="shared" si="293"/>
        <v>5.890919390065954E-3</v>
      </c>
      <c r="ED177" s="7">
        <f t="shared" si="307"/>
        <v>-1.4408443619900533</v>
      </c>
      <c r="EE177">
        <f t="shared" si="294"/>
        <v>-0.99156811957217028</v>
      </c>
      <c r="EI177" s="8">
        <f t="shared" si="295"/>
        <v>0</v>
      </c>
      <c r="EJ177" s="8">
        <f t="shared" si="296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7"/>
        <v>-5.0145430000000046E-2</v>
      </c>
      <c r="FB177" s="8">
        <f t="shared" si="298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9"/>
        <v>-5.0145430000000046E-2</v>
      </c>
      <c r="FH177" s="8">
        <f t="shared" si="300"/>
        <v>2.2468171159445403E-3</v>
      </c>
      <c r="FI177">
        <v>8</v>
      </c>
      <c r="FK177">
        <v>0.86809353</v>
      </c>
      <c r="FL177">
        <v>-4.5631110000000003E-2</v>
      </c>
      <c r="FM177" s="8">
        <f t="shared" si="301"/>
        <v>-5.0145430000000046E-2</v>
      </c>
      <c r="FN177" s="8">
        <f t="shared" si="302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303"/>
        <v>-5.0145430000000046E-2</v>
      </c>
      <c r="GT177" s="8">
        <f t="shared" si="304"/>
        <v>4.5784205245565845E-3</v>
      </c>
      <c r="GU177">
        <v>16</v>
      </c>
      <c r="HC177">
        <v>0.86809353</v>
      </c>
      <c r="HD177">
        <v>-0.15560110999999999</v>
      </c>
      <c r="HE177" s="8">
        <f t="shared" si="305"/>
        <v>-5.0145430000000046E-2</v>
      </c>
      <c r="HF177" s="8">
        <f t="shared" si="306"/>
        <v>7.2703015099828631E-3</v>
      </c>
      <c r="HG177">
        <v>20</v>
      </c>
    </row>
    <row r="178" spans="128:221" x14ac:dyDescent="0.3">
      <c r="DY178" s="1">
        <v>1</v>
      </c>
      <c r="DZ178" s="14">
        <f t="shared" si="290"/>
        <v>1.2599999999999777E-3</v>
      </c>
      <c r="EA178" s="14">
        <f t="shared" si="291"/>
        <v>-1.2599999999999777E-3</v>
      </c>
      <c r="EB178" s="14">
        <f t="shared" si="292"/>
        <v>3.6347290000000032E-2</v>
      </c>
      <c r="EC178" s="14">
        <f t="shared" si="293"/>
        <v>4.9879519489864025E-3</v>
      </c>
      <c r="ED178" s="7">
        <f t="shared" si="307"/>
        <v>-1.4344178036925648</v>
      </c>
      <c r="EE178">
        <f t="shared" si="294"/>
        <v>-0.99071485389263281</v>
      </c>
      <c r="EI178" s="8">
        <f t="shared" si="295"/>
        <v>0</v>
      </c>
      <c r="EJ178" s="8">
        <f t="shared" si="296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7"/>
        <v>-4.4942229999999972E-2</v>
      </c>
      <c r="FB178" s="8">
        <f t="shared" si="298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9"/>
        <v>-4.4942229999999972E-2</v>
      </c>
      <c r="FH178" s="8">
        <f t="shared" si="300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301"/>
        <v>-4.4942229999999972E-2</v>
      </c>
      <c r="FN178" s="8">
        <f t="shared" si="302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303"/>
        <v>-4.4942229999999972E-2</v>
      </c>
      <c r="GT178" s="8">
        <f t="shared" si="304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305"/>
        <v>-4.4942229999999972E-2</v>
      </c>
      <c r="HF178" s="8">
        <f t="shared" si="306"/>
        <v>1.3509794229623107E-2</v>
      </c>
      <c r="HG178">
        <v>20</v>
      </c>
    </row>
    <row r="179" spans="128:221" x14ac:dyDescent="0.3">
      <c r="ED179" s="7">
        <f>-(PI()/2)+ATAN(EC178/EB178)</f>
        <v>-1.4344178036925648</v>
      </c>
      <c r="EE179">
        <f t="shared" si="294"/>
        <v>-0.99071485389263281</v>
      </c>
      <c r="EI179" s="8">
        <f>EG179-EG178</f>
        <v>0</v>
      </c>
      <c r="EJ179" s="8">
        <f t="shared" si="296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8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300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302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304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6"/>
        <v>-5.0753360557478696E-3</v>
      </c>
      <c r="HG179">
        <v>20</v>
      </c>
    </row>
    <row r="180" spans="128:221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21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21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21" ht="15" thickBot="1" x14ac:dyDescent="0.35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21" x14ac:dyDescent="0.3">
      <c r="DX187" s="18" t="s">
        <v>21</v>
      </c>
    </row>
    <row r="189" spans="128:221" x14ac:dyDescent="0.3">
      <c r="EG189" s="5" t="s">
        <v>12</v>
      </c>
      <c r="EH189" t="s">
        <v>21</v>
      </c>
      <c r="EI189" s="5" t="s">
        <v>15</v>
      </c>
      <c r="EJ189" s="11">
        <v>0.1</v>
      </c>
      <c r="EK189" s="9"/>
      <c r="FG189" s="5" t="s">
        <v>12</v>
      </c>
      <c r="FH189" t="s">
        <v>21</v>
      </c>
      <c r="FI189" s="5" t="s">
        <v>15</v>
      </c>
      <c r="FJ189" s="11">
        <v>0.1</v>
      </c>
      <c r="FK189" s="9"/>
      <c r="FM189" s="5" t="s">
        <v>12</v>
      </c>
      <c r="FN189" t="s">
        <v>21</v>
      </c>
      <c r="FO189" s="5" t="s">
        <v>15</v>
      </c>
      <c r="FP189" s="11">
        <v>0.1</v>
      </c>
      <c r="FQ189" s="9"/>
      <c r="FS189" s="5" t="s">
        <v>12</v>
      </c>
      <c r="FT189" t="s">
        <v>21</v>
      </c>
      <c r="FU189" s="5" t="s">
        <v>15</v>
      </c>
      <c r="FV189" s="11">
        <v>0.1</v>
      </c>
      <c r="FW189" s="9"/>
      <c r="FY189" s="5" t="s">
        <v>12</v>
      </c>
      <c r="FZ189" t="s">
        <v>21</v>
      </c>
      <c r="GA189" s="5" t="s">
        <v>15</v>
      </c>
      <c r="GB189" s="11">
        <v>0.1</v>
      </c>
      <c r="GC189" s="9"/>
      <c r="GE189" s="5" t="s">
        <v>12</v>
      </c>
      <c r="GF189" t="s">
        <v>21</v>
      </c>
      <c r="GG189" s="5" t="s">
        <v>15</v>
      </c>
      <c r="GH189" s="11">
        <v>0.1</v>
      </c>
      <c r="GI189" s="9"/>
      <c r="GK189" s="5" t="s">
        <v>12</v>
      </c>
      <c r="GL189" t="s">
        <v>21</v>
      </c>
      <c r="GM189" s="5" t="s">
        <v>15</v>
      </c>
      <c r="GN189" s="11">
        <v>0.1</v>
      </c>
      <c r="GO189" s="9"/>
      <c r="GQ189" s="5" t="s">
        <v>12</v>
      </c>
      <c r="GR189" t="s">
        <v>21</v>
      </c>
      <c r="GS189" s="5" t="s">
        <v>15</v>
      </c>
      <c r="GT189" s="11">
        <v>0.1</v>
      </c>
      <c r="GU189" s="9"/>
      <c r="GW189" s="5" t="s">
        <v>12</v>
      </c>
      <c r="GX189" t="s">
        <v>21</v>
      </c>
      <c r="GY189" s="5" t="s">
        <v>15</v>
      </c>
      <c r="GZ189" s="11">
        <v>0.1</v>
      </c>
      <c r="HA189" s="9"/>
      <c r="HC189" s="5" t="s">
        <v>12</v>
      </c>
      <c r="HD189" t="s">
        <v>21</v>
      </c>
      <c r="HE189" s="5" t="s">
        <v>15</v>
      </c>
      <c r="HF189" s="11">
        <v>0.1</v>
      </c>
      <c r="HG189" s="9"/>
      <c r="HI189" s="5" t="s">
        <v>12</v>
      </c>
      <c r="HJ189" t="s">
        <v>21</v>
      </c>
      <c r="HK189" s="5" t="s">
        <v>15</v>
      </c>
      <c r="HL189" s="11">
        <v>0.1</v>
      </c>
      <c r="HM189" s="9"/>
    </row>
    <row r="190" spans="128:221" x14ac:dyDescent="0.3">
      <c r="EG190" s="5" t="s">
        <v>5</v>
      </c>
      <c r="EH190" t="s">
        <v>6</v>
      </c>
      <c r="EI190" s="5" t="s">
        <v>8</v>
      </c>
      <c r="EJ190" t="s">
        <v>9</v>
      </c>
      <c r="FG190" s="5" t="s">
        <v>5</v>
      </c>
      <c r="FH190" t="s">
        <v>6</v>
      </c>
      <c r="FI190" s="5" t="s">
        <v>8</v>
      </c>
      <c r="F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S190" s="5" t="s">
        <v>5</v>
      </c>
      <c r="FT190" t="s">
        <v>6</v>
      </c>
      <c r="FU190" s="5" t="s">
        <v>8</v>
      </c>
      <c r="FV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E190" s="5" t="s">
        <v>5</v>
      </c>
      <c r="GF190" t="s">
        <v>6</v>
      </c>
      <c r="GG190" s="5" t="s">
        <v>8</v>
      </c>
      <c r="GH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  <c r="HC190" s="5" t="s">
        <v>5</v>
      </c>
      <c r="HD190" t="s">
        <v>6</v>
      </c>
      <c r="HE190" s="5" t="s">
        <v>8</v>
      </c>
      <c r="HF190" t="s">
        <v>9</v>
      </c>
      <c r="HI190" s="5" t="s">
        <v>5</v>
      </c>
      <c r="HJ190" t="s">
        <v>6</v>
      </c>
      <c r="HK190" s="5" t="s">
        <v>8</v>
      </c>
      <c r="HL190" t="s">
        <v>9</v>
      </c>
    </row>
    <row r="191" spans="128:221" x14ac:dyDescent="0.3">
      <c r="EG191" s="5" t="s">
        <v>7</v>
      </c>
      <c r="EH191" t="s">
        <v>10</v>
      </c>
      <c r="EJ191" t="s">
        <v>11</v>
      </c>
      <c r="FG191" s="5" t="s">
        <v>7</v>
      </c>
      <c r="FH191" t="s">
        <v>10</v>
      </c>
      <c r="FJ191" t="s">
        <v>11</v>
      </c>
      <c r="FM191" s="5" t="s">
        <v>7</v>
      </c>
      <c r="FN191" t="s">
        <v>10</v>
      </c>
      <c r="FP191" t="s">
        <v>11</v>
      </c>
      <c r="FS191" s="5" t="s">
        <v>7</v>
      </c>
      <c r="FT191" t="s">
        <v>10</v>
      </c>
      <c r="FV191" t="s">
        <v>11</v>
      </c>
      <c r="FY191" s="5" t="s">
        <v>7</v>
      </c>
      <c r="FZ191" t="s">
        <v>10</v>
      </c>
      <c r="GB191" t="s">
        <v>11</v>
      </c>
      <c r="GE191" s="5" t="s">
        <v>7</v>
      </c>
      <c r="GF191" t="s">
        <v>10</v>
      </c>
      <c r="GH191" t="s">
        <v>11</v>
      </c>
      <c r="GK191" s="5" t="s">
        <v>7</v>
      </c>
      <c r="GL191" t="s">
        <v>10</v>
      </c>
      <c r="GN191" t="s">
        <v>11</v>
      </c>
      <c r="GQ191" s="5" t="s">
        <v>7</v>
      </c>
      <c r="GR191" t="s">
        <v>10</v>
      </c>
      <c r="GT191" t="s">
        <v>11</v>
      </c>
      <c r="GW191" s="5" t="s">
        <v>7</v>
      </c>
      <c r="GX191" t="s">
        <v>10</v>
      </c>
      <c r="GZ191" t="s">
        <v>11</v>
      </c>
      <c r="HC191" s="5" t="s">
        <v>7</v>
      </c>
      <c r="HD191" t="s">
        <v>10</v>
      </c>
      <c r="HF191" t="s">
        <v>11</v>
      </c>
      <c r="HI191" s="5" t="s">
        <v>7</v>
      </c>
      <c r="HJ191" t="s">
        <v>10</v>
      </c>
      <c r="HL191" t="s">
        <v>11</v>
      </c>
    </row>
    <row r="192" spans="128:221" x14ac:dyDescent="0.3">
      <c r="EG192" s="2" t="s">
        <v>28</v>
      </c>
      <c r="EH192" s="6" t="s">
        <v>213</v>
      </c>
      <c r="EJ192" s="11">
        <f>90*72</f>
        <v>6480</v>
      </c>
      <c r="FG192" s="2" t="s">
        <v>40</v>
      </c>
      <c r="FH192" s="6" t="s">
        <v>213</v>
      </c>
      <c r="FJ192" s="11">
        <f>90*72</f>
        <v>6480</v>
      </c>
      <c r="FM192" s="2" t="s">
        <v>42</v>
      </c>
      <c r="FN192" s="6" t="s">
        <v>213</v>
      </c>
      <c r="FP192" s="11">
        <f>90*72</f>
        <v>6480</v>
      </c>
      <c r="FS192" s="2" t="s">
        <v>43</v>
      </c>
      <c r="FT192" s="6" t="s">
        <v>213</v>
      </c>
      <c r="FV192" s="11">
        <f>90*72</f>
        <v>6480</v>
      </c>
      <c r="FY192" s="2" t="s">
        <v>45</v>
      </c>
      <c r="FZ192" s="6" t="s">
        <v>213</v>
      </c>
      <c r="GB192" s="11">
        <f>90*72</f>
        <v>6480</v>
      </c>
      <c r="GE192" s="2" t="s">
        <v>44</v>
      </c>
      <c r="GF192" s="6" t="s">
        <v>213</v>
      </c>
      <c r="GH192" s="11">
        <f>90*72</f>
        <v>6480</v>
      </c>
      <c r="GK192" s="2" t="s">
        <v>49</v>
      </c>
      <c r="GL192" s="6" t="s">
        <v>213</v>
      </c>
      <c r="GN192" s="11">
        <f>90*72</f>
        <v>6480</v>
      </c>
      <c r="GQ192" s="2" t="s">
        <v>58</v>
      </c>
      <c r="GR192" s="6" t="s">
        <v>213</v>
      </c>
      <c r="GT192" s="11">
        <f>90*72</f>
        <v>6480</v>
      </c>
      <c r="GW192" s="2" t="s">
        <v>53</v>
      </c>
      <c r="GX192" s="6" t="s">
        <v>213</v>
      </c>
      <c r="GZ192" s="11">
        <f>90*72</f>
        <v>6480</v>
      </c>
      <c r="HC192" s="2" t="s">
        <v>50</v>
      </c>
      <c r="HD192" s="6" t="s">
        <v>213</v>
      </c>
      <c r="HF192" s="11">
        <f>90*72</f>
        <v>6480</v>
      </c>
      <c r="HI192" s="2" t="s">
        <v>47</v>
      </c>
      <c r="HJ192" s="6" t="s">
        <v>213</v>
      </c>
      <c r="HL192" s="11">
        <f>90*72</f>
        <v>6480</v>
      </c>
    </row>
    <row r="193" spans="129:224" x14ac:dyDescent="0.3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24" x14ac:dyDescent="0.3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I194" s="3" t="s">
        <v>4</v>
      </c>
      <c r="FJ194" s="3" t="s">
        <v>34</v>
      </c>
      <c r="FK194" s="12" t="s">
        <v>23</v>
      </c>
      <c r="FO194" s="3" t="s">
        <v>4</v>
      </c>
      <c r="FP194" s="3" t="s">
        <v>34</v>
      </c>
      <c r="FQ194" s="12" t="s">
        <v>23</v>
      </c>
      <c r="FU194" s="3" t="s">
        <v>4</v>
      </c>
      <c r="FV194" s="3" t="s">
        <v>34</v>
      </c>
      <c r="FW194" s="12" t="s">
        <v>23</v>
      </c>
      <c r="GA194" s="3" t="s">
        <v>4</v>
      </c>
      <c r="GB194" s="3" t="s">
        <v>34</v>
      </c>
      <c r="GC194" s="12" t="s">
        <v>23</v>
      </c>
      <c r="GG194" s="3" t="s">
        <v>4</v>
      </c>
      <c r="GH194" s="3" t="s">
        <v>34</v>
      </c>
      <c r="GI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  <c r="HE194" s="3" t="s">
        <v>4</v>
      </c>
      <c r="HF194" s="3" t="s">
        <v>34</v>
      </c>
      <c r="HG194" s="12" t="s">
        <v>23</v>
      </c>
      <c r="HK194" s="3" t="s">
        <v>4</v>
      </c>
      <c r="HL194" s="3" t="s">
        <v>34</v>
      </c>
      <c r="HM194" s="12" t="s">
        <v>23</v>
      </c>
    </row>
    <row r="196" spans="129:224" x14ac:dyDescent="0.3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G196">
        <v>0</v>
      </c>
      <c r="EH196">
        <v>-0.39393583999999998</v>
      </c>
      <c r="EI196" s="8">
        <f t="shared" ref="EI196:EI217" si="308">EG196-EG197</f>
        <v>0</v>
      </c>
      <c r="EJ196" s="8">
        <f t="shared" ref="EJ196:EJ219" si="309">-EI196*EH196*$EE196*COS(EK196*(PI()/180))</f>
        <v>0</v>
      </c>
      <c r="EK196">
        <v>0</v>
      </c>
      <c r="FG196">
        <v>0</v>
      </c>
      <c r="FH196">
        <v>-0.54021490000000005</v>
      </c>
      <c r="FI196" s="8">
        <f>FG196-FG197</f>
        <v>0</v>
      </c>
      <c r="FJ196" s="8">
        <f>-FI196*FH196*$EE196*COS(FK196*(PI()/180))</f>
        <v>0</v>
      </c>
      <c r="FK196">
        <v>2</v>
      </c>
      <c r="FM196">
        <v>0</v>
      </c>
      <c r="FN196">
        <v>-0.52103405000000003</v>
      </c>
      <c r="FO196" s="8">
        <f t="shared" ref="FO196:FO217" si="310">FM196-FM197</f>
        <v>0</v>
      </c>
      <c r="FP196" s="8">
        <f t="shared" ref="FP196:FP219" si="311">-FO196*FN196*$EE196*COS(FQ196*(PI()/180))</f>
        <v>0</v>
      </c>
      <c r="FQ196">
        <v>4</v>
      </c>
      <c r="FS196">
        <v>0</v>
      </c>
      <c r="FT196">
        <v>-0.47718924000000001</v>
      </c>
      <c r="FU196" s="8">
        <f t="shared" ref="FU196:FU217" si="312">FS196-FS197</f>
        <v>0</v>
      </c>
      <c r="FV196" s="8">
        <f t="shared" ref="FV196:FV219" si="313">-FU196*FT196*$EE196*COS(FW196*(PI()/180))</f>
        <v>0</v>
      </c>
      <c r="FW196">
        <v>6</v>
      </c>
      <c r="FY196">
        <v>0</v>
      </c>
      <c r="FZ196">
        <v>-0.43001305000000001</v>
      </c>
      <c r="GA196" s="8">
        <f t="shared" ref="GA196:GA217" si="314">FY196-FY197</f>
        <v>0</v>
      </c>
      <c r="GB196" s="8">
        <f t="shared" ref="GB196:GB219" si="315">-GA196*FZ196*$EE196*COS(GC196*(PI()/180))</f>
        <v>0</v>
      </c>
      <c r="GC196">
        <v>8</v>
      </c>
      <c r="GD196" s="1"/>
      <c r="GE196" s="1">
        <v>0</v>
      </c>
      <c r="GF196" s="1">
        <v>-0.36327780100000001</v>
      </c>
      <c r="GG196" s="8">
        <f t="shared" ref="GG196:GG217" si="316">GE196-GE197</f>
        <v>0</v>
      </c>
      <c r="GH196" s="8">
        <f t="shared" ref="GH196:GH219" si="317">-GG196*GF196*$EE196*COS(GI196*(PI()/180))</f>
        <v>0</v>
      </c>
      <c r="GI196">
        <v>10</v>
      </c>
      <c r="GK196" s="1">
        <v>0</v>
      </c>
      <c r="GL196" s="1">
        <v>-0.28698364999999998</v>
      </c>
      <c r="GM196" s="8">
        <f t="shared" ref="GM196:GM217" si="318">GK196-GK197</f>
        <v>0</v>
      </c>
      <c r="GN196" s="8">
        <f t="shared" ref="GN196:GN219" si="319">-GM196*GL196*$EE196*COS(GO196*(PI()/180))</f>
        <v>0</v>
      </c>
      <c r="GO196">
        <v>12</v>
      </c>
      <c r="GQ196" s="1">
        <v>0</v>
      </c>
      <c r="GR196" s="1">
        <v>-0.20404056000000001</v>
      </c>
      <c r="GS196" s="8">
        <f t="shared" ref="GS196:GS217" si="320">GQ196-GQ197</f>
        <v>0</v>
      </c>
      <c r="GT196" s="8">
        <f t="shared" ref="GT196:GT219" si="321">-GS196*GR196*$EE196*COS(GU196*(PI()/180))</f>
        <v>0</v>
      </c>
      <c r="GU196">
        <v>14</v>
      </c>
      <c r="GW196" s="1">
        <v>0</v>
      </c>
      <c r="GX196" s="1">
        <v>-0.15406072000000001</v>
      </c>
      <c r="GY196" s="8">
        <f t="shared" ref="GY196:GY217" si="322">GW196-GW197</f>
        <v>0</v>
      </c>
      <c r="GZ196" s="8">
        <f t="shared" ref="GZ196:GZ219" si="323">-GY196*GX196*$EE196*COS(HA196*(PI()/180))</f>
        <v>0</v>
      </c>
      <c r="HA196">
        <v>16</v>
      </c>
      <c r="HC196">
        <v>0</v>
      </c>
      <c r="HD196" s="1">
        <v>-6.0482279999999999E-2</v>
      </c>
      <c r="HE196" s="8">
        <f t="shared" ref="HE196:HE217" si="324">HC196-HC197</f>
        <v>0</v>
      </c>
      <c r="HF196" s="8">
        <f t="shared" ref="HF196:HF219" si="325">-HE196*HD196*$EE196*COS(HG196*(PI()/180))</f>
        <v>0</v>
      </c>
      <c r="HG196">
        <v>18</v>
      </c>
      <c r="HH196" s="1"/>
      <c r="HI196">
        <v>0</v>
      </c>
      <c r="HJ196">
        <v>4.5839980000000002E-2</v>
      </c>
      <c r="HK196" s="8">
        <f t="shared" ref="HK196:HK217" si="326">HI196-HI197</f>
        <v>0</v>
      </c>
      <c r="HL196" s="8">
        <f t="shared" ref="HL196:HL219" si="327">-HK196*HJ196*$EE196*COS(HM196*(PI()/180))</f>
        <v>0</v>
      </c>
      <c r="HM196">
        <v>20</v>
      </c>
      <c r="HO196">
        <v>0</v>
      </c>
      <c r="HP196">
        <v>4.5839980000000002E-2</v>
      </c>
    </row>
    <row r="197" spans="129:224" x14ac:dyDescent="0.3">
      <c r="DY197" s="1">
        <v>2.60625466E-2</v>
      </c>
      <c r="DZ197" s="14">
        <f t="shared" ref="DZ197:DZ218" si="328">5*($EC$5/100)*(0.2969*SQRT(DY197)-0.126*DY197-0.3516*DY197^2+0.2843*DY197^3-0.1015*DY197^4)</f>
        <v>2.6648108451597489E-2</v>
      </c>
      <c r="EA197" s="14">
        <f t="shared" ref="EA197:EA218" si="329">DZ197</f>
        <v>2.6648108451597489E-2</v>
      </c>
      <c r="EB197" s="14">
        <f t="shared" ref="EB197:EB218" si="330">DY197-DY196</f>
        <v>2.60625466E-2</v>
      </c>
      <c r="EC197" s="14">
        <f t="shared" ref="EC197:EC218" si="331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G197">
        <v>0</v>
      </c>
      <c r="EH197">
        <v>-2.0378433399999998</v>
      </c>
      <c r="EI197" s="8">
        <f t="shared" si="308"/>
        <v>-2.521733E-2</v>
      </c>
      <c r="EJ197" s="8">
        <f t="shared" si="309"/>
        <v>-3.5931598074266519E-2</v>
      </c>
      <c r="EK197">
        <v>0</v>
      </c>
      <c r="FG197">
        <v>0</v>
      </c>
      <c r="FH197">
        <v>-1.5894802800000001</v>
      </c>
      <c r="FI197" s="8">
        <f>FG197-FG198</f>
        <v>-2.521733E-2</v>
      </c>
      <c r="FJ197" s="8">
        <f>-FI197*FH197*$EE197*COS(FK197*(PI()/180))</f>
        <v>-2.8008912174529246E-2</v>
      </c>
      <c r="FK197">
        <v>2</v>
      </c>
      <c r="FM197">
        <v>0</v>
      </c>
      <c r="FN197">
        <v>-1.3559881499999999</v>
      </c>
      <c r="FO197" s="8">
        <f t="shared" si="310"/>
        <v>-2.521733E-2</v>
      </c>
      <c r="FP197" s="8">
        <f t="shared" si="311"/>
        <v>-2.38507710095258E-2</v>
      </c>
      <c r="FQ197">
        <v>4</v>
      </c>
      <c r="FS197">
        <v>0</v>
      </c>
      <c r="FT197">
        <v>-1.0530899300000001</v>
      </c>
      <c r="FU197" s="8">
        <f t="shared" si="312"/>
        <v>-2.521733E-2</v>
      </c>
      <c r="FV197" s="8">
        <f t="shared" si="313"/>
        <v>-1.8466540701588929E-2</v>
      </c>
      <c r="FW197">
        <v>6</v>
      </c>
      <c r="FY197">
        <v>0</v>
      </c>
      <c r="FZ197">
        <v>-0.79183245999999996</v>
      </c>
      <c r="GA197" s="8">
        <f t="shared" si="314"/>
        <v>-2.521733E-2</v>
      </c>
      <c r="GB197" s="8">
        <f t="shared" si="315"/>
        <v>-1.3825849183125615E-2</v>
      </c>
      <c r="GC197">
        <v>8</v>
      </c>
      <c r="GD197" s="1"/>
      <c r="GE197" s="1">
        <v>0</v>
      </c>
      <c r="GF197" s="1">
        <v>-0.482981561</v>
      </c>
      <c r="GG197" s="8">
        <f t="shared" si="316"/>
        <v>-2.5217330100000001E-2</v>
      </c>
      <c r="GH197" s="8">
        <f t="shared" si="317"/>
        <v>-8.3866351538236378E-3</v>
      </c>
      <c r="GI197">
        <v>10</v>
      </c>
      <c r="GK197" s="1">
        <v>0</v>
      </c>
      <c r="GL197" s="1">
        <v>-0.16064503999999999</v>
      </c>
      <c r="GM197" s="8">
        <f t="shared" si="318"/>
        <v>-2.521733E-2</v>
      </c>
      <c r="GN197" s="8">
        <f t="shared" si="319"/>
        <v>-2.770623118416222E-3</v>
      </c>
      <c r="GO197">
        <v>12</v>
      </c>
      <c r="GQ197" s="1">
        <v>0</v>
      </c>
      <c r="GR197" s="1">
        <v>0.20788872</v>
      </c>
      <c r="GS197" s="8">
        <f t="shared" si="320"/>
        <v>-2.521733E-2</v>
      </c>
      <c r="GT197" s="8">
        <f t="shared" si="321"/>
        <v>3.5566471570403118E-3</v>
      </c>
      <c r="GU197">
        <v>14</v>
      </c>
      <c r="GW197" s="1">
        <v>0</v>
      </c>
      <c r="GX197" s="1">
        <v>0.46518805000000002</v>
      </c>
      <c r="GY197" s="8">
        <f t="shared" si="322"/>
        <v>-2.521733E-2</v>
      </c>
      <c r="GZ197" s="8">
        <f t="shared" si="323"/>
        <v>7.8845320977746769E-3</v>
      </c>
      <c r="HA197">
        <v>16</v>
      </c>
      <c r="HC197">
        <v>0</v>
      </c>
      <c r="HD197" s="1">
        <v>0.89996812000000004</v>
      </c>
      <c r="HE197" s="8">
        <f t="shared" si="324"/>
        <v>-2.521733E-2</v>
      </c>
      <c r="HF197" s="8">
        <f t="shared" si="325"/>
        <v>1.5091735661029079E-2</v>
      </c>
      <c r="HG197">
        <v>18</v>
      </c>
      <c r="HH197" s="1"/>
      <c r="HI197">
        <v>0</v>
      </c>
      <c r="HJ197">
        <v>1.4005161699999999</v>
      </c>
      <c r="HK197" s="8">
        <f t="shared" si="326"/>
        <v>-2.521733E-2</v>
      </c>
      <c r="HL197" s="8">
        <f t="shared" si="327"/>
        <v>2.3204899004700377E-2</v>
      </c>
      <c r="HM197">
        <v>20</v>
      </c>
      <c r="HO197">
        <v>0</v>
      </c>
      <c r="HP197">
        <v>1.4005161699999999</v>
      </c>
    </row>
    <row r="198" spans="129:224" x14ac:dyDescent="0.3">
      <c r="DY198" s="1">
        <v>6.5657129800000005E-2</v>
      </c>
      <c r="DZ198" s="14">
        <f t="shared" si="328"/>
        <v>3.9820016425207334E-2</v>
      </c>
      <c r="EA198" s="14">
        <f t="shared" si="329"/>
        <v>3.9820016425207334E-2</v>
      </c>
      <c r="EB198" s="14">
        <f t="shared" si="330"/>
        <v>3.9594583200000005E-2</v>
      </c>
      <c r="EC198" s="14">
        <f t="shared" si="331"/>
        <v>1.3171907973609846E-2</v>
      </c>
      <c r="ED198" s="7">
        <f t="shared" ref="ED198:ED218" si="332">(PI()/2)+ATAN(EC198/EB198)</f>
        <v>1.8919492617242695</v>
      </c>
      <c r="EE198">
        <f t="shared" ref="EE198:EE219" si="333">SIN(ED198)</f>
        <v>0.94887211249767367</v>
      </c>
      <c r="EG198">
        <v>2.521733E-2</v>
      </c>
      <c r="EH198">
        <v>0.20822154000000001</v>
      </c>
      <c r="EI198" s="8">
        <f t="shared" si="308"/>
        <v>-3.9320690000000005E-2</v>
      </c>
      <c r="EJ198" s="8">
        <f t="shared" si="309"/>
        <v>7.7688094117468231E-3</v>
      </c>
      <c r="EK198">
        <v>0</v>
      </c>
      <c r="FG198">
        <v>2.521733E-2</v>
      </c>
      <c r="FH198">
        <v>0.46597404999999997</v>
      </c>
      <c r="FI198" s="8">
        <f>FG198-FG199</f>
        <v>-3.9320690000000005E-2</v>
      </c>
      <c r="FJ198" s="8">
        <f>-FI198*FH198*$EE198*COS(FK198*(PI()/180))</f>
        <v>1.7375043621060928E-2</v>
      </c>
      <c r="FK198">
        <v>2</v>
      </c>
      <c r="FM198">
        <v>2.521733E-2</v>
      </c>
      <c r="FN198">
        <v>0.84061642999999997</v>
      </c>
      <c r="FO198" s="8">
        <f t="shared" si="310"/>
        <v>-3.9320690000000005E-2</v>
      </c>
      <c r="FP198" s="8">
        <f t="shared" si="311"/>
        <v>3.1287256096953001E-2</v>
      </c>
      <c r="FQ198">
        <v>4</v>
      </c>
      <c r="FS198">
        <v>2.521733E-2</v>
      </c>
      <c r="FT198">
        <v>1.2960457700000001</v>
      </c>
      <c r="FU198" s="8">
        <f t="shared" si="312"/>
        <v>-3.9320690000000005E-2</v>
      </c>
      <c r="FV198" s="8">
        <f t="shared" si="313"/>
        <v>4.8090966023353235E-2</v>
      </c>
      <c r="FW198">
        <v>6</v>
      </c>
      <c r="FY198">
        <v>2.521733E-2</v>
      </c>
      <c r="FZ198">
        <v>1.63326521</v>
      </c>
      <c r="GA198" s="8">
        <f t="shared" si="314"/>
        <v>-3.9320690000000005E-2</v>
      </c>
      <c r="GB198" s="8">
        <f t="shared" si="315"/>
        <v>6.0344584288478817E-2</v>
      </c>
      <c r="GC198">
        <v>8</v>
      </c>
      <c r="GD198" s="1"/>
      <c r="GE198" s="1">
        <v>2.5217330100000001E-2</v>
      </c>
      <c r="GF198" s="1">
        <v>2.0168476399999999</v>
      </c>
      <c r="GG198" s="8">
        <f t="shared" si="316"/>
        <v>-3.9320691899999996E-2</v>
      </c>
      <c r="GH198" s="8">
        <f t="shared" si="317"/>
        <v>7.410600208081275E-2</v>
      </c>
      <c r="GI198">
        <v>10</v>
      </c>
      <c r="GK198" s="1">
        <v>2.521733E-2</v>
      </c>
      <c r="GL198" s="1">
        <v>2.3869985100000002</v>
      </c>
      <c r="GM198" s="8">
        <f t="shared" si="318"/>
        <v>-3.9320690000000005E-2</v>
      </c>
      <c r="GN198" s="8">
        <f t="shared" si="319"/>
        <v>8.7113478344653994E-2</v>
      </c>
      <c r="GO198">
        <v>12</v>
      </c>
      <c r="GQ198" s="1">
        <v>2.521733E-2</v>
      </c>
      <c r="GR198" s="1">
        <v>2.7302884000000001</v>
      </c>
      <c r="GS198" s="8">
        <f t="shared" si="320"/>
        <v>-3.9320690000000005E-2</v>
      </c>
      <c r="GT198" s="8">
        <f t="shared" si="321"/>
        <v>9.884198430605344E-2</v>
      </c>
      <c r="GU198">
        <v>14</v>
      </c>
      <c r="GW198" s="1">
        <v>2.521733E-2</v>
      </c>
      <c r="GX198" s="1">
        <v>2.9158097199999999</v>
      </c>
      <c r="GY198" s="8">
        <f t="shared" si="322"/>
        <v>-3.9320690000000005E-2</v>
      </c>
      <c r="GZ198" s="8">
        <f t="shared" si="323"/>
        <v>0.10457542288368271</v>
      </c>
      <c r="HA198">
        <v>16</v>
      </c>
      <c r="HC198">
        <v>2.521733E-2</v>
      </c>
      <c r="HD198" s="1">
        <v>3.1727977900000002</v>
      </c>
      <c r="HE198" s="8">
        <f t="shared" si="324"/>
        <v>-3.9320690000000005E-2</v>
      </c>
      <c r="HF198" s="8">
        <f t="shared" si="325"/>
        <v>0.11258422250431072</v>
      </c>
      <c r="HG198">
        <v>18</v>
      </c>
      <c r="HH198" s="1"/>
      <c r="HI198">
        <v>2.521733E-2</v>
      </c>
      <c r="HJ198">
        <v>3.4046450400000001</v>
      </c>
      <c r="HK198" s="8">
        <f t="shared" si="326"/>
        <v>-3.9320690000000005E-2</v>
      </c>
      <c r="HL198" s="8">
        <f t="shared" si="327"/>
        <v>0.11936760208650439</v>
      </c>
      <c r="HM198">
        <v>20</v>
      </c>
      <c r="HO198">
        <v>2.521733E-2</v>
      </c>
      <c r="HP198">
        <v>3.4046450400000001</v>
      </c>
    </row>
    <row r="199" spans="129:224" x14ac:dyDescent="0.3">
      <c r="DY199" s="1">
        <v>0.116797683</v>
      </c>
      <c r="DZ199" s="14">
        <f t="shared" si="328"/>
        <v>4.9433246699933216E-2</v>
      </c>
      <c r="EA199" s="14">
        <f t="shared" si="329"/>
        <v>4.9433246699933216E-2</v>
      </c>
      <c r="EB199" s="14">
        <f t="shared" si="330"/>
        <v>5.1140553199999994E-2</v>
      </c>
      <c r="EC199" s="14">
        <f t="shared" si="331"/>
        <v>9.6132302747258813E-3</v>
      </c>
      <c r="ED199" s="7">
        <f t="shared" si="332"/>
        <v>1.7566047065434491</v>
      </c>
      <c r="EE199">
        <f t="shared" si="333"/>
        <v>0.98278723083040553</v>
      </c>
      <c r="EG199">
        <v>6.4538020000000001E-2</v>
      </c>
      <c r="EH199">
        <v>0.14512459999999999</v>
      </c>
      <c r="EI199" s="8">
        <f t="shared" si="308"/>
        <v>-5.0857689999999997E-2</v>
      </c>
      <c r="EJ199" s="8">
        <f t="shared" si="309"/>
        <v>7.2536595997468875E-3</v>
      </c>
      <c r="EK199">
        <v>0</v>
      </c>
      <c r="FG199">
        <v>6.4538020000000001E-2</v>
      </c>
      <c r="FH199">
        <v>0.45477489999999998</v>
      </c>
      <c r="FI199" s="8">
        <f>FG199-FG200</f>
        <v>-5.0857689999999997E-2</v>
      </c>
      <c r="FJ199" s="8">
        <f>-FI199*FH199*$EE199*COS(FK199*(PI()/180))</f>
        <v>2.2716843250904707E-2</v>
      </c>
      <c r="FK199">
        <v>2</v>
      </c>
      <c r="FM199">
        <v>6.4538020000000001E-2</v>
      </c>
      <c r="FN199">
        <v>0.72098815999999999</v>
      </c>
      <c r="FO199" s="8">
        <f t="shared" si="310"/>
        <v>-5.0857689999999997E-2</v>
      </c>
      <c r="FP199" s="8">
        <f t="shared" si="311"/>
        <v>3.5948854650339271E-2</v>
      </c>
      <c r="FQ199">
        <v>4</v>
      </c>
      <c r="FS199">
        <v>6.4538020000000001E-2</v>
      </c>
      <c r="FT199">
        <v>1.0360229599999999</v>
      </c>
      <c r="FU199" s="8">
        <f t="shared" si="312"/>
        <v>-5.0857689999999997E-2</v>
      </c>
      <c r="FV199" s="8">
        <f t="shared" si="313"/>
        <v>5.1499126707265613E-2</v>
      </c>
      <c r="FW199">
        <v>6</v>
      </c>
      <c r="FY199">
        <v>6.4538020000000001E-2</v>
      </c>
      <c r="FZ199">
        <v>1.2572299</v>
      </c>
      <c r="GA199" s="8">
        <f t="shared" si="314"/>
        <v>-5.0857689999999997E-2</v>
      </c>
      <c r="GB199" s="8">
        <f t="shared" si="315"/>
        <v>6.2227680307363843E-2</v>
      </c>
      <c r="GC199">
        <v>8</v>
      </c>
      <c r="GD199" s="1"/>
      <c r="GE199" s="1">
        <v>6.4538022E-2</v>
      </c>
      <c r="GF199" s="1">
        <v>1.51320722</v>
      </c>
      <c r="GG199" s="8">
        <f t="shared" si="316"/>
        <v>-5.0857692999999995E-2</v>
      </c>
      <c r="GH199" s="8">
        <f t="shared" si="317"/>
        <v>7.4484520236559576E-2</v>
      </c>
      <c r="GI199">
        <v>10</v>
      </c>
      <c r="GK199" s="1">
        <v>6.4538020000000001E-2</v>
      </c>
      <c r="GL199" s="1">
        <v>1.75956311</v>
      </c>
      <c r="GM199" s="8">
        <f t="shared" si="318"/>
        <v>-5.0857689999999997E-2</v>
      </c>
      <c r="GN199" s="8">
        <f t="shared" si="319"/>
        <v>8.6025137929264167E-2</v>
      </c>
      <c r="GO199">
        <v>12</v>
      </c>
      <c r="GQ199" s="1">
        <v>6.4538020000000001E-2</v>
      </c>
      <c r="GR199" s="1">
        <v>1.9923407799999999</v>
      </c>
      <c r="GS199" s="8">
        <f t="shared" si="320"/>
        <v>-5.0857689999999997E-2</v>
      </c>
      <c r="GT199" s="8">
        <f t="shared" si="321"/>
        <v>9.662374770215261E-2</v>
      </c>
      <c r="GU199">
        <v>14</v>
      </c>
      <c r="GW199" s="1">
        <v>6.4538020000000001E-2</v>
      </c>
      <c r="GX199" s="1">
        <v>2.1178361899999998</v>
      </c>
      <c r="GY199" s="8">
        <f t="shared" si="322"/>
        <v>-5.0857689999999997E-2</v>
      </c>
      <c r="GZ199" s="8">
        <f t="shared" si="323"/>
        <v>0.10175368304288461</v>
      </c>
      <c r="HA199">
        <v>16</v>
      </c>
      <c r="HC199">
        <v>6.4538020000000001E-2</v>
      </c>
      <c r="HD199" s="1">
        <v>2.3156933199999998</v>
      </c>
      <c r="HE199" s="8">
        <f t="shared" si="324"/>
        <v>-5.0857689999999997E-2</v>
      </c>
      <c r="HF199" s="8">
        <f t="shared" si="325"/>
        <v>0.11007875367879659</v>
      </c>
      <c r="HG199">
        <v>18</v>
      </c>
      <c r="HH199" s="1"/>
      <c r="HI199">
        <v>6.4538020000000001E-2</v>
      </c>
      <c r="HJ199">
        <v>2.5099584699999999</v>
      </c>
      <c r="HK199" s="8">
        <f t="shared" si="326"/>
        <v>-5.0857689999999997E-2</v>
      </c>
      <c r="HL199" s="8">
        <f t="shared" si="327"/>
        <v>0.11788769805887767</v>
      </c>
      <c r="HM199">
        <v>20</v>
      </c>
      <c r="HO199">
        <v>6.4538020000000001E-2</v>
      </c>
      <c r="HP199">
        <v>2.5099584699999999</v>
      </c>
    </row>
    <row r="200" spans="129:224" x14ac:dyDescent="0.3">
      <c r="DY200" s="1">
        <v>0.17878364099999999</v>
      </c>
      <c r="DZ200" s="14">
        <f t="shared" si="328"/>
        <v>5.5976094728309785E-2</v>
      </c>
      <c r="EA200" s="14">
        <f t="shared" si="329"/>
        <v>5.5976094728309785E-2</v>
      </c>
      <c r="EB200" s="14">
        <f t="shared" si="330"/>
        <v>6.1985957999999994E-2</v>
      </c>
      <c r="EC200" s="14">
        <f t="shared" si="331"/>
        <v>6.5428480283765689E-3</v>
      </c>
      <c r="ED200" s="7">
        <f t="shared" si="332"/>
        <v>1.6759606278858505</v>
      </c>
      <c r="EE200">
        <f t="shared" si="333"/>
        <v>0.99447532939330852</v>
      </c>
      <c r="EG200">
        <v>0.11539571</v>
      </c>
      <c r="EH200">
        <v>0.32564947</v>
      </c>
      <c r="EI200" s="8">
        <f t="shared" si="308"/>
        <v>-6.1685169999999998E-2</v>
      </c>
      <c r="EJ200" s="8">
        <f t="shared" si="309"/>
        <v>1.9976764754509584E-2</v>
      </c>
      <c r="EK200">
        <v>0</v>
      </c>
      <c r="FG200">
        <v>0.11539571</v>
      </c>
      <c r="FH200">
        <v>0.54705227999999995</v>
      </c>
      <c r="FI200" s="8">
        <f>FG200-FG201</f>
        <v>-6.1685169999999998E-2</v>
      </c>
      <c r="FJ200" s="8">
        <f>-FI200*FH200*$EE200*COS(FK200*(PI()/180))</f>
        <v>3.3538139827922794E-2</v>
      </c>
      <c r="FK200">
        <v>2</v>
      </c>
      <c r="FM200">
        <v>0.11539571</v>
      </c>
      <c r="FN200">
        <v>0.76028651000000003</v>
      </c>
      <c r="FO200" s="8">
        <f t="shared" si="310"/>
        <v>-6.1685169999999998E-2</v>
      </c>
      <c r="FP200" s="8">
        <f t="shared" si="311"/>
        <v>4.6525693390197215E-2</v>
      </c>
      <c r="FQ200">
        <v>4</v>
      </c>
      <c r="FS200">
        <v>0.11539571</v>
      </c>
      <c r="FT200">
        <v>1.01383169</v>
      </c>
      <c r="FU200" s="8">
        <f t="shared" si="312"/>
        <v>-6.1685169999999998E-2</v>
      </c>
      <c r="FV200" s="8">
        <f t="shared" si="313"/>
        <v>6.1852177115274749E-2</v>
      </c>
      <c r="FW200">
        <v>6</v>
      </c>
      <c r="FY200">
        <v>0.11539571</v>
      </c>
      <c r="FZ200">
        <v>1.1872797799999999</v>
      </c>
      <c r="GA200" s="8">
        <f t="shared" si="314"/>
        <v>-6.1685169999999998E-2</v>
      </c>
      <c r="GB200" s="8">
        <f t="shared" si="315"/>
        <v>7.2124136517114107E-2</v>
      </c>
      <c r="GC200">
        <v>8</v>
      </c>
      <c r="GD200" s="1"/>
      <c r="GE200" s="1">
        <v>0.115395715</v>
      </c>
      <c r="GF200" s="1">
        <v>1.3896644600000001</v>
      </c>
      <c r="GG200" s="8">
        <f t="shared" si="316"/>
        <v>-6.1685163000000001E-2</v>
      </c>
      <c r="GH200" s="8">
        <f t="shared" si="317"/>
        <v>8.3952984581775872E-2</v>
      </c>
      <c r="GI200">
        <v>10</v>
      </c>
      <c r="GK200" s="1">
        <v>0.11539571</v>
      </c>
      <c r="GL200" s="1">
        <v>1.58396684</v>
      </c>
      <c r="GM200" s="8">
        <f t="shared" si="318"/>
        <v>-6.1685169999999998E-2</v>
      </c>
      <c r="GN200" s="8">
        <f t="shared" si="319"/>
        <v>9.504412114655017E-2</v>
      </c>
      <c r="GO200">
        <v>12</v>
      </c>
      <c r="GQ200" s="1">
        <v>0.11539571</v>
      </c>
      <c r="GR200" s="1">
        <v>1.7665958399999999</v>
      </c>
      <c r="GS200" s="8">
        <f t="shared" si="320"/>
        <v>-6.1685169999999998E-2</v>
      </c>
      <c r="GT200" s="8">
        <f t="shared" si="321"/>
        <v>0.10515165237036452</v>
      </c>
      <c r="GU200">
        <v>14</v>
      </c>
      <c r="GW200" s="1">
        <v>0.11539571</v>
      </c>
      <c r="GX200" s="1">
        <v>1.8647236599999999</v>
      </c>
      <c r="GY200" s="8">
        <f t="shared" si="322"/>
        <v>-6.1685169999999998E-2</v>
      </c>
      <c r="GZ200" s="8">
        <f t="shared" si="323"/>
        <v>0.10995902948017447</v>
      </c>
      <c r="HA200">
        <v>16</v>
      </c>
      <c r="HC200">
        <v>0.11539571</v>
      </c>
      <c r="HD200" s="1">
        <v>2.0220913199999999</v>
      </c>
      <c r="HE200" s="8">
        <f t="shared" si="324"/>
        <v>-6.1685169999999998E-2</v>
      </c>
      <c r="HF200" s="8">
        <f t="shared" si="325"/>
        <v>0.11797279538224482</v>
      </c>
      <c r="HG200">
        <v>18</v>
      </c>
      <c r="HH200" s="1"/>
      <c r="HI200">
        <v>0.11539571</v>
      </c>
      <c r="HJ200">
        <v>2.1785594399999999</v>
      </c>
      <c r="HK200" s="8">
        <f t="shared" si="326"/>
        <v>-6.1685169999999998E-2</v>
      </c>
      <c r="HL200" s="8">
        <f t="shared" si="327"/>
        <v>0.1255827560596679</v>
      </c>
      <c r="HM200">
        <v>20</v>
      </c>
      <c r="HO200">
        <v>0.11539571</v>
      </c>
      <c r="HP200">
        <v>2.1785594399999999</v>
      </c>
    </row>
    <row r="201" spans="129:224" x14ac:dyDescent="0.3">
      <c r="DY201" s="1">
        <v>0.23458828300000001</v>
      </c>
      <c r="DZ201" s="14">
        <f t="shared" si="328"/>
        <v>5.8954250447668256E-2</v>
      </c>
      <c r="EA201" s="14">
        <f t="shared" si="329"/>
        <v>5.8954250447668256E-2</v>
      </c>
      <c r="EB201" s="14">
        <f t="shared" si="330"/>
        <v>5.5804642000000015E-2</v>
      </c>
      <c r="EC201" s="14">
        <f t="shared" si="331"/>
        <v>2.9781557193584718E-3</v>
      </c>
      <c r="ED201" s="7">
        <f t="shared" si="332"/>
        <v>1.6241132746282241</v>
      </c>
      <c r="EE201">
        <f t="shared" si="333"/>
        <v>0.99857898821020796</v>
      </c>
      <c r="EG201">
        <v>0.17708088</v>
      </c>
      <c r="EH201">
        <v>0.37122028000000001</v>
      </c>
      <c r="EI201" s="8">
        <f t="shared" si="308"/>
        <v>-5.5497390000000008E-2</v>
      </c>
      <c r="EJ201" s="8">
        <f t="shared" si="309"/>
        <v>2.0572481315971922E-2</v>
      </c>
      <c r="EK201">
        <v>0</v>
      </c>
      <c r="FG201">
        <v>0.17708088</v>
      </c>
      <c r="FH201">
        <v>0.56891875000000003</v>
      </c>
      <c r="FI201" s="8">
        <f>FG201-FG202</f>
        <v>-5.5497390000000008E-2</v>
      </c>
      <c r="FJ201" s="8">
        <f>-FI201*FH201*$EE201*COS(FK201*(PI()/180))</f>
        <v>3.1509433027889604E-2</v>
      </c>
      <c r="FK201">
        <v>2</v>
      </c>
      <c r="FM201">
        <v>0.17708088</v>
      </c>
      <c r="FN201">
        <v>0.75355201999999999</v>
      </c>
      <c r="FO201" s="8">
        <f t="shared" si="310"/>
        <v>-5.5497390000000008E-2</v>
      </c>
      <c r="FP201" s="8">
        <f t="shared" si="311"/>
        <v>4.1659016312128545E-2</v>
      </c>
      <c r="FQ201">
        <v>4</v>
      </c>
      <c r="FS201">
        <v>0.17708088</v>
      </c>
      <c r="FT201">
        <v>0.96818470999999995</v>
      </c>
      <c r="FU201" s="8">
        <f t="shared" si="312"/>
        <v>-5.5497390000000008E-2</v>
      </c>
      <c r="FV201" s="8">
        <f t="shared" si="313"/>
        <v>5.3361441292436765E-2</v>
      </c>
      <c r="FW201">
        <v>6</v>
      </c>
      <c r="FY201">
        <v>0.17708088</v>
      </c>
      <c r="FZ201">
        <v>1.1199127600000001</v>
      </c>
      <c r="GA201" s="8">
        <f t="shared" si="314"/>
        <v>-5.5497390000000008E-2</v>
      </c>
      <c r="GB201" s="8">
        <f t="shared" si="315"/>
        <v>6.145991438311621E-2</v>
      </c>
      <c r="GC201">
        <v>8</v>
      </c>
      <c r="GD201" s="1"/>
      <c r="GE201" s="1">
        <v>0.177080878</v>
      </c>
      <c r="GF201" s="1">
        <v>1.2935753699999999</v>
      </c>
      <c r="GG201" s="8">
        <f t="shared" si="316"/>
        <v>-5.5497388000000009E-2</v>
      </c>
      <c r="GH201" s="8">
        <f t="shared" si="317"/>
        <v>7.0598937297468536E-2</v>
      </c>
      <c r="GI201">
        <v>10</v>
      </c>
      <c r="GK201" s="1">
        <v>0.17708088</v>
      </c>
      <c r="GL201" s="1">
        <v>1.4605637899999999</v>
      </c>
      <c r="GM201" s="8">
        <f t="shared" si="318"/>
        <v>-5.5497390000000008E-2</v>
      </c>
      <c r="GN201" s="8">
        <f t="shared" si="319"/>
        <v>7.9173511301208518E-2</v>
      </c>
      <c r="GO201">
        <v>12</v>
      </c>
      <c r="GQ201" s="1">
        <v>0.17708088</v>
      </c>
      <c r="GR201" s="1">
        <v>1.6178063</v>
      </c>
      <c r="GS201" s="8">
        <f t="shared" si="320"/>
        <v>-5.5497390000000008E-2</v>
      </c>
      <c r="GT201" s="8">
        <f t="shared" si="321"/>
        <v>8.6993263489985109E-2</v>
      </c>
      <c r="GU201">
        <v>14</v>
      </c>
      <c r="GW201" s="1">
        <v>0.17708088</v>
      </c>
      <c r="GX201" s="1">
        <v>1.70888773</v>
      </c>
      <c r="GY201" s="8">
        <f t="shared" si="322"/>
        <v>-5.5497390000000008E-2</v>
      </c>
      <c r="GZ201" s="8">
        <f t="shared" si="323"/>
        <v>9.103536778728348E-2</v>
      </c>
      <c r="HA201">
        <v>16</v>
      </c>
      <c r="HC201">
        <v>0.17708088</v>
      </c>
      <c r="HD201" s="1">
        <v>1.84923824</v>
      </c>
      <c r="HE201" s="8">
        <f t="shared" si="324"/>
        <v>-5.5497390000000008E-2</v>
      </c>
      <c r="HF201" s="8">
        <f t="shared" si="325"/>
        <v>9.7466231307103648E-2</v>
      </c>
      <c r="HG201">
        <v>18</v>
      </c>
      <c r="HH201" s="1"/>
      <c r="HI201">
        <v>0.17708088</v>
      </c>
      <c r="HJ201">
        <v>1.9919257800000001</v>
      </c>
      <c r="HK201" s="8">
        <f t="shared" si="326"/>
        <v>-5.5497390000000008E-2</v>
      </c>
      <c r="HL201" s="8">
        <f t="shared" si="327"/>
        <v>0.10373228663537246</v>
      </c>
      <c r="HM201">
        <v>20</v>
      </c>
      <c r="HO201">
        <v>0.17708088</v>
      </c>
      <c r="HP201">
        <v>1.9919257800000001</v>
      </c>
    </row>
    <row r="202" spans="129:224" x14ac:dyDescent="0.3">
      <c r="DY202" s="1">
        <v>0.27912081999999999</v>
      </c>
      <c r="DZ202" s="14">
        <f t="shared" si="328"/>
        <v>5.9917388798173321E-2</v>
      </c>
      <c r="EA202" s="14">
        <f t="shared" si="329"/>
        <v>5.9917388798173321E-2</v>
      </c>
      <c r="EB202" s="14">
        <f t="shared" si="330"/>
        <v>4.4532536999999983E-2</v>
      </c>
      <c r="EC202" s="14">
        <f t="shared" si="331"/>
        <v>9.6313835050506474E-4</v>
      </c>
      <c r="ED202" s="7">
        <f t="shared" si="332"/>
        <v>1.5924207004593651</v>
      </c>
      <c r="EE202">
        <f t="shared" si="333"/>
        <v>0.99976620234260183</v>
      </c>
      <c r="EG202">
        <v>0.23257827</v>
      </c>
      <c r="EH202">
        <v>0.44573153999999998</v>
      </c>
      <c r="EI202" s="8">
        <f t="shared" si="308"/>
        <v>-4.4369819999999977E-2</v>
      </c>
      <c r="EJ202" s="8">
        <f t="shared" si="309"/>
        <v>1.9772404375259768E-2</v>
      </c>
      <c r="EK202">
        <v>0</v>
      </c>
      <c r="FG202">
        <v>0.23257827</v>
      </c>
      <c r="FH202">
        <v>0.55400002000000004</v>
      </c>
      <c r="FI202" s="8">
        <f>FG202-FG203</f>
        <v>-4.4369819999999977E-2</v>
      </c>
      <c r="FJ202" s="8">
        <f>-FI202*FH202*$EE202*COS(FK202*(PI()/180))</f>
        <v>2.4560163707196818E-2</v>
      </c>
      <c r="FK202">
        <v>2</v>
      </c>
      <c r="FM202">
        <v>0.23257827</v>
      </c>
      <c r="FN202">
        <v>0.67230394000000004</v>
      </c>
      <c r="FO202" s="8">
        <f t="shared" si="310"/>
        <v>-4.4369819999999977E-2</v>
      </c>
      <c r="FP202" s="8">
        <f t="shared" si="311"/>
        <v>2.9750383214162845E-2</v>
      </c>
      <c r="FQ202">
        <v>4</v>
      </c>
      <c r="FS202">
        <v>0.23257827</v>
      </c>
      <c r="FT202">
        <v>0.83343506000000001</v>
      </c>
      <c r="FU202" s="8">
        <f t="shared" si="312"/>
        <v>-4.4369819999999977E-2</v>
      </c>
      <c r="FV202" s="8">
        <f t="shared" si="313"/>
        <v>3.6768188444313524E-2</v>
      </c>
      <c r="FW202">
        <v>6</v>
      </c>
      <c r="FY202">
        <v>0.23257827</v>
      </c>
      <c r="FZ202">
        <v>0.91293740000000001</v>
      </c>
      <c r="GA202" s="8">
        <f t="shared" si="314"/>
        <v>-4.4369819999999977E-2</v>
      </c>
      <c r="GB202" s="8">
        <f t="shared" si="315"/>
        <v>4.0103279807849418E-2</v>
      </c>
      <c r="GC202">
        <v>8</v>
      </c>
      <c r="GD202" s="1"/>
      <c r="GE202" s="1">
        <v>0.23257826600000001</v>
      </c>
      <c r="GF202" s="1">
        <v>1.02662243</v>
      </c>
      <c r="GG202" s="8">
        <f t="shared" si="316"/>
        <v>-4.4369823999999974E-2</v>
      </c>
      <c r="GH202" s="8">
        <f t="shared" si="317"/>
        <v>4.4848545695163347E-2</v>
      </c>
      <c r="GI202">
        <v>10</v>
      </c>
      <c r="GK202" s="1">
        <v>0.23257827</v>
      </c>
      <c r="GL202" s="1">
        <v>1.13748008</v>
      </c>
      <c r="GM202" s="8">
        <f t="shared" si="318"/>
        <v>-4.4369819999999977E-2</v>
      </c>
      <c r="GN202" s="8">
        <f t="shared" si="319"/>
        <v>4.935535861413843E-2</v>
      </c>
      <c r="GO202">
        <v>12</v>
      </c>
      <c r="GQ202" s="1">
        <v>0.23257827</v>
      </c>
      <c r="GR202" s="1">
        <v>1.24327499</v>
      </c>
      <c r="GS202" s="8">
        <f t="shared" si="320"/>
        <v>-4.4369819999999977E-2</v>
      </c>
      <c r="GT202" s="8">
        <f t="shared" si="321"/>
        <v>5.3512770216241096E-2</v>
      </c>
      <c r="GU202">
        <v>14</v>
      </c>
      <c r="GW202" s="1">
        <v>0.23257827</v>
      </c>
      <c r="GX202" s="1">
        <v>1.2864309899999999</v>
      </c>
      <c r="GY202" s="8">
        <f t="shared" si="322"/>
        <v>-4.4369819999999977E-2</v>
      </c>
      <c r="GZ202" s="8">
        <f t="shared" si="323"/>
        <v>5.485475107696286E-2</v>
      </c>
      <c r="HA202">
        <v>16</v>
      </c>
      <c r="HC202">
        <v>0.23257827</v>
      </c>
      <c r="HD202" s="1">
        <v>1.38550504</v>
      </c>
      <c r="HE202" s="8">
        <f t="shared" si="324"/>
        <v>-4.4369819999999977E-2</v>
      </c>
      <c r="HF202" s="8">
        <f t="shared" si="325"/>
        <v>5.8452158525038156E-2</v>
      </c>
      <c r="HG202">
        <v>18</v>
      </c>
      <c r="HH202" s="1"/>
      <c r="HI202">
        <v>0.23257827</v>
      </c>
      <c r="HJ202">
        <v>1.5159359800000001</v>
      </c>
      <c r="HK202" s="8">
        <f t="shared" si="326"/>
        <v>-4.4369819999999977E-2</v>
      </c>
      <c r="HL202" s="8">
        <f t="shared" si="327"/>
        <v>6.319064600913625E-2</v>
      </c>
      <c r="HM202">
        <v>20</v>
      </c>
      <c r="HO202">
        <v>0.23257827</v>
      </c>
      <c r="HP202">
        <v>1.5159359800000001</v>
      </c>
    </row>
    <row r="203" spans="129:224" x14ac:dyDescent="0.3">
      <c r="DY203" s="1">
        <v>0.32371982700000002</v>
      </c>
      <c r="DZ203" s="14">
        <f t="shared" si="328"/>
        <v>5.9892512357095425E-2</v>
      </c>
      <c r="EA203" s="14">
        <f t="shared" si="329"/>
        <v>5.9892512357095425E-2</v>
      </c>
      <c r="EB203" s="14">
        <f t="shared" si="330"/>
        <v>4.4599007000000024E-2</v>
      </c>
      <c r="EC203" s="14">
        <f t="shared" si="331"/>
        <v>-2.4876441077896494E-5</v>
      </c>
      <c r="ED203" s="7">
        <f t="shared" si="332"/>
        <v>1.5702385466968316</v>
      </c>
      <c r="EE203">
        <f t="shared" si="333"/>
        <v>0.99999984444068513</v>
      </c>
      <c r="EG203">
        <v>0.27694808999999998</v>
      </c>
      <c r="EH203">
        <v>0.42070278</v>
      </c>
      <c r="EI203" s="8">
        <f t="shared" si="308"/>
        <v>-4.4377100000000003E-2</v>
      </c>
      <c r="EJ203" s="8">
        <f t="shared" si="309"/>
        <v>1.8669566434112585E-2</v>
      </c>
      <c r="EK203">
        <v>0</v>
      </c>
      <c r="FG203">
        <v>0.27694808999999998</v>
      </c>
      <c r="FH203">
        <v>0.52012921999999995</v>
      </c>
      <c r="FI203" s="8">
        <f>FG203-FG204</f>
        <v>-4.4377100000000003E-2</v>
      </c>
      <c r="FJ203" s="8">
        <f>-FI203*FH203*$EE203*COS(FK203*(PI()/180))</f>
        <v>2.3067761995457989E-2</v>
      </c>
      <c r="FK203">
        <v>2</v>
      </c>
      <c r="FM203">
        <v>0.27694808999999998</v>
      </c>
      <c r="FN203">
        <v>0.63522157000000001</v>
      </c>
      <c r="FO203" s="8">
        <f t="shared" si="310"/>
        <v>-4.4377100000000003E-2</v>
      </c>
      <c r="FP203" s="8">
        <f t="shared" si="311"/>
        <v>2.8120619063208362E-2</v>
      </c>
      <c r="FQ203">
        <v>4</v>
      </c>
      <c r="FS203">
        <v>0.27694808999999998</v>
      </c>
      <c r="FT203">
        <v>0.78338061999999997</v>
      </c>
      <c r="FU203" s="8">
        <f t="shared" si="312"/>
        <v>-4.4377100000000003E-2</v>
      </c>
      <c r="FV203" s="8">
        <f t="shared" si="313"/>
        <v>3.4573713027011503E-2</v>
      </c>
      <c r="FW203">
        <v>6</v>
      </c>
      <c r="FY203">
        <v>0.27694808999999998</v>
      </c>
      <c r="FZ203">
        <v>0.86599146999999999</v>
      </c>
      <c r="GA203" s="8">
        <f t="shared" si="314"/>
        <v>-4.4377100000000003E-2</v>
      </c>
      <c r="GB203" s="8">
        <f t="shared" si="315"/>
        <v>3.8056184175397356E-2</v>
      </c>
      <c r="GC203">
        <v>8</v>
      </c>
      <c r="GD203" s="1"/>
      <c r="GE203" s="1">
        <v>0.27694808999999998</v>
      </c>
      <c r="GF203" s="1">
        <v>0.97643487399999995</v>
      </c>
      <c r="GG203" s="8">
        <f t="shared" si="316"/>
        <v>-4.4377096000000005E-2</v>
      </c>
      <c r="GH203" s="8">
        <f t="shared" si="317"/>
        <v>4.2673037020549649E-2</v>
      </c>
      <c r="GI203">
        <v>10</v>
      </c>
      <c r="GK203" s="1">
        <v>0.27694808999999998</v>
      </c>
      <c r="GL203" s="1">
        <v>1.08502433</v>
      </c>
      <c r="GM203" s="8">
        <f t="shared" si="318"/>
        <v>-4.4377100000000003E-2</v>
      </c>
      <c r="GN203" s="8">
        <f t="shared" si="319"/>
        <v>4.7098027747770867E-2</v>
      </c>
      <c r="GO203">
        <v>12</v>
      </c>
      <c r="GQ203" s="1">
        <v>0.27694808999999998</v>
      </c>
      <c r="GR203" s="1">
        <v>1.1894909</v>
      </c>
      <c r="GS203" s="8">
        <f t="shared" si="320"/>
        <v>-4.4377100000000003E-2</v>
      </c>
      <c r="GT203" s="8">
        <f t="shared" si="321"/>
        <v>5.1218174205893904E-2</v>
      </c>
      <c r="GU203">
        <v>14</v>
      </c>
      <c r="GW203" s="1">
        <v>0.27694808999999998</v>
      </c>
      <c r="GX203" s="1">
        <v>1.24130202</v>
      </c>
      <c r="GY203" s="8">
        <f t="shared" si="322"/>
        <v>-4.4377100000000003E-2</v>
      </c>
      <c r="GZ203" s="8">
        <f t="shared" si="323"/>
        <v>5.2951461284869716E-2</v>
      </c>
      <c r="HA203">
        <v>16</v>
      </c>
      <c r="HC203">
        <v>0.27694808999999998</v>
      </c>
      <c r="HD203" s="1">
        <v>1.3423464000000001</v>
      </c>
      <c r="HE203" s="8">
        <f t="shared" si="324"/>
        <v>-4.4377100000000003E-2</v>
      </c>
      <c r="HF203" s="8">
        <f t="shared" si="325"/>
        <v>5.6653895677530208E-2</v>
      </c>
      <c r="HG203">
        <v>18</v>
      </c>
      <c r="HH203" s="1"/>
      <c r="HI203">
        <v>0.27694808999999998</v>
      </c>
      <c r="HJ203">
        <v>1.4726872799999999</v>
      </c>
      <c r="HK203" s="8">
        <f t="shared" si="326"/>
        <v>-4.4377100000000003E-2</v>
      </c>
      <c r="HL203" s="8">
        <f t="shared" si="327"/>
        <v>6.1412277363092072E-2</v>
      </c>
      <c r="HM203">
        <v>20</v>
      </c>
      <c r="HO203">
        <v>0.27694808999999998</v>
      </c>
      <c r="HP203">
        <v>1.4726872799999999</v>
      </c>
    </row>
    <row r="204" spans="129:224" x14ac:dyDescent="0.3">
      <c r="DY204" s="1">
        <v>0.36826213400000002</v>
      </c>
      <c r="DZ204" s="14">
        <f t="shared" si="328"/>
        <v>5.9052315314374174E-2</v>
      </c>
      <c r="EA204" s="14">
        <f t="shared" si="329"/>
        <v>5.9052315314374174E-2</v>
      </c>
      <c r="EB204" s="14">
        <f t="shared" si="330"/>
        <v>4.4542307000000003E-2</v>
      </c>
      <c r="EC204" s="14">
        <f t="shared" si="331"/>
        <v>-8.4019704272125101E-4</v>
      </c>
      <c r="ED204" s="7">
        <f t="shared" si="332"/>
        <v>1.5519356644113727</v>
      </c>
      <c r="EE204">
        <f t="shared" si="333"/>
        <v>0.9998221429796641</v>
      </c>
      <c r="EG204">
        <v>0.32132518999999998</v>
      </c>
      <c r="EH204">
        <v>0.43120526999999997</v>
      </c>
      <c r="EI204" s="8">
        <f t="shared" si="308"/>
        <v>-4.4383090000000014E-2</v>
      </c>
      <c r="EJ204" s="8">
        <f t="shared" si="309"/>
        <v>1.9134818439690279E-2</v>
      </c>
      <c r="EK204">
        <v>0</v>
      </c>
      <c r="FG204">
        <v>0.32132518999999998</v>
      </c>
      <c r="FH204">
        <v>0.49591644000000001</v>
      </c>
      <c r="FI204" s="8">
        <f>FG204-FG205</f>
        <v>-4.4383090000000014E-2</v>
      </c>
      <c r="FJ204" s="8">
        <f>-FI204*FH204*$EE204*COS(FK204*(PI()/180))</f>
        <v>2.1992983604145446E-2</v>
      </c>
      <c r="FK204">
        <v>2</v>
      </c>
      <c r="FM204">
        <v>0.32132518999999998</v>
      </c>
      <c r="FN204">
        <v>0.59160208999999997</v>
      </c>
      <c r="FO204" s="8">
        <f t="shared" si="310"/>
        <v>-4.4383090000000014E-2</v>
      </c>
      <c r="FP204" s="8">
        <f t="shared" si="311"/>
        <v>2.6188509119797938E-2</v>
      </c>
      <c r="FQ204">
        <v>4</v>
      </c>
      <c r="FS204">
        <v>0.32132518999999998</v>
      </c>
      <c r="FT204">
        <v>0.72888313000000005</v>
      </c>
      <c r="FU204" s="8">
        <f t="shared" si="312"/>
        <v>-4.4383090000000014E-2</v>
      </c>
      <c r="FV204" s="8">
        <f t="shared" si="313"/>
        <v>3.2167146234228061E-2</v>
      </c>
      <c r="FW204">
        <v>6</v>
      </c>
      <c r="FY204">
        <v>0.32132518999999998</v>
      </c>
      <c r="FZ204">
        <v>0.79820727000000002</v>
      </c>
      <c r="GA204" s="8">
        <f t="shared" si="314"/>
        <v>-4.4383090000000014E-2</v>
      </c>
      <c r="GB204" s="8">
        <f t="shared" si="315"/>
        <v>3.507589329427814E-2</v>
      </c>
      <c r="GC204">
        <v>8</v>
      </c>
      <c r="GD204" s="1"/>
      <c r="GE204" s="1">
        <v>0.32132518599999998</v>
      </c>
      <c r="GF204" s="1">
        <v>0.89752828299999998</v>
      </c>
      <c r="GG204" s="8">
        <f t="shared" si="316"/>
        <v>-4.4383089000000042E-2</v>
      </c>
      <c r="GH204" s="8">
        <f t="shared" si="317"/>
        <v>3.9222916013815674E-2</v>
      </c>
      <c r="GI204">
        <v>10</v>
      </c>
      <c r="GK204" s="1">
        <v>0.32132518999999998</v>
      </c>
      <c r="GL204" s="1">
        <v>0.99554094000000004</v>
      </c>
      <c r="GM204" s="8">
        <f t="shared" si="318"/>
        <v>-4.4383090000000014E-2</v>
      </c>
      <c r="GN204" s="8">
        <f t="shared" si="319"/>
        <v>4.3211943960340261E-2</v>
      </c>
      <c r="GO204">
        <v>12</v>
      </c>
      <c r="GQ204" s="1">
        <v>0.32132518999999998</v>
      </c>
      <c r="GR204" s="1">
        <v>1.0901135799999999</v>
      </c>
      <c r="GS204" s="8">
        <f t="shared" si="320"/>
        <v>-4.4383090000000014E-2</v>
      </c>
      <c r="GT204" s="8">
        <f t="shared" si="321"/>
        <v>4.6937089290367648E-2</v>
      </c>
      <c r="GU204">
        <v>14</v>
      </c>
      <c r="GW204" s="1">
        <v>0.32132518999999998</v>
      </c>
      <c r="GX204" s="1">
        <v>1.14209819</v>
      </c>
      <c r="GY204" s="8">
        <f t="shared" si="322"/>
        <v>-4.4383090000000014E-2</v>
      </c>
      <c r="GZ204" s="8">
        <f t="shared" si="323"/>
        <v>4.871754176097072E-2</v>
      </c>
      <c r="HA204">
        <v>16</v>
      </c>
      <c r="HC204">
        <v>0.32132518999999998</v>
      </c>
      <c r="HD204" s="1">
        <v>1.23670703</v>
      </c>
      <c r="HE204" s="8">
        <f t="shared" si="324"/>
        <v>-4.4383090000000014E-2</v>
      </c>
      <c r="HF204" s="8">
        <f t="shared" si="325"/>
        <v>5.2193141872821362E-2</v>
      </c>
      <c r="HG204">
        <v>18</v>
      </c>
      <c r="HH204" s="1"/>
      <c r="HI204">
        <v>0.32132518999999998</v>
      </c>
      <c r="HJ204">
        <v>1.33864541</v>
      </c>
      <c r="HK204" s="8">
        <f t="shared" si="326"/>
        <v>-4.4383090000000014E-2</v>
      </c>
      <c r="HL204" s="8">
        <f t="shared" si="327"/>
        <v>5.582023435209018E-2</v>
      </c>
      <c r="HM204">
        <v>20</v>
      </c>
      <c r="HO204">
        <v>0.32132518999999998</v>
      </c>
      <c r="HP204">
        <v>1.33864541</v>
      </c>
    </row>
    <row r="205" spans="129:224" x14ac:dyDescent="0.3">
      <c r="DY205" s="1">
        <v>0.41284756900000003</v>
      </c>
      <c r="DZ205" s="14">
        <f t="shared" si="328"/>
        <v>5.7526732273967394E-2</v>
      </c>
      <c r="EA205" s="14">
        <f t="shared" si="329"/>
        <v>5.7526732273967394E-2</v>
      </c>
      <c r="EB205" s="14">
        <f t="shared" si="330"/>
        <v>4.4585435000000007E-2</v>
      </c>
      <c r="EC205" s="14">
        <f t="shared" si="331"/>
        <v>-1.5255830404067791E-3</v>
      </c>
      <c r="ED205" s="7">
        <f t="shared" si="332"/>
        <v>1.5365925992766278</v>
      </c>
      <c r="EE205">
        <f t="shared" si="333"/>
        <v>0.99941510953696477</v>
      </c>
      <c r="EG205">
        <v>0.36570828</v>
      </c>
      <c r="EH205">
        <v>0.43243249</v>
      </c>
      <c r="EI205" s="8">
        <f t="shared" si="308"/>
        <v>-4.4389740000000011E-2</v>
      </c>
      <c r="EJ205" s="8">
        <f t="shared" si="309"/>
        <v>1.9184338495284406E-2</v>
      </c>
      <c r="EK205">
        <v>0</v>
      </c>
      <c r="FG205">
        <v>0.36570828</v>
      </c>
      <c r="FH205">
        <v>0.47696541999999997</v>
      </c>
      <c r="FI205" s="8">
        <f>FG205-FG206</f>
        <v>-4.4389740000000011E-2</v>
      </c>
      <c r="FJ205" s="8">
        <f>-FI205*FH205*$EE205*COS(FK205*(PI()/180))</f>
        <v>2.1147097372283222E-2</v>
      </c>
      <c r="FK205">
        <v>2</v>
      </c>
      <c r="FM205">
        <v>0.36570828</v>
      </c>
      <c r="FN205">
        <v>0.56071576999999995</v>
      </c>
      <c r="FO205" s="8">
        <f t="shared" si="310"/>
        <v>-4.4389740000000011E-2</v>
      </c>
      <c r="FP205" s="8">
        <f t="shared" si="311"/>
        <v>2.4814873911650596E-2</v>
      </c>
      <c r="FQ205">
        <v>4</v>
      </c>
      <c r="FS205">
        <v>0.36570828</v>
      </c>
      <c r="FT205">
        <v>0.6883416</v>
      </c>
      <c r="FU205" s="8">
        <f t="shared" si="312"/>
        <v>-4.4389740000000011E-2</v>
      </c>
      <c r="FV205" s="8">
        <f t="shared" si="313"/>
        <v>3.0370145894922044E-2</v>
      </c>
      <c r="FW205">
        <v>6</v>
      </c>
      <c r="FY205">
        <v>0.36570828</v>
      </c>
      <c r="FZ205">
        <v>0.74421258999999995</v>
      </c>
      <c r="GA205" s="8">
        <f t="shared" si="314"/>
        <v>-4.4389740000000011E-2</v>
      </c>
      <c r="GB205" s="8">
        <f t="shared" si="315"/>
        <v>3.2694771048986618E-2</v>
      </c>
      <c r="GC205">
        <v>8</v>
      </c>
      <c r="GD205" s="1"/>
      <c r="GE205" s="1">
        <v>0.36570827500000003</v>
      </c>
      <c r="GF205" s="1">
        <v>0.83499654700000003</v>
      </c>
      <c r="GG205" s="8">
        <f t="shared" si="316"/>
        <v>-4.4389748999999978E-2</v>
      </c>
      <c r="GH205" s="8">
        <f t="shared" si="317"/>
        <v>3.6480832362121116E-2</v>
      </c>
      <c r="GI205">
        <v>10</v>
      </c>
      <c r="GK205" s="1">
        <v>0.36570828</v>
      </c>
      <c r="GL205" s="1">
        <v>0.92703508999999995</v>
      </c>
      <c r="GM205" s="8">
        <f t="shared" si="318"/>
        <v>-4.4389740000000011E-2</v>
      </c>
      <c r="GN205" s="8">
        <f t="shared" si="319"/>
        <v>4.0228059107517596E-2</v>
      </c>
      <c r="GO205">
        <v>12</v>
      </c>
      <c r="GQ205" s="1">
        <v>0.36570828</v>
      </c>
      <c r="GR205" s="1">
        <v>1.0178261900000001</v>
      </c>
      <c r="GS205" s="8">
        <f t="shared" si="320"/>
        <v>-4.4389740000000011E-2</v>
      </c>
      <c r="GT205" s="8">
        <f t="shared" si="321"/>
        <v>4.3813328966358853E-2</v>
      </c>
      <c r="GU205">
        <v>14</v>
      </c>
      <c r="GW205" s="1">
        <v>0.36570828</v>
      </c>
      <c r="GX205" s="1">
        <v>1.0716436</v>
      </c>
      <c r="GY205" s="8">
        <f t="shared" si="322"/>
        <v>-4.4389740000000011E-2</v>
      </c>
      <c r="GZ205" s="8">
        <f t="shared" si="323"/>
        <v>4.5700454993715695E-2</v>
      </c>
      <c r="HA205">
        <v>16</v>
      </c>
      <c r="HC205">
        <v>0.36570828</v>
      </c>
      <c r="HD205" s="1">
        <v>1.16267012</v>
      </c>
      <c r="HE205" s="8">
        <f t="shared" si="324"/>
        <v>-4.4389740000000011E-2</v>
      </c>
      <c r="HF205" s="8">
        <f t="shared" si="325"/>
        <v>4.9055911455090924E-2</v>
      </c>
      <c r="HG205">
        <v>18</v>
      </c>
      <c r="HH205" s="1"/>
      <c r="HI205">
        <v>0.36570828</v>
      </c>
      <c r="HJ205">
        <v>1.2456392300000001</v>
      </c>
      <c r="HK205" s="8">
        <f t="shared" si="326"/>
        <v>-4.4389740000000011E-2</v>
      </c>
      <c r="HL205" s="8">
        <f t="shared" si="327"/>
        <v>5.1928599039156829E-2</v>
      </c>
      <c r="HM205">
        <v>20</v>
      </c>
      <c r="HO205">
        <v>0.36570828</v>
      </c>
      <c r="HP205">
        <v>1.2456392300000001</v>
      </c>
    </row>
    <row r="206" spans="129:224" x14ac:dyDescent="0.3">
      <c r="DY206" s="1">
        <v>0.457418622</v>
      </c>
      <c r="DZ206" s="14">
        <f t="shared" si="328"/>
        <v>5.5420099779394875E-2</v>
      </c>
      <c r="EA206" s="14">
        <f t="shared" si="329"/>
        <v>5.5420099779394875E-2</v>
      </c>
      <c r="EB206" s="14">
        <f t="shared" si="330"/>
        <v>4.4571052999999972E-2</v>
      </c>
      <c r="EC206" s="14">
        <f t="shared" si="331"/>
        <v>-2.106632494572519E-3</v>
      </c>
      <c r="ED206" s="7">
        <f t="shared" si="332"/>
        <v>1.5235668862871452</v>
      </c>
      <c r="EE206">
        <f t="shared" si="333"/>
        <v>0.9988848972786567</v>
      </c>
      <c r="EG206">
        <v>0.41009802000000001</v>
      </c>
      <c r="EH206">
        <v>0.42840125000000001</v>
      </c>
      <c r="EI206" s="8">
        <f t="shared" si="308"/>
        <v>-4.439208E-2</v>
      </c>
      <c r="EJ206" s="8">
        <f t="shared" si="309"/>
        <v>1.8996415959427523E-2</v>
      </c>
      <c r="EK206">
        <v>0</v>
      </c>
      <c r="FG206">
        <v>0.41009802000000001</v>
      </c>
      <c r="FH206">
        <v>0.45784086000000002</v>
      </c>
      <c r="FI206" s="8">
        <f>FG206-FG207</f>
        <v>-4.439208E-2</v>
      </c>
      <c r="FJ206" s="8">
        <f>-FI206*FH206*$EE206*COS(FK206*(PI()/180))</f>
        <v>2.0289476835182972E-2</v>
      </c>
      <c r="FK206">
        <v>2</v>
      </c>
      <c r="FM206">
        <v>0.41009802000000001</v>
      </c>
      <c r="FN206">
        <v>0.53196350000000003</v>
      </c>
      <c r="FO206" s="8">
        <f t="shared" si="310"/>
        <v>-4.439208E-2</v>
      </c>
      <c r="FP206" s="8">
        <f t="shared" si="311"/>
        <v>2.3531172411192597E-2</v>
      </c>
      <c r="FQ206">
        <v>4</v>
      </c>
      <c r="FS206">
        <v>0.41009802000000001</v>
      </c>
      <c r="FT206">
        <v>0.65130098999999997</v>
      </c>
      <c r="FU206" s="8">
        <f t="shared" si="312"/>
        <v>-4.439208E-2</v>
      </c>
      <c r="FV206" s="8">
        <f t="shared" si="313"/>
        <v>2.8722155464947639E-2</v>
      </c>
      <c r="FW206">
        <v>6</v>
      </c>
      <c r="FY206">
        <v>0.41009802000000001</v>
      </c>
      <c r="FZ206">
        <v>0.69946987999999999</v>
      </c>
      <c r="GA206" s="8">
        <f t="shared" si="314"/>
        <v>-4.439208E-2</v>
      </c>
      <c r="GB206" s="8">
        <f t="shared" si="315"/>
        <v>3.0714449422884406E-2</v>
      </c>
      <c r="GC206">
        <v>8</v>
      </c>
      <c r="GD206" s="1"/>
      <c r="GE206" s="1">
        <v>0.41009802400000001</v>
      </c>
      <c r="GF206" s="1">
        <v>0.78461811800000003</v>
      </c>
      <c r="GG206" s="8">
        <f t="shared" si="316"/>
        <v>-4.4392078999999973E-2</v>
      </c>
      <c r="GH206" s="8">
        <f t="shared" si="317"/>
        <v>3.4263421028267571E-2</v>
      </c>
      <c r="GI206">
        <v>10</v>
      </c>
      <c r="GK206" s="1">
        <v>0.41009802000000001</v>
      </c>
      <c r="GL206" s="1">
        <v>0.87183264999999999</v>
      </c>
      <c r="GM206" s="8">
        <f t="shared" si="318"/>
        <v>-4.439208E-2</v>
      </c>
      <c r="GN206" s="8">
        <f t="shared" si="319"/>
        <v>3.7814508898333973E-2</v>
      </c>
      <c r="GO206">
        <v>12</v>
      </c>
      <c r="GQ206" s="1">
        <v>0.41009802000000001</v>
      </c>
      <c r="GR206" s="1">
        <v>0.95852207</v>
      </c>
      <c r="GS206" s="8">
        <f t="shared" si="320"/>
        <v>-4.439208E-2</v>
      </c>
      <c r="GT206" s="8">
        <f t="shared" si="321"/>
        <v>4.1240809070283171E-2</v>
      </c>
      <c r="GU206">
        <v>14</v>
      </c>
      <c r="GW206" s="1">
        <v>0.41009802000000001</v>
      </c>
      <c r="GX206" s="1">
        <v>1.00727615</v>
      </c>
      <c r="GY206" s="8">
        <f t="shared" si="322"/>
        <v>-4.439208E-2</v>
      </c>
      <c r="GZ206" s="8">
        <f t="shared" si="323"/>
        <v>4.2934966589382062E-2</v>
      </c>
      <c r="HA206">
        <v>16</v>
      </c>
      <c r="HC206">
        <v>0.41009802000000001</v>
      </c>
      <c r="HD206" s="1">
        <v>1.09872203</v>
      </c>
      <c r="HE206" s="8">
        <f t="shared" si="324"/>
        <v>-4.439208E-2</v>
      </c>
      <c r="HF206" s="8">
        <f t="shared" si="325"/>
        <v>4.6335632883442057E-2</v>
      </c>
      <c r="HG206">
        <v>18</v>
      </c>
      <c r="HH206" s="1"/>
      <c r="HI206">
        <v>0.41009802000000001</v>
      </c>
      <c r="HJ206">
        <v>1.1689505600000001</v>
      </c>
      <c r="HK206" s="8">
        <f t="shared" si="326"/>
        <v>-4.439208E-2</v>
      </c>
      <c r="HL206" s="8">
        <f t="shared" si="327"/>
        <v>4.8708292018617885E-2</v>
      </c>
      <c r="HM206">
        <v>20</v>
      </c>
      <c r="HO206">
        <v>0.41009802000000001</v>
      </c>
      <c r="HP206">
        <v>1.1689505600000001</v>
      </c>
    </row>
    <row r="207" spans="129:224" x14ac:dyDescent="0.3">
      <c r="DY207" s="1">
        <v>0.50200401900000002</v>
      </c>
      <c r="DZ207" s="14">
        <f t="shared" si="328"/>
        <v>5.2813337809880657E-2</v>
      </c>
      <c r="EA207" s="14">
        <f t="shared" si="329"/>
        <v>5.2813337809880657E-2</v>
      </c>
      <c r="EB207" s="14">
        <f t="shared" si="330"/>
        <v>4.4585397000000027E-2</v>
      </c>
      <c r="EC207" s="14">
        <f t="shared" si="331"/>
        <v>-2.606761969514218E-3</v>
      </c>
      <c r="ED207" s="7">
        <f t="shared" si="332"/>
        <v>1.5123960894851083</v>
      </c>
      <c r="EE207">
        <f t="shared" si="333"/>
        <v>0.99829519075717399</v>
      </c>
      <c r="EG207">
        <v>0.45449010000000001</v>
      </c>
      <c r="EH207">
        <v>0.41964056</v>
      </c>
      <c r="EI207" s="8">
        <f t="shared" si="308"/>
        <v>-4.4395249999999997E-2</v>
      </c>
      <c r="EJ207" s="8">
        <f t="shared" si="309"/>
        <v>1.8598286894046093E-2</v>
      </c>
      <c r="EK207">
        <v>0</v>
      </c>
      <c r="FG207">
        <v>0.45449010000000001</v>
      </c>
      <c r="FH207">
        <v>0.43764811999999997</v>
      </c>
      <c r="FI207" s="8">
        <f>FG207-FG208</f>
        <v>-4.4395249999999997E-2</v>
      </c>
      <c r="FJ207" s="8">
        <f>-FI207*FH207*$EE207*COS(FK207*(PI()/180))</f>
        <v>1.93845583651319E-2</v>
      </c>
      <c r="FK207">
        <v>2</v>
      </c>
      <c r="FM207">
        <v>0.45449010000000001</v>
      </c>
      <c r="FN207">
        <v>0.50340901999999998</v>
      </c>
      <c r="FO207" s="8">
        <f t="shared" si="310"/>
        <v>-4.4395249999999997E-2</v>
      </c>
      <c r="FP207" s="8">
        <f t="shared" si="311"/>
        <v>2.2256520411247187E-2</v>
      </c>
      <c r="FQ207">
        <v>4</v>
      </c>
      <c r="FS207">
        <v>0.45449010000000001</v>
      </c>
      <c r="FT207">
        <v>0.61646783000000005</v>
      </c>
      <c r="FU207" s="8">
        <f t="shared" si="312"/>
        <v>-4.4395249999999997E-2</v>
      </c>
      <c r="FV207" s="8">
        <f t="shared" si="313"/>
        <v>2.7171915289756286E-2</v>
      </c>
      <c r="FW207">
        <v>6</v>
      </c>
      <c r="FY207">
        <v>0.45449010000000001</v>
      </c>
      <c r="FZ207">
        <v>0.65959909999999999</v>
      </c>
      <c r="GA207" s="8">
        <f t="shared" si="314"/>
        <v>-4.4395249999999997E-2</v>
      </c>
      <c r="GB207" s="8">
        <f t="shared" si="315"/>
        <v>2.8948649944444984E-2</v>
      </c>
      <c r="GC207">
        <v>8</v>
      </c>
      <c r="GD207" s="1"/>
      <c r="GE207" s="1">
        <v>0.45449010299999998</v>
      </c>
      <c r="GF207" s="1">
        <v>0.73999234300000005</v>
      </c>
      <c r="GG207" s="8">
        <f t="shared" si="316"/>
        <v>-4.4395245000000028E-2</v>
      </c>
      <c r="GH207" s="8">
        <f t="shared" si="317"/>
        <v>3.2297887752278584E-2</v>
      </c>
      <c r="GI207">
        <v>10</v>
      </c>
      <c r="GK207" s="1">
        <v>0.45449010000000001</v>
      </c>
      <c r="GL207" s="1">
        <v>0.82404476999999998</v>
      </c>
      <c r="GM207" s="8">
        <f t="shared" si="318"/>
        <v>-4.4395249999999997E-2</v>
      </c>
      <c r="GN207" s="8">
        <f t="shared" si="319"/>
        <v>3.5723227243379022E-2</v>
      </c>
      <c r="GO207">
        <v>12</v>
      </c>
      <c r="GQ207" s="1">
        <v>0.45449010000000001</v>
      </c>
      <c r="GR207" s="1">
        <v>0.90868892999999995</v>
      </c>
      <c r="GS207" s="8">
        <f t="shared" si="320"/>
        <v>-4.4395249999999997E-2</v>
      </c>
      <c r="GT207" s="8">
        <f t="shared" si="321"/>
        <v>3.9076426468643739E-2</v>
      </c>
      <c r="GU207">
        <v>14</v>
      </c>
      <c r="GW207" s="1">
        <v>0.45449010000000001</v>
      </c>
      <c r="GX207" s="1">
        <v>0.95937793000000005</v>
      </c>
      <c r="GY207" s="8">
        <f t="shared" si="322"/>
        <v>-4.4395249999999997E-2</v>
      </c>
      <c r="GZ207" s="8">
        <f t="shared" si="323"/>
        <v>4.0872089945927892E-2</v>
      </c>
      <c r="HA207">
        <v>16</v>
      </c>
      <c r="HC207">
        <v>0.45449010000000001</v>
      </c>
      <c r="HD207" s="1">
        <v>1.05086083</v>
      </c>
      <c r="HE207" s="8">
        <f t="shared" si="324"/>
        <v>-4.4395249999999997E-2</v>
      </c>
      <c r="HF207" s="8">
        <f t="shared" si="325"/>
        <v>4.4294215553338123E-2</v>
      </c>
      <c r="HG207">
        <v>18</v>
      </c>
      <c r="HH207" s="1"/>
      <c r="HI207">
        <v>0.45449010000000001</v>
      </c>
      <c r="HJ207">
        <v>1.11178574</v>
      </c>
      <c r="HK207" s="8">
        <f t="shared" si="326"/>
        <v>-4.4395249999999997E-2</v>
      </c>
      <c r="HL207" s="8">
        <f t="shared" si="327"/>
        <v>4.6302282535439179E-2</v>
      </c>
      <c r="HM207">
        <v>20</v>
      </c>
      <c r="HO207">
        <v>0.45449010000000001</v>
      </c>
      <c r="HP207">
        <v>1.11178574</v>
      </c>
    </row>
    <row r="208" spans="129:224" x14ac:dyDescent="0.3">
      <c r="DY208" s="1">
        <v>0.54657242699999997</v>
      </c>
      <c r="DZ208" s="14">
        <f t="shared" si="328"/>
        <v>4.9774339676722755E-2</v>
      </c>
      <c r="EA208" s="14">
        <f t="shared" si="329"/>
        <v>4.9774339676722755E-2</v>
      </c>
      <c r="EB208" s="14">
        <f t="shared" si="330"/>
        <v>4.4568407999999948E-2</v>
      </c>
      <c r="EC208" s="14">
        <f t="shared" si="331"/>
        <v>-3.0389981331579025E-3</v>
      </c>
      <c r="ED208" s="7">
        <f t="shared" si="332"/>
        <v>1.5027144405318809</v>
      </c>
      <c r="EE208">
        <f t="shared" si="333"/>
        <v>0.9976833234328365</v>
      </c>
      <c r="EG208">
        <v>0.49888535000000001</v>
      </c>
      <c r="EH208">
        <v>0.40711596</v>
      </c>
      <c r="EI208" s="8">
        <f t="shared" si="308"/>
        <v>-4.437842000000003E-2</v>
      </c>
      <c r="EJ208" s="8">
        <f t="shared" si="309"/>
        <v>1.8025307288283318E-2</v>
      </c>
      <c r="EK208">
        <v>0</v>
      </c>
      <c r="FG208">
        <v>0.49888535000000001</v>
      </c>
      <c r="FH208">
        <v>0.41633063999999997</v>
      </c>
      <c r="FI208" s="8">
        <f>FG208-FG209</f>
        <v>-4.437842000000003E-2</v>
      </c>
      <c r="FJ208" s="8">
        <f>-FI208*FH208*$EE208*COS(FK208*(PI()/180))</f>
        <v>1.8422063798170414E-2</v>
      </c>
      <c r="FK208">
        <v>2</v>
      </c>
      <c r="FM208">
        <v>0.49888535000000001</v>
      </c>
      <c r="FN208">
        <v>0.47699439999999999</v>
      </c>
      <c r="FO208" s="8">
        <f t="shared" si="310"/>
        <v>-4.437842000000003E-2</v>
      </c>
      <c r="FP208" s="8">
        <f t="shared" si="311"/>
        <v>2.1067772460840083E-2</v>
      </c>
      <c r="FQ208">
        <v>4</v>
      </c>
      <c r="FS208">
        <v>0.49888535000000001</v>
      </c>
      <c r="FT208">
        <v>0.58147614000000003</v>
      </c>
      <c r="FU208" s="8">
        <f t="shared" si="312"/>
        <v>-4.437842000000003E-2</v>
      </c>
      <c r="FV208" s="8">
        <f t="shared" si="313"/>
        <v>2.5604175582677743E-2</v>
      </c>
      <c r="FW208">
        <v>6</v>
      </c>
      <c r="FY208">
        <v>0.49888535000000001</v>
      </c>
      <c r="FZ208">
        <v>0.62283268999999997</v>
      </c>
      <c r="GA208" s="8">
        <f t="shared" si="314"/>
        <v>-4.437842000000003E-2</v>
      </c>
      <c r="GB208" s="8">
        <f t="shared" si="315"/>
        <v>2.7307926373326356E-2</v>
      </c>
      <c r="GC208">
        <v>8</v>
      </c>
      <c r="GD208" s="1"/>
      <c r="GE208" s="1">
        <v>0.49888534800000001</v>
      </c>
      <c r="GF208" s="1">
        <v>0.70028985899999996</v>
      </c>
      <c r="GG208" s="8">
        <f t="shared" si="316"/>
        <v>-4.4378419999999974E-2</v>
      </c>
      <c r="GH208" s="8">
        <f t="shared" si="317"/>
        <v>3.0534713202304081E-2</v>
      </c>
      <c r="GI208">
        <v>10</v>
      </c>
      <c r="GK208" s="1">
        <v>0.49888535000000001</v>
      </c>
      <c r="GL208" s="1">
        <v>0.78159296</v>
      </c>
      <c r="GM208" s="8">
        <f t="shared" si="318"/>
        <v>-4.437842000000003E-2</v>
      </c>
      <c r="GN208" s="8">
        <f t="shared" si="319"/>
        <v>3.384929142123809E-2</v>
      </c>
      <c r="GO208">
        <v>12</v>
      </c>
      <c r="GQ208" s="1">
        <v>0.49888535000000001</v>
      </c>
      <c r="GR208" s="1">
        <v>0.86398295999999997</v>
      </c>
      <c r="GS208" s="8">
        <f t="shared" si="320"/>
        <v>-4.437842000000003E-2</v>
      </c>
      <c r="GT208" s="8">
        <f t="shared" si="321"/>
        <v>3.711708355987569E-2</v>
      </c>
      <c r="GU208">
        <v>14</v>
      </c>
      <c r="GW208" s="1">
        <v>0.49888535000000001</v>
      </c>
      <c r="GX208" s="1">
        <v>0.91928867999999997</v>
      </c>
      <c r="GY208" s="8">
        <f t="shared" si="322"/>
        <v>-4.437842000000003E-2</v>
      </c>
      <c r="GZ208" s="8">
        <f t="shared" si="323"/>
        <v>3.9125337629021963E-2</v>
      </c>
      <c r="HA208">
        <v>16</v>
      </c>
      <c r="HC208">
        <v>0.49888535000000001</v>
      </c>
      <c r="HD208" s="1">
        <v>1.01061124</v>
      </c>
      <c r="HE208" s="8">
        <f t="shared" si="324"/>
        <v>-4.437842000000003E-2</v>
      </c>
      <c r="HF208" s="8">
        <f t="shared" si="325"/>
        <v>4.2555431514281088E-2</v>
      </c>
      <c r="HG208">
        <v>18</v>
      </c>
      <c r="HH208" s="1"/>
      <c r="HI208">
        <v>0.49888535000000001</v>
      </c>
      <c r="HJ208">
        <v>1.0866207999999999</v>
      </c>
      <c r="HK208" s="8">
        <f t="shared" si="326"/>
        <v>-4.437842000000003E-2</v>
      </c>
      <c r="HL208" s="8">
        <f t="shared" si="327"/>
        <v>4.5209362118553593E-2</v>
      </c>
      <c r="HM208">
        <v>20</v>
      </c>
      <c r="HO208">
        <v>0.49888535000000001</v>
      </c>
      <c r="HP208">
        <v>1.0866207999999999</v>
      </c>
    </row>
    <row r="209" spans="129:224" x14ac:dyDescent="0.3">
      <c r="DY209" s="1">
        <v>0.591166148</v>
      </c>
      <c r="DZ209" s="14">
        <f t="shared" si="328"/>
        <v>4.6352878718469832E-2</v>
      </c>
      <c r="EA209" s="14">
        <f t="shared" si="329"/>
        <v>4.6352878718469832E-2</v>
      </c>
      <c r="EB209" s="14">
        <f t="shared" si="330"/>
        <v>4.4593721000000031E-2</v>
      </c>
      <c r="EC209" s="14">
        <f t="shared" si="331"/>
        <v>-3.4214609582529226E-3</v>
      </c>
      <c r="ED209" s="7">
        <f t="shared" si="332"/>
        <v>1.4942211782865467</v>
      </c>
      <c r="EE209">
        <f t="shared" si="333"/>
        <v>0.99706955568561673</v>
      </c>
      <c r="EG209">
        <v>0.54326377000000003</v>
      </c>
      <c r="EH209">
        <v>0.39177919</v>
      </c>
      <c r="EI209" s="8">
        <f t="shared" si="308"/>
        <v>-4.4394939999999994E-2</v>
      </c>
      <c r="EJ209" s="8">
        <f t="shared" si="309"/>
        <v>1.7342044375386906E-2</v>
      </c>
      <c r="EK209">
        <v>0</v>
      </c>
      <c r="FG209">
        <v>0.54326377000000003</v>
      </c>
      <c r="FH209">
        <v>0.39420166000000001</v>
      </c>
      <c r="FI209" s="8">
        <f>FG209-FG210</f>
        <v>-4.4394939999999994E-2</v>
      </c>
      <c r="FJ209" s="8">
        <f>-FI209*FH209*$EE209*COS(FK209*(PI()/180))</f>
        <v>1.7438645003211666E-2</v>
      </c>
      <c r="FK209">
        <v>2</v>
      </c>
      <c r="FM209">
        <v>0.54326377000000003</v>
      </c>
      <c r="FN209">
        <v>0.44920567</v>
      </c>
      <c r="FO209" s="8">
        <f t="shared" si="310"/>
        <v>-4.4394939999999994E-2</v>
      </c>
      <c r="FP209" s="8">
        <f t="shared" si="311"/>
        <v>1.9835582032695739E-2</v>
      </c>
      <c r="FQ209">
        <v>4</v>
      </c>
      <c r="FS209">
        <v>0.54326377000000003</v>
      </c>
      <c r="FT209">
        <v>0.54898453999999997</v>
      </c>
      <c r="FU209" s="8">
        <f t="shared" si="312"/>
        <v>-4.4394939999999994E-2</v>
      </c>
      <c r="FV209" s="8">
        <f t="shared" si="313"/>
        <v>2.4167592670886025E-2</v>
      </c>
      <c r="FW209">
        <v>6</v>
      </c>
      <c r="FY209">
        <v>0.54326377000000003</v>
      </c>
      <c r="FZ209">
        <v>0.58884400999999997</v>
      </c>
      <c r="GA209" s="8">
        <f t="shared" si="314"/>
        <v>-4.4394939999999994E-2</v>
      </c>
      <c r="GB209" s="8">
        <f t="shared" si="315"/>
        <v>2.5811424071442234E-2</v>
      </c>
      <c r="GC209">
        <v>8</v>
      </c>
      <c r="GD209" s="1"/>
      <c r="GE209" s="1">
        <v>0.54326376799999998</v>
      </c>
      <c r="GF209" s="1">
        <v>0.66399340900000003</v>
      </c>
      <c r="GG209" s="8">
        <f t="shared" si="316"/>
        <v>-4.4394945000000074E-2</v>
      </c>
      <c r="GH209" s="8">
        <f t="shared" si="317"/>
        <v>2.894504342839644E-2</v>
      </c>
      <c r="GI209">
        <v>10</v>
      </c>
      <c r="GK209" s="1">
        <v>0.54326377000000003</v>
      </c>
      <c r="GL209" s="1">
        <v>0.74433943000000002</v>
      </c>
      <c r="GM209" s="8">
        <f t="shared" si="318"/>
        <v>-4.4394939999999994E-2</v>
      </c>
      <c r="GN209" s="8">
        <f t="shared" si="319"/>
        <v>3.2228073743670246E-2</v>
      </c>
      <c r="GO209">
        <v>12</v>
      </c>
      <c r="GQ209" s="1">
        <v>0.54326377000000003</v>
      </c>
      <c r="GR209" s="1">
        <v>0.82601363999999999</v>
      </c>
      <c r="GS209" s="8">
        <f t="shared" si="320"/>
        <v>-4.4394939999999994E-2</v>
      </c>
      <c r="GT209" s="8">
        <f t="shared" si="321"/>
        <v>3.5477275995785297E-2</v>
      </c>
      <c r="GU209">
        <v>14</v>
      </c>
      <c r="GW209" s="1">
        <v>0.54326377000000003</v>
      </c>
      <c r="GX209" s="1">
        <v>0.88585380999999996</v>
      </c>
      <c r="GY209" s="8">
        <f t="shared" si="322"/>
        <v>-4.4394939999999994E-2</v>
      </c>
      <c r="GZ209" s="8">
        <f t="shared" si="323"/>
        <v>3.7693166561360694E-2</v>
      </c>
      <c r="HA209">
        <v>16</v>
      </c>
      <c r="HC209">
        <v>0.54326377000000003</v>
      </c>
      <c r="HD209" s="1">
        <v>0.97605849</v>
      </c>
      <c r="HE209" s="8">
        <f t="shared" si="324"/>
        <v>-4.4394939999999994E-2</v>
      </c>
      <c r="HF209" s="8">
        <f t="shared" si="325"/>
        <v>4.1090468987652652E-2</v>
      </c>
      <c r="HG209">
        <v>18</v>
      </c>
      <c r="HH209" s="1"/>
      <c r="HI209">
        <v>0.54326377000000003</v>
      </c>
      <c r="HJ209">
        <v>1.06814739</v>
      </c>
      <c r="HK209" s="8">
        <f t="shared" si="326"/>
        <v>-4.4394939999999994E-2</v>
      </c>
      <c r="HL209" s="8">
        <f t="shared" si="327"/>
        <v>4.4429960716565998E-2</v>
      </c>
      <c r="HM209">
        <v>20</v>
      </c>
      <c r="HO209">
        <v>0.54326377000000003</v>
      </c>
      <c r="HP209">
        <v>1.06814739</v>
      </c>
    </row>
    <row r="210" spans="129:224" x14ac:dyDescent="0.3">
      <c r="DY210" s="1">
        <v>0.63571699100000001</v>
      </c>
      <c r="DZ210" s="14">
        <f t="shared" si="328"/>
        <v>4.2595795220475678E-2</v>
      </c>
      <c r="EA210" s="14">
        <f t="shared" si="329"/>
        <v>4.2595795220475678E-2</v>
      </c>
      <c r="EB210" s="14">
        <f t="shared" si="330"/>
        <v>4.4550843000000007E-2</v>
      </c>
      <c r="EC210" s="14">
        <f t="shared" si="331"/>
        <v>-3.7570834979941542E-3</v>
      </c>
      <c r="ED210" s="7">
        <f t="shared" si="332"/>
        <v>1.4866629118738566</v>
      </c>
      <c r="EE210">
        <f t="shared" si="333"/>
        <v>0.99646287142903345</v>
      </c>
      <c r="EG210">
        <v>0.58765871000000003</v>
      </c>
      <c r="EH210">
        <v>0.37404008999999999</v>
      </c>
      <c r="EI210" s="8">
        <f t="shared" si="308"/>
        <v>-4.4371029999999978E-2</v>
      </c>
      <c r="EJ210" s="8">
        <f t="shared" si="309"/>
        <v>1.6537839944437888E-2</v>
      </c>
      <c r="EK210">
        <v>0</v>
      </c>
      <c r="FG210">
        <v>0.58765871000000003</v>
      </c>
      <c r="FH210">
        <v>0.37108000000000002</v>
      </c>
      <c r="FI210" s="8">
        <f>FG210-FG211</f>
        <v>-4.4371029999999978E-2</v>
      </c>
      <c r="FJ210" s="8">
        <f>-FI210*FH210*$EE210*COS(FK210*(PI()/180))</f>
        <v>1.6396967598524978E-2</v>
      </c>
      <c r="FK210">
        <v>2</v>
      </c>
      <c r="FM210">
        <v>0.58765871000000003</v>
      </c>
      <c r="FN210">
        <v>0.42320796999999999</v>
      </c>
      <c r="FO210" s="8">
        <f t="shared" si="310"/>
        <v>-4.4371029999999978E-2</v>
      </c>
      <c r="FP210" s="8">
        <f t="shared" si="311"/>
        <v>1.8666171829820496E-2</v>
      </c>
      <c r="FQ210">
        <v>4</v>
      </c>
      <c r="FS210">
        <v>0.58765871000000003</v>
      </c>
      <c r="FT210">
        <v>0.51555318000000006</v>
      </c>
      <c r="FU210" s="8">
        <f t="shared" si="312"/>
        <v>-4.4371029999999978E-2</v>
      </c>
      <c r="FV210" s="8">
        <f t="shared" si="313"/>
        <v>2.2669839772303007E-2</v>
      </c>
      <c r="FW210">
        <v>6</v>
      </c>
      <c r="FY210">
        <v>0.58765871000000003</v>
      </c>
      <c r="FZ210">
        <v>0.55691440999999997</v>
      </c>
      <c r="GA210" s="8">
        <f t="shared" si="314"/>
        <v>-4.4371029999999978E-2</v>
      </c>
      <c r="GB210" s="8">
        <f t="shared" si="315"/>
        <v>2.4383826658653868E-2</v>
      </c>
      <c r="GC210">
        <v>8</v>
      </c>
      <c r="GD210" s="1"/>
      <c r="GE210" s="1">
        <v>0.58765871300000005</v>
      </c>
      <c r="GF210" s="1">
        <v>0.63063808799999999</v>
      </c>
      <c r="GG210" s="8">
        <f t="shared" si="316"/>
        <v>-4.4371023999999926E-2</v>
      </c>
      <c r="GH210" s="8">
        <f t="shared" si="317"/>
        <v>2.7459474939583388E-2</v>
      </c>
      <c r="GI210">
        <v>10</v>
      </c>
      <c r="GK210" s="1">
        <v>0.58765871000000003</v>
      </c>
      <c r="GL210" s="1">
        <v>0.70920004999999997</v>
      </c>
      <c r="GM210" s="8">
        <f t="shared" si="318"/>
        <v>-4.4371029999999978E-2</v>
      </c>
      <c r="GN210" s="8">
        <f t="shared" si="319"/>
        <v>3.0671412946034451E-2</v>
      </c>
      <c r="GO210">
        <v>12</v>
      </c>
      <c r="GQ210" s="1">
        <v>0.58765871000000003</v>
      </c>
      <c r="GR210" s="1">
        <v>0.79041161000000004</v>
      </c>
      <c r="GS210" s="8">
        <f t="shared" si="320"/>
        <v>-4.4371029999999978E-2</v>
      </c>
      <c r="GT210" s="8">
        <f t="shared" si="321"/>
        <v>3.3909240372819893E-2</v>
      </c>
      <c r="GU210">
        <v>14</v>
      </c>
      <c r="GW210" s="1">
        <v>0.58765871000000003</v>
      </c>
      <c r="GX210" s="1">
        <v>0.85665831999999997</v>
      </c>
      <c r="GY210" s="8">
        <f t="shared" si="322"/>
        <v>-4.4371029999999978E-2</v>
      </c>
      <c r="GZ210" s="8">
        <f t="shared" si="323"/>
        <v>3.6409096825002443E-2</v>
      </c>
      <c r="HA210">
        <v>16</v>
      </c>
      <c r="HC210">
        <v>0.58765871000000003</v>
      </c>
      <c r="HD210" s="1">
        <v>0.94599038999999996</v>
      </c>
      <c r="HE210" s="8">
        <f t="shared" si="324"/>
        <v>-4.4371029999999978E-2</v>
      </c>
      <c r="HF210" s="8">
        <f t="shared" si="325"/>
        <v>3.9778983558887614E-2</v>
      </c>
      <c r="HG210">
        <v>18</v>
      </c>
      <c r="HH210" s="1"/>
      <c r="HI210">
        <v>0.58765871000000003</v>
      </c>
      <c r="HJ210">
        <v>1.03501427</v>
      </c>
      <c r="HK210" s="8">
        <f t="shared" si="326"/>
        <v>-4.4371029999999978E-2</v>
      </c>
      <c r="HL210" s="8">
        <f t="shared" si="327"/>
        <v>4.300240901409165E-2</v>
      </c>
      <c r="HM210">
        <v>20</v>
      </c>
      <c r="HO210">
        <v>0.58765871000000003</v>
      </c>
      <c r="HP210">
        <v>1.03501427</v>
      </c>
    </row>
    <row r="211" spans="129:224" x14ac:dyDescent="0.3">
      <c r="DY211" s="1">
        <v>0.68030855000000001</v>
      </c>
      <c r="DZ211" s="14">
        <f t="shared" si="328"/>
        <v>3.8527503531741378E-2</v>
      </c>
      <c r="EA211" s="14">
        <f t="shared" si="329"/>
        <v>3.8527503531741378E-2</v>
      </c>
      <c r="EB211" s="14">
        <f t="shared" si="330"/>
        <v>4.4591559000000003E-2</v>
      </c>
      <c r="EC211" s="14">
        <f t="shared" si="331"/>
        <v>-4.0682916887343004E-3</v>
      </c>
      <c r="ED211" s="7">
        <f t="shared" si="332"/>
        <v>1.4798136383440332</v>
      </c>
      <c r="EE211">
        <f t="shared" si="333"/>
        <v>0.9958639295298507</v>
      </c>
      <c r="EG211">
        <v>0.63202974000000001</v>
      </c>
      <c r="EH211">
        <v>0.35553203999999999</v>
      </c>
      <c r="EI211" s="8">
        <f t="shared" si="308"/>
        <v>-4.4383570000000039E-2</v>
      </c>
      <c r="EJ211" s="8">
        <f t="shared" si="309"/>
        <v>1.5714514897599844E-2</v>
      </c>
      <c r="EK211">
        <v>0</v>
      </c>
      <c r="FG211">
        <v>0.63202974000000001</v>
      </c>
      <c r="FH211">
        <v>0.34858978000000002</v>
      </c>
      <c r="FI211" s="8">
        <f>FG211-FG212</f>
        <v>-4.4383570000000039E-2</v>
      </c>
      <c r="FJ211" s="8">
        <f>-FI211*FH211*$EE211*COS(FK211*(PI()/180))</f>
        <v>1.5398281095952491E-2</v>
      </c>
      <c r="FK211">
        <v>2</v>
      </c>
      <c r="FM211">
        <v>0.63202974000000001</v>
      </c>
      <c r="FN211">
        <v>0.39723628999999999</v>
      </c>
      <c r="FO211" s="8">
        <f t="shared" si="310"/>
        <v>-4.4383570000000039E-2</v>
      </c>
      <c r="FP211" s="8">
        <f t="shared" si="311"/>
        <v>1.7515072576464626E-2</v>
      </c>
      <c r="FQ211">
        <v>4</v>
      </c>
      <c r="FS211">
        <v>0.63202974000000001</v>
      </c>
      <c r="FT211">
        <v>0.48451348</v>
      </c>
      <c r="FU211" s="8">
        <f t="shared" si="312"/>
        <v>-4.4383570000000039E-2</v>
      </c>
      <c r="FV211" s="8">
        <f t="shared" si="313"/>
        <v>2.1298177767382409E-2</v>
      </c>
      <c r="FW211">
        <v>6</v>
      </c>
      <c r="FY211">
        <v>0.63202974000000001</v>
      </c>
      <c r="FZ211">
        <v>0.5270281</v>
      </c>
      <c r="GA211" s="8">
        <f t="shared" si="314"/>
        <v>-4.4383570000000039E-2</v>
      </c>
      <c r="GB211" s="8">
        <f t="shared" si="315"/>
        <v>2.3067938300302585E-2</v>
      </c>
      <c r="GC211">
        <v>8</v>
      </c>
      <c r="GD211" s="1"/>
      <c r="GE211" s="1">
        <v>0.63202973699999998</v>
      </c>
      <c r="GF211" s="1">
        <v>0.60028713300000003</v>
      </c>
      <c r="GG211" s="8">
        <f t="shared" si="316"/>
        <v>-4.4383574000000037E-2</v>
      </c>
      <c r="GH211" s="8">
        <f t="shared" si="317"/>
        <v>2.6129600321952759E-2</v>
      </c>
      <c r="GI211">
        <v>10</v>
      </c>
      <c r="GK211" s="1">
        <v>0.63202974000000001</v>
      </c>
      <c r="GL211" s="1">
        <v>0.67968390999999995</v>
      </c>
      <c r="GM211" s="8">
        <f t="shared" si="318"/>
        <v>-4.4383570000000039E-2</v>
      </c>
      <c r="GN211" s="8">
        <f t="shared" si="319"/>
        <v>2.9385536037815903E-2</v>
      </c>
      <c r="GO211">
        <v>12</v>
      </c>
      <c r="GQ211" s="1">
        <v>0.63202974000000001</v>
      </c>
      <c r="GR211" s="1">
        <v>0.76057039000000004</v>
      </c>
      <c r="GS211" s="8">
        <f t="shared" si="320"/>
        <v>-4.4383570000000039E-2</v>
      </c>
      <c r="GT211" s="8">
        <f t="shared" si="321"/>
        <v>3.2618633756577968E-2</v>
      </c>
      <c r="GU211">
        <v>14</v>
      </c>
      <c r="GW211" s="1">
        <v>0.63202974000000001</v>
      </c>
      <c r="GX211" s="1">
        <v>0.83142466000000004</v>
      </c>
      <c r="GY211" s="8">
        <f t="shared" si="322"/>
        <v>-4.4383570000000039E-2</v>
      </c>
      <c r="GZ211" s="8">
        <f t="shared" si="323"/>
        <v>3.5325374343480653E-2</v>
      </c>
      <c r="HA211">
        <v>16</v>
      </c>
      <c r="HC211">
        <v>0.63202974000000001</v>
      </c>
      <c r="HD211" s="1">
        <v>0.92243542999999995</v>
      </c>
      <c r="HE211" s="8">
        <f t="shared" si="324"/>
        <v>-4.4383570000000039E-2</v>
      </c>
      <c r="HF211" s="8">
        <f t="shared" si="325"/>
        <v>3.8776136479327018E-2</v>
      </c>
      <c r="HG211">
        <v>18</v>
      </c>
      <c r="HH211" s="1"/>
      <c r="HI211">
        <v>0.63202974000000001</v>
      </c>
      <c r="HJ211">
        <v>1.0085902200000001</v>
      </c>
      <c r="HK211" s="8">
        <f t="shared" si="326"/>
        <v>-4.4383570000000039E-2</v>
      </c>
      <c r="HL211" s="8">
        <f t="shared" si="327"/>
        <v>4.1891200204594976E-2</v>
      </c>
      <c r="HM211">
        <v>20</v>
      </c>
      <c r="HO211">
        <v>0.63202974000000001</v>
      </c>
      <c r="HP211">
        <v>1.0085902200000001</v>
      </c>
    </row>
    <row r="212" spans="129:224" x14ac:dyDescent="0.3">
      <c r="DY212" s="1">
        <v>0.72485467199999998</v>
      </c>
      <c r="DZ212" s="14">
        <f t="shared" si="328"/>
        <v>3.4178286734964779E-2</v>
      </c>
      <c r="EA212" s="14">
        <f t="shared" si="329"/>
        <v>3.4178286734964779E-2</v>
      </c>
      <c r="EB212" s="14">
        <f t="shared" si="330"/>
        <v>4.4546121999999966E-2</v>
      </c>
      <c r="EC212" s="14">
        <f t="shared" si="331"/>
        <v>-4.3492167967765991E-3</v>
      </c>
      <c r="ED212" s="7">
        <f t="shared" si="332"/>
        <v>1.4734707771249071</v>
      </c>
      <c r="EE212">
        <f t="shared" si="333"/>
        <v>0.99526760600048136</v>
      </c>
      <c r="EG212">
        <v>0.67641331000000005</v>
      </c>
      <c r="EH212">
        <v>0.33347082</v>
      </c>
      <c r="EI212" s="8">
        <f t="shared" si="308"/>
        <v>-4.4348100000000001E-2</v>
      </c>
      <c r="EJ212" s="8">
        <f t="shared" si="309"/>
        <v>1.4718810856969798E-2</v>
      </c>
      <c r="EK212">
        <v>0</v>
      </c>
      <c r="FG212">
        <v>0.67641331000000005</v>
      </c>
      <c r="FH212">
        <v>0.32305139999999999</v>
      </c>
      <c r="FI212" s="8">
        <f>FG212-FG213</f>
        <v>-4.4348100000000001E-2</v>
      </c>
      <c r="FJ212" s="8">
        <f>-FI212*FH212*$EE212*COS(FK212*(PI()/180))</f>
        <v>1.4250229982049065E-2</v>
      </c>
      <c r="FK212">
        <v>2</v>
      </c>
      <c r="FM212">
        <v>0.67641331000000005</v>
      </c>
      <c r="FN212">
        <v>0.36978829000000002</v>
      </c>
      <c r="FO212" s="8">
        <f t="shared" si="310"/>
        <v>-4.4348100000000001E-2</v>
      </c>
      <c r="FP212" s="8">
        <f t="shared" si="311"/>
        <v>1.6282040519929274E-2</v>
      </c>
      <c r="FQ212">
        <v>4</v>
      </c>
      <c r="FS212">
        <v>0.67641331000000005</v>
      </c>
      <c r="FT212">
        <v>0.45158230999999999</v>
      </c>
      <c r="FU212" s="8">
        <f t="shared" si="312"/>
        <v>-4.4348100000000001E-2</v>
      </c>
      <c r="FV212" s="8">
        <f t="shared" si="313"/>
        <v>1.9822852836249988E-2</v>
      </c>
      <c r="FW212">
        <v>6</v>
      </c>
      <c r="FY212">
        <v>0.67641331000000005</v>
      </c>
      <c r="FZ212">
        <v>0.49745663000000001</v>
      </c>
      <c r="GA212" s="8">
        <f t="shared" si="314"/>
        <v>-4.4348100000000001E-2</v>
      </c>
      <c r="GB212" s="8">
        <f t="shared" si="315"/>
        <v>2.174317122363701E-2</v>
      </c>
      <c r="GC212">
        <v>8</v>
      </c>
      <c r="GD212" s="1"/>
      <c r="GE212" s="1">
        <v>0.67641331100000002</v>
      </c>
      <c r="GF212" s="1">
        <v>0.57032534999999995</v>
      </c>
      <c r="GG212" s="8">
        <f t="shared" si="316"/>
        <v>-4.4348096999999975E-2</v>
      </c>
      <c r="GH212" s="8">
        <f t="shared" si="317"/>
        <v>2.4790711554921394E-2</v>
      </c>
      <c r="GI212">
        <v>10</v>
      </c>
      <c r="GK212" s="1">
        <v>0.67641331000000005</v>
      </c>
      <c r="GL212" s="1">
        <v>0.64856566999999998</v>
      </c>
      <c r="GM212" s="8">
        <f t="shared" si="318"/>
        <v>-4.4348100000000001E-2</v>
      </c>
      <c r="GN212" s="8">
        <f t="shared" si="319"/>
        <v>2.8000980413651896E-2</v>
      </c>
      <c r="GO212">
        <v>12</v>
      </c>
      <c r="GQ212" s="1">
        <v>0.67641331000000005</v>
      </c>
      <c r="GR212" s="1">
        <v>0.72999765000000005</v>
      </c>
      <c r="GS212" s="8">
        <f t="shared" si="320"/>
        <v>-4.4348100000000001E-2</v>
      </c>
      <c r="GT212" s="8">
        <f t="shared" si="321"/>
        <v>3.1263706688402192E-2</v>
      </c>
      <c r="GU212">
        <v>14</v>
      </c>
      <c r="GW212" s="1">
        <v>0.67641331000000005</v>
      </c>
      <c r="GX212" s="1">
        <v>0.80901630000000002</v>
      </c>
      <c r="GY212" s="8">
        <f t="shared" si="322"/>
        <v>-4.4348100000000001E-2</v>
      </c>
      <c r="GZ212" s="8">
        <f t="shared" si="323"/>
        <v>3.4325256865611546E-2</v>
      </c>
      <c r="HA212">
        <v>16</v>
      </c>
      <c r="HC212">
        <v>0.67641331000000005</v>
      </c>
      <c r="HD212" s="1">
        <v>0.89803979</v>
      </c>
      <c r="HE212" s="8">
        <f t="shared" si="324"/>
        <v>-4.4348100000000001E-2</v>
      </c>
      <c r="HF212" s="8">
        <f t="shared" si="325"/>
        <v>3.769786824253081E-2</v>
      </c>
      <c r="HG212">
        <v>18</v>
      </c>
      <c r="HH212" s="1"/>
      <c r="HI212">
        <v>0.67641331000000005</v>
      </c>
      <c r="HJ212">
        <v>0.98567346</v>
      </c>
      <c r="HK212" s="8">
        <f t="shared" si="326"/>
        <v>-4.4348100000000001E-2</v>
      </c>
      <c r="HL212" s="8">
        <f t="shared" si="327"/>
        <v>4.0882153681197117E-2</v>
      </c>
      <c r="HM212">
        <v>20</v>
      </c>
      <c r="HO212">
        <v>0.67641331000000005</v>
      </c>
      <c r="HP212">
        <v>0.98567346</v>
      </c>
    </row>
    <row r="213" spans="129:224" x14ac:dyDescent="0.3">
      <c r="DY213" s="1">
        <v>0.76942777500000004</v>
      </c>
      <c r="DZ213" s="14">
        <f t="shared" si="328"/>
        <v>2.9555306027599593E-2</v>
      </c>
      <c r="EA213" s="14">
        <f t="shared" si="329"/>
        <v>2.9555306027599593E-2</v>
      </c>
      <c r="EB213" s="14">
        <f t="shared" si="330"/>
        <v>4.4573103000000058E-2</v>
      </c>
      <c r="EC213" s="14">
        <f t="shared" si="331"/>
        <v>-4.622980707365186E-3</v>
      </c>
      <c r="ED213" s="7">
        <f t="shared" si="332"/>
        <v>1.4674490202645945</v>
      </c>
      <c r="EE213">
        <f t="shared" si="333"/>
        <v>0.99466441861709776</v>
      </c>
      <c r="EG213">
        <v>0.72076141000000005</v>
      </c>
      <c r="EH213">
        <v>0.31874408999999998</v>
      </c>
      <c r="EI213" s="8">
        <f t="shared" si="308"/>
        <v>-4.4354339999999937E-2</v>
      </c>
      <c r="EJ213" s="8">
        <f t="shared" si="309"/>
        <v>1.4062250978685537E-2</v>
      </c>
      <c r="EK213">
        <v>0</v>
      </c>
      <c r="FG213">
        <v>0.72076141000000005</v>
      </c>
      <c r="FH213">
        <v>0.30582406000000001</v>
      </c>
      <c r="FI213" s="8">
        <f>FG213-FG214</f>
        <v>-4.4354339999999937E-2</v>
      </c>
      <c r="FJ213" s="8">
        <f>-FI213*FH213*$EE213*COS(FK213*(PI()/180))</f>
        <v>1.3484030066687287E-2</v>
      </c>
      <c r="FK213">
        <v>2</v>
      </c>
      <c r="FM213">
        <v>0.72076141000000005</v>
      </c>
      <c r="FN213">
        <v>0.35137135000000003</v>
      </c>
      <c r="FO213" s="8">
        <f t="shared" si="310"/>
        <v>-4.4354339999999937E-2</v>
      </c>
      <c r="FP213" s="8">
        <f t="shared" si="311"/>
        <v>1.546392878091008E-2</v>
      </c>
      <c r="FQ213">
        <v>4</v>
      </c>
      <c r="FS213">
        <v>0.72076141000000005</v>
      </c>
      <c r="FT213">
        <v>0.42820735999999998</v>
      </c>
      <c r="FU213" s="8">
        <f t="shared" si="312"/>
        <v>-4.4354339999999937E-2</v>
      </c>
      <c r="FV213" s="8">
        <f t="shared" si="313"/>
        <v>1.8788027206968615E-2</v>
      </c>
      <c r="FW213">
        <v>6</v>
      </c>
      <c r="FY213">
        <v>0.72076141000000005</v>
      </c>
      <c r="FZ213">
        <v>0.47837193</v>
      </c>
      <c r="GA213" s="8">
        <f t="shared" si="314"/>
        <v>-4.4354339999999937E-2</v>
      </c>
      <c r="GB213" s="8">
        <f t="shared" si="315"/>
        <v>2.0899272435511942E-2</v>
      </c>
      <c r="GC213">
        <v>8</v>
      </c>
      <c r="GD213" s="1"/>
      <c r="GE213" s="1">
        <v>0.72076140799999999</v>
      </c>
      <c r="GF213" s="1">
        <v>0.55146203400000005</v>
      </c>
      <c r="GG213" s="8">
        <f t="shared" si="316"/>
        <v>-4.4354340000000048E-2</v>
      </c>
      <c r="GH213" s="8">
        <f t="shared" si="317"/>
        <v>2.3959612013352172E-2</v>
      </c>
      <c r="GI213">
        <v>10</v>
      </c>
      <c r="GK213" s="1">
        <v>0.72076141000000005</v>
      </c>
      <c r="GL213" s="1">
        <v>0.63118487999999995</v>
      </c>
      <c r="GM213" s="8">
        <f t="shared" si="318"/>
        <v>-4.4354339999999937E-2</v>
      </c>
      <c r="GN213" s="8">
        <f t="shared" si="319"/>
        <v>2.7237903983156005E-2</v>
      </c>
      <c r="GO213">
        <v>12</v>
      </c>
      <c r="GQ213" s="1">
        <v>0.72076141000000005</v>
      </c>
      <c r="GR213" s="1">
        <v>0.71318431000000004</v>
      </c>
      <c r="GS213" s="8">
        <f t="shared" si="320"/>
        <v>-4.4354339999999937E-2</v>
      </c>
      <c r="GT213" s="8">
        <f t="shared" si="321"/>
        <v>3.0529423433049121E-2</v>
      </c>
      <c r="GU213">
        <v>14</v>
      </c>
      <c r="GW213" s="1">
        <v>0.72076141000000005</v>
      </c>
      <c r="GX213" s="1">
        <v>0.79697868000000005</v>
      </c>
      <c r="GY213" s="8">
        <f t="shared" si="322"/>
        <v>-4.4354339999999937E-2</v>
      </c>
      <c r="GZ213" s="8">
        <f t="shared" si="323"/>
        <v>3.3798781576602863E-2</v>
      </c>
      <c r="HA213">
        <v>16</v>
      </c>
      <c r="HC213">
        <v>0.72076141000000005</v>
      </c>
      <c r="HD213" s="1">
        <v>0.88774799999999998</v>
      </c>
      <c r="HE213" s="8">
        <f t="shared" si="324"/>
        <v>-4.4354339999999937E-2</v>
      </c>
      <c r="HF213" s="8">
        <f t="shared" si="325"/>
        <v>3.7248495156031916E-2</v>
      </c>
      <c r="HG213">
        <v>18</v>
      </c>
      <c r="HH213" s="1"/>
      <c r="HI213">
        <v>0.72076141000000005</v>
      </c>
      <c r="HJ213">
        <v>0.97252709000000004</v>
      </c>
      <c r="HK213" s="8">
        <f t="shared" si="326"/>
        <v>-4.4354339999999937E-2</v>
      </c>
      <c r="HL213" s="8">
        <f t="shared" si="327"/>
        <v>4.0318115790673834E-2</v>
      </c>
      <c r="HM213">
        <v>20</v>
      </c>
      <c r="HO213">
        <v>0.72076141000000005</v>
      </c>
      <c r="HP213">
        <v>0.97252709000000004</v>
      </c>
    </row>
    <row r="214" spans="129:224" x14ac:dyDescent="0.3">
      <c r="DY214" s="1">
        <v>0.81698695099999996</v>
      </c>
      <c r="DZ214" s="14">
        <f t="shared" si="328"/>
        <v>2.4330434096358041E-2</v>
      </c>
      <c r="EA214" s="14">
        <f t="shared" si="329"/>
        <v>2.4330434096358041E-2</v>
      </c>
      <c r="EB214" s="14">
        <f t="shared" si="330"/>
        <v>4.7559175999999925E-2</v>
      </c>
      <c r="EC214" s="14">
        <f t="shared" si="331"/>
        <v>-5.2248719312415516E-3</v>
      </c>
      <c r="ED214" s="7">
        <f t="shared" si="332"/>
        <v>1.4613746950818907</v>
      </c>
      <c r="EE214">
        <f t="shared" si="333"/>
        <v>0.9940194239969008</v>
      </c>
      <c r="EG214">
        <v>0.76511574999999998</v>
      </c>
      <c r="EH214">
        <v>0.27825744000000002</v>
      </c>
      <c r="EI214" s="8">
        <f t="shared" si="308"/>
        <v>-5.4786420000000002E-2</v>
      </c>
      <c r="EJ214" s="8">
        <f t="shared" si="309"/>
        <v>1.5153556715677394E-2</v>
      </c>
      <c r="EK214">
        <v>0</v>
      </c>
      <c r="FG214">
        <v>0.76511574999999998</v>
      </c>
      <c r="FH214">
        <v>0.26157413000000002</v>
      </c>
      <c r="FI214" s="8">
        <f>FG214-FG215</f>
        <v>-5.4786420000000002E-2</v>
      </c>
      <c r="FJ214" s="8">
        <f>-FI214*FH214*$EE214*COS(FK214*(PI()/180))</f>
        <v>1.4236326574400611E-2</v>
      </c>
      <c r="FK214">
        <v>2</v>
      </c>
      <c r="FM214">
        <v>0.76511574999999998</v>
      </c>
      <c r="FN214">
        <v>0.30598188999999998</v>
      </c>
      <c r="FO214" s="8">
        <f t="shared" si="310"/>
        <v>-5.4786420000000002E-2</v>
      </c>
      <c r="FP214" s="8">
        <f t="shared" si="311"/>
        <v>1.6622804845780641E-2</v>
      </c>
      <c r="FQ214">
        <v>4</v>
      </c>
      <c r="FS214">
        <v>0.76511574999999998</v>
      </c>
      <c r="FT214">
        <v>0.37746561000000001</v>
      </c>
      <c r="FU214" s="8">
        <f t="shared" si="312"/>
        <v>-5.4786420000000002E-2</v>
      </c>
      <c r="FV214" s="8">
        <f t="shared" si="313"/>
        <v>2.0443701572820796E-2</v>
      </c>
      <c r="FW214">
        <v>6</v>
      </c>
      <c r="FY214">
        <v>0.76511574999999998</v>
      </c>
      <c r="FZ214">
        <v>0.43051300999999997</v>
      </c>
      <c r="GA214" s="8">
        <f t="shared" si="314"/>
        <v>-5.4786420000000002E-2</v>
      </c>
      <c r="GB214" s="8">
        <f t="shared" si="315"/>
        <v>2.321703997736007E-2</v>
      </c>
      <c r="GC214">
        <v>8</v>
      </c>
      <c r="GD214" s="1"/>
      <c r="GE214" s="1">
        <v>0.76511574800000004</v>
      </c>
      <c r="GF214" s="1">
        <v>0.50528958099999999</v>
      </c>
      <c r="GG214" s="8">
        <f t="shared" si="316"/>
        <v>-5.4786420000000002E-2</v>
      </c>
      <c r="GH214" s="8">
        <f t="shared" si="317"/>
        <v>2.7099395028259018E-2</v>
      </c>
      <c r="GI214">
        <v>10</v>
      </c>
      <c r="GK214" s="1">
        <v>0.76511574999999998</v>
      </c>
      <c r="GL214" s="1">
        <v>0.58618727999999998</v>
      </c>
      <c r="GM214" s="8">
        <f t="shared" si="318"/>
        <v>-5.4786420000000002E-2</v>
      </c>
      <c r="GN214" s="8">
        <f t="shared" si="319"/>
        <v>3.1225440787157166E-2</v>
      </c>
      <c r="GO214">
        <v>12</v>
      </c>
      <c r="GQ214" s="1">
        <v>0.76511574999999998</v>
      </c>
      <c r="GR214" s="1">
        <v>0.67052042000000001</v>
      </c>
      <c r="GS214" s="8">
        <f t="shared" si="320"/>
        <v>-5.4786420000000002E-2</v>
      </c>
      <c r="GT214" s="8">
        <f t="shared" si="321"/>
        <v>3.5431041640884418E-2</v>
      </c>
      <c r="GU214">
        <v>14</v>
      </c>
      <c r="GW214" s="1">
        <v>0.76511574999999998</v>
      </c>
      <c r="GX214" s="1">
        <v>0.76505690999999998</v>
      </c>
      <c r="GY214" s="8">
        <f t="shared" si="322"/>
        <v>-5.4786420000000002E-2</v>
      </c>
      <c r="GZ214" s="8">
        <f t="shared" si="323"/>
        <v>4.0050060141630275E-2</v>
      </c>
      <c r="HA214">
        <v>16</v>
      </c>
      <c r="HC214">
        <v>0.76511574999999998</v>
      </c>
      <c r="HD214" s="1">
        <v>0.85781883999999997</v>
      </c>
      <c r="HE214" s="8">
        <f t="shared" si="324"/>
        <v>-5.4786420000000002E-2</v>
      </c>
      <c r="HF214" s="8">
        <f t="shared" si="325"/>
        <v>4.4429323376436416E-2</v>
      </c>
      <c r="HG214">
        <v>18</v>
      </c>
      <c r="HH214" s="1"/>
      <c r="HI214">
        <v>0.76511574999999998</v>
      </c>
      <c r="HJ214">
        <v>0.94570116999999998</v>
      </c>
      <c r="HK214" s="8">
        <f t="shared" si="326"/>
        <v>-5.4786420000000002E-2</v>
      </c>
      <c r="HL214" s="8">
        <f t="shared" si="327"/>
        <v>4.8395784731832342E-2</v>
      </c>
      <c r="HM214">
        <v>20</v>
      </c>
      <c r="HO214">
        <v>0.76511574999999998</v>
      </c>
      <c r="HP214">
        <v>0.94570116999999998</v>
      </c>
    </row>
    <row r="215" spans="129:224" x14ac:dyDescent="0.3">
      <c r="DY215" s="1">
        <v>0.86832052299999996</v>
      </c>
      <c r="DZ215" s="14">
        <f t="shared" si="328"/>
        <v>1.8350048679812436E-2</v>
      </c>
      <c r="EA215" s="14">
        <f t="shared" si="329"/>
        <v>1.8350048679812436E-2</v>
      </c>
      <c r="EB215" s="14">
        <f t="shared" si="330"/>
        <v>5.1333571999999994E-2</v>
      </c>
      <c r="EC215" s="14">
        <f t="shared" si="331"/>
        <v>-5.9803854165456048E-3</v>
      </c>
      <c r="ED215" s="7">
        <f t="shared" si="332"/>
        <v>1.4548186650550252</v>
      </c>
      <c r="EE215">
        <f t="shared" si="333"/>
        <v>0.99328212613057343</v>
      </c>
      <c r="EG215">
        <v>0.81990216999999999</v>
      </c>
      <c r="EH215">
        <v>0.31543640000000001</v>
      </c>
      <c r="EI215" s="8">
        <f t="shared" si="308"/>
        <v>-6.1856750000000016E-2</v>
      </c>
      <c r="EJ215" s="8">
        <f t="shared" si="309"/>
        <v>1.9380792250484592E-2</v>
      </c>
      <c r="EK215">
        <v>0</v>
      </c>
      <c r="FG215">
        <v>0.81990216999999999</v>
      </c>
      <c r="FH215">
        <v>0.30318298999999999</v>
      </c>
      <c r="FI215" s="8">
        <f>FG215-FG216</f>
        <v>-6.1856750000000016E-2</v>
      </c>
      <c r="FJ215" s="8">
        <f>-FI215*FH215*$EE215*COS(FK215*(PI()/180))</f>
        <v>1.8616580354654473E-2</v>
      </c>
      <c r="FK215">
        <v>2</v>
      </c>
      <c r="FM215">
        <v>0.81990216999999999</v>
      </c>
      <c r="FN215">
        <v>0.34670322999999997</v>
      </c>
      <c r="FO215" s="8">
        <f t="shared" si="310"/>
        <v>-6.1856750000000016E-2</v>
      </c>
      <c r="FP215" s="8">
        <f t="shared" si="311"/>
        <v>2.1249973665891056E-2</v>
      </c>
      <c r="FQ215">
        <v>4</v>
      </c>
      <c r="FS215">
        <v>0.81990216999999999</v>
      </c>
      <c r="FT215">
        <v>0.41322527999999997</v>
      </c>
      <c r="FU215" s="8">
        <f t="shared" si="312"/>
        <v>-6.1856750000000016E-2</v>
      </c>
      <c r="FV215" s="8">
        <f t="shared" si="313"/>
        <v>2.5249974870148413E-2</v>
      </c>
      <c r="FW215">
        <v>6</v>
      </c>
      <c r="FY215">
        <v>0.81990216999999999</v>
      </c>
      <c r="FZ215">
        <v>0.47066847000000001</v>
      </c>
      <c r="GA215" s="8">
        <f t="shared" si="314"/>
        <v>-6.1856750000000016E-2</v>
      </c>
      <c r="GB215" s="8">
        <f t="shared" si="315"/>
        <v>2.8637005308454814E-2</v>
      </c>
      <c r="GC215">
        <v>8</v>
      </c>
      <c r="GD215" s="1"/>
      <c r="GE215" s="1">
        <v>0.81990216800000004</v>
      </c>
      <c r="GF215" s="1">
        <v>0.54115368500000005</v>
      </c>
      <c r="GG215" s="8">
        <f t="shared" si="316"/>
        <v>-6.1856749999999905E-2</v>
      </c>
      <c r="GH215" s="8">
        <f t="shared" si="317"/>
        <v>3.2744004983141069E-2</v>
      </c>
      <c r="GI215">
        <v>10</v>
      </c>
      <c r="GK215" s="1">
        <v>0.81990216999999999</v>
      </c>
      <c r="GL215" s="1">
        <v>0.61579600999999995</v>
      </c>
      <c r="GM215" s="8">
        <f t="shared" si="318"/>
        <v>-6.1856750000000016E-2</v>
      </c>
      <c r="GN215" s="8">
        <f t="shared" si="319"/>
        <v>3.700845741488356E-2</v>
      </c>
      <c r="GO215">
        <v>12</v>
      </c>
      <c r="GQ215" s="1">
        <v>0.81990216999999999</v>
      </c>
      <c r="GR215" s="1">
        <v>0.69218603000000001</v>
      </c>
      <c r="GS215" s="8">
        <f t="shared" si="320"/>
        <v>-6.1856750000000016E-2</v>
      </c>
      <c r="GT215" s="8">
        <f t="shared" si="321"/>
        <v>4.1265457754193234E-2</v>
      </c>
      <c r="GU215">
        <v>14</v>
      </c>
      <c r="GW215" s="1">
        <v>0.81990216999999999</v>
      </c>
      <c r="GX215" s="1">
        <v>0.77446051999999999</v>
      </c>
      <c r="GY215" s="8">
        <f t="shared" si="322"/>
        <v>-6.1856750000000016E-2</v>
      </c>
      <c r="GZ215" s="8">
        <f t="shared" si="323"/>
        <v>4.5740471713613687E-2</v>
      </c>
      <c r="HA215">
        <v>16</v>
      </c>
      <c r="HC215">
        <v>0.81990216999999999</v>
      </c>
      <c r="HD215" s="1">
        <v>0.85513174999999997</v>
      </c>
      <c r="HE215" s="8">
        <f t="shared" si="324"/>
        <v>-6.1856750000000016E-2</v>
      </c>
      <c r="HF215" s="8">
        <f t="shared" si="325"/>
        <v>4.9968817918956875E-2</v>
      </c>
      <c r="HG215">
        <v>18</v>
      </c>
      <c r="HH215" s="1"/>
      <c r="HI215">
        <v>0.81990216999999999</v>
      </c>
      <c r="HJ215">
        <v>0.93202141999999999</v>
      </c>
      <c r="HK215" s="8">
        <f t="shared" si="326"/>
        <v>-6.1856750000000016E-2</v>
      </c>
      <c r="HL215" s="8">
        <f t="shared" si="327"/>
        <v>5.3811045320288069E-2</v>
      </c>
      <c r="HM215">
        <v>20</v>
      </c>
      <c r="HO215">
        <v>0.81990216999999999</v>
      </c>
      <c r="HP215">
        <v>0.93202141999999999</v>
      </c>
    </row>
    <row r="216" spans="129:224" x14ac:dyDescent="0.3">
      <c r="DY216" s="1">
        <v>0.91857666199999999</v>
      </c>
      <c r="DZ216" s="14">
        <f t="shared" si="328"/>
        <v>1.2138871339052334E-2</v>
      </c>
      <c r="EA216" s="14">
        <f t="shared" si="329"/>
        <v>1.2138871339052334E-2</v>
      </c>
      <c r="EB216" s="14">
        <f t="shared" si="330"/>
        <v>5.0256139000000033E-2</v>
      </c>
      <c r="EC216" s="14">
        <f t="shared" si="331"/>
        <v>-6.2111773407601024E-3</v>
      </c>
      <c r="ED216" s="7">
        <f t="shared" si="332"/>
        <v>1.4478294660556796</v>
      </c>
      <c r="EE216">
        <f t="shared" si="333"/>
        <v>0.9924490974491248</v>
      </c>
      <c r="EG216">
        <v>0.88175892</v>
      </c>
      <c r="EH216">
        <v>0.25550291000000003</v>
      </c>
      <c r="EI216" s="8">
        <f t="shared" si="308"/>
        <v>-5.1058469999999967E-2</v>
      </c>
      <c r="EJ216" s="8">
        <f t="shared" si="309"/>
        <v>1.2947081703969264E-2</v>
      </c>
      <c r="EK216">
        <v>0</v>
      </c>
      <c r="FG216">
        <v>0.88175892</v>
      </c>
      <c r="FH216">
        <v>0.23572472</v>
      </c>
      <c r="FI216" s="8">
        <f>FG216-FG217</f>
        <v>-5.1058469999999967E-2</v>
      </c>
      <c r="FJ216" s="8">
        <f>-FI216*FH216*$EE216*COS(FK216*(PI()/180))</f>
        <v>1.1937586330058286E-2</v>
      </c>
      <c r="FK216">
        <v>2</v>
      </c>
      <c r="FM216">
        <v>0.88175892</v>
      </c>
      <c r="FN216">
        <v>0.27920979000000001</v>
      </c>
      <c r="FO216" s="8">
        <f t="shared" si="310"/>
        <v>-5.1058469999999967E-2</v>
      </c>
      <c r="FP216" s="8">
        <f t="shared" si="311"/>
        <v>1.4113914093508487E-2</v>
      </c>
      <c r="FQ216">
        <v>4</v>
      </c>
      <c r="FS216">
        <v>0.88175892</v>
      </c>
      <c r="FT216">
        <v>0.34014114000000001</v>
      </c>
      <c r="FU216" s="8">
        <f t="shared" si="312"/>
        <v>-5.1058469999999967E-2</v>
      </c>
      <c r="FV216" s="8">
        <f t="shared" si="313"/>
        <v>1.714152868488154E-2</v>
      </c>
      <c r="FW216">
        <v>6</v>
      </c>
      <c r="FY216">
        <v>0.88175892</v>
      </c>
      <c r="FZ216">
        <v>0.40482399000000002</v>
      </c>
      <c r="GA216" s="8">
        <f t="shared" si="314"/>
        <v>-5.1058469999999967E-2</v>
      </c>
      <c r="GB216" s="8">
        <f t="shared" si="315"/>
        <v>2.0313981579834935E-2</v>
      </c>
      <c r="GC216">
        <v>8</v>
      </c>
      <c r="GD216" s="1"/>
      <c r="GE216" s="1">
        <v>0.88175891799999995</v>
      </c>
      <c r="GF216" s="1">
        <v>0.47942086699999997</v>
      </c>
      <c r="GG216" s="8">
        <f t="shared" si="316"/>
        <v>-5.1058467000000052E-2</v>
      </c>
      <c r="GH216" s="8">
        <f t="shared" si="317"/>
        <v>2.3924584510372954E-2</v>
      </c>
      <c r="GI216">
        <v>10</v>
      </c>
      <c r="GK216" s="1">
        <v>0.88175892</v>
      </c>
      <c r="GL216" s="1">
        <v>0.56073861000000003</v>
      </c>
      <c r="GM216" s="8">
        <f t="shared" si="318"/>
        <v>-5.1058469999999967E-2</v>
      </c>
      <c r="GN216" s="8">
        <f t="shared" si="319"/>
        <v>2.779334975037016E-2</v>
      </c>
      <c r="GO216">
        <v>12</v>
      </c>
      <c r="GQ216" s="1">
        <v>0.88175892</v>
      </c>
      <c r="GR216" s="1">
        <v>0.64474288000000002</v>
      </c>
      <c r="GS216" s="8">
        <f t="shared" si="320"/>
        <v>-5.1058469999999967E-2</v>
      </c>
      <c r="GT216" s="8">
        <f t="shared" si="321"/>
        <v>3.1700543722171279E-2</v>
      </c>
      <c r="GU216">
        <v>14</v>
      </c>
      <c r="GW216" s="1">
        <v>0.88175892</v>
      </c>
      <c r="GX216" s="1">
        <v>0.74818225999999999</v>
      </c>
      <c r="GY216" s="8">
        <f t="shared" si="322"/>
        <v>-5.1058469999999967E-2</v>
      </c>
      <c r="GZ216" s="8">
        <f t="shared" si="323"/>
        <v>3.6443919729524023E-2</v>
      </c>
      <c r="HA216">
        <v>16</v>
      </c>
      <c r="HC216">
        <v>0.88175892</v>
      </c>
      <c r="HD216" s="1">
        <v>0.83800125000000003</v>
      </c>
      <c r="HE216" s="8">
        <f t="shared" si="324"/>
        <v>-5.1058469999999967E-2</v>
      </c>
      <c r="HF216" s="8">
        <f t="shared" si="325"/>
        <v>4.0385645600005522E-2</v>
      </c>
      <c r="HG216">
        <v>18</v>
      </c>
      <c r="HH216" s="1"/>
      <c r="HI216">
        <v>0.88175892</v>
      </c>
      <c r="HJ216">
        <v>0.92269606999999998</v>
      </c>
      <c r="HK216" s="8">
        <f t="shared" si="326"/>
        <v>-5.1058469999999967E-2</v>
      </c>
      <c r="HL216" s="8">
        <f t="shared" si="327"/>
        <v>4.393600097040324E-2</v>
      </c>
      <c r="HM216">
        <v>20</v>
      </c>
      <c r="HO216">
        <v>0.88175892</v>
      </c>
      <c r="HP216">
        <v>0.92269606999999998</v>
      </c>
    </row>
    <row r="217" spans="129:224" x14ac:dyDescent="0.3">
      <c r="DY217" s="1">
        <v>0.96365270999999997</v>
      </c>
      <c r="DZ217" s="14">
        <f t="shared" si="328"/>
        <v>6.2479519489863798E-3</v>
      </c>
      <c r="EA217" s="14">
        <f t="shared" si="329"/>
        <v>6.2479519489863798E-3</v>
      </c>
      <c r="EB217" s="14">
        <f t="shared" si="330"/>
        <v>4.507604799999998E-2</v>
      </c>
      <c r="EC217" s="14">
        <f t="shared" si="331"/>
        <v>-5.890919390065954E-3</v>
      </c>
      <c r="ED217" s="7">
        <f t="shared" si="332"/>
        <v>1.4408443619900533</v>
      </c>
      <c r="EE217">
        <f t="shared" si="333"/>
        <v>0.99156811957217028</v>
      </c>
      <c r="EG217">
        <v>0.93281738999999997</v>
      </c>
      <c r="EH217">
        <v>0.21197329000000001</v>
      </c>
      <c r="EI217" s="8">
        <f t="shared" si="308"/>
        <v>-3.9666370000000062E-2</v>
      </c>
      <c r="EJ217" s="8">
        <f t="shared" si="309"/>
        <v>8.3373139219043435E-3</v>
      </c>
      <c r="EK217">
        <v>0</v>
      </c>
      <c r="FG217">
        <v>0.93281738999999997</v>
      </c>
      <c r="FH217">
        <v>0.19165301000000001</v>
      </c>
      <c r="FI217" s="8">
        <f>FG217-FG218</f>
        <v>-3.9666370000000062E-2</v>
      </c>
      <c r="FJ217" s="8">
        <f>-FI217*FH217*$EE217*COS(FK217*(PI()/180))</f>
        <v>7.5334865464408455E-3</v>
      </c>
      <c r="FK217">
        <v>2</v>
      </c>
      <c r="FM217">
        <v>0.93281738999999997</v>
      </c>
      <c r="FN217">
        <v>0.23777698</v>
      </c>
      <c r="FO217" s="8">
        <f t="shared" si="310"/>
        <v>-3.9666370000000062E-2</v>
      </c>
      <c r="FP217" s="8">
        <f t="shared" si="311"/>
        <v>9.3294407373174446E-3</v>
      </c>
      <c r="FQ217">
        <v>4</v>
      </c>
      <c r="FS217">
        <v>0.93281738999999997</v>
      </c>
      <c r="FT217">
        <v>0.29402260000000002</v>
      </c>
      <c r="FU217" s="8">
        <f t="shared" si="312"/>
        <v>-3.9666370000000062E-2</v>
      </c>
      <c r="FV217" s="8">
        <f t="shared" si="313"/>
        <v>1.1501118451275329E-2</v>
      </c>
      <c r="FW217">
        <v>6</v>
      </c>
      <c r="FY217">
        <v>0.93281738999999997</v>
      </c>
      <c r="FZ217">
        <v>0.37096453000000001</v>
      </c>
      <c r="GA217" s="8">
        <f t="shared" si="314"/>
        <v>-3.9666370000000062E-2</v>
      </c>
      <c r="GB217" s="8">
        <f t="shared" si="315"/>
        <v>1.4448746626984699E-2</v>
      </c>
      <c r="GC217">
        <v>8</v>
      </c>
      <c r="GD217" s="1"/>
      <c r="GE217" s="1">
        <v>0.932817385</v>
      </c>
      <c r="GF217" s="1">
        <v>0.45266377400000002</v>
      </c>
      <c r="GG217" s="8">
        <f t="shared" si="316"/>
        <v>-3.9666376999999975E-2</v>
      </c>
      <c r="GH217" s="8">
        <f t="shared" si="317"/>
        <v>1.7533648229435483E-2</v>
      </c>
      <c r="GI217">
        <v>10</v>
      </c>
      <c r="GK217" s="1">
        <v>0.93281738999999997</v>
      </c>
      <c r="GL217" s="1">
        <v>0.53935672000000001</v>
      </c>
      <c r="GM217" s="8">
        <f t="shared" si="318"/>
        <v>-3.9666370000000062E-2</v>
      </c>
      <c r="GN217" s="8">
        <f t="shared" si="319"/>
        <v>2.0750353599235459E-2</v>
      </c>
      <c r="GO217">
        <v>12</v>
      </c>
      <c r="GQ217" s="1">
        <v>0.93281738999999997</v>
      </c>
      <c r="GR217" s="1">
        <v>0.62980166999999998</v>
      </c>
      <c r="GS217" s="8">
        <f t="shared" si="320"/>
        <v>-3.9666370000000062E-2</v>
      </c>
      <c r="GT217" s="8">
        <f t="shared" si="321"/>
        <v>2.4035487772810189E-2</v>
      </c>
      <c r="GU217">
        <v>14</v>
      </c>
      <c r="GW217" s="1">
        <v>0.93281738999999997</v>
      </c>
      <c r="GX217" s="1">
        <v>0.75075524999999999</v>
      </c>
      <c r="GY217" s="8">
        <f t="shared" si="322"/>
        <v>-3.9666370000000062E-2</v>
      </c>
      <c r="GZ217" s="8">
        <f t="shared" si="323"/>
        <v>2.8384747063098278E-2</v>
      </c>
      <c r="HA217">
        <v>16</v>
      </c>
      <c r="HC217">
        <v>0.93281738999999997</v>
      </c>
      <c r="HD217" s="1">
        <v>0.84753224999999999</v>
      </c>
      <c r="HE217" s="8">
        <f t="shared" si="324"/>
        <v>-3.9666370000000062E-2</v>
      </c>
      <c r="HF217" s="8">
        <f t="shared" si="325"/>
        <v>3.1703526422818255E-2</v>
      </c>
      <c r="HG217">
        <v>18</v>
      </c>
      <c r="HH217" s="1"/>
      <c r="HI217">
        <v>0.93281738999999997</v>
      </c>
      <c r="HJ217">
        <v>0.93502067</v>
      </c>
      <c r="HK217" s="8">
        <f t="shared" si="326"/>
        <v>-3.9666370000000062E-2</v>
      </c>
      <c r="HL217" s="8">
        <f t="shared" si="327"/>
        <v>3.4558273851090004E-2</v>
      </c>
      <c r="HM217">
        <v>20</v>
      </c>
      <c r="HO217">
        <v>0.93281738999999997</v>
      </c>
      <c r="HP217">
        <v>0.93502067</v>
      </c>
    </row>
    <row r="218" spans="129:224" x14ac:dyDescent="0.3">
      <c r="DY218" s="1">
        <v>1</v>
      </c>
      <c r="DZ218" s="14">
        <f t="shared" si="328"/>
        <v>1.2599999999999777E-3</v>
      </c>
      <c r="EA218" s="14">
        <f t="shared" si="329"/>
        <v>1.2599999999999777E-3</v>
      </c>
      <c r="EB218" s="14">
        <f t="shared" si="330"/>
        <v>3.6347290000000032E-2</v>
      </c>
      <c r="EC218" s="14">
        <f t="shared" si="331"/>
        <v>-4.9879519489864025E-3</v>
      </c>
      <c r="ED218" s="7">
        <f t="shared" si="332"/>
        <v>1.4344178036925648</v>
      </c>
      <c r="EE218">
        <f t="shared" si="333"/>
        <v>0.99071485389263281</v>
      </c>
      <c r="EG218">
        <v>0.97248376000000003</v>
      </c>
      <c r="EH218">
        <v>0.19871031</v>
      </c>
      <c r="EI218" s="8">
        <f>EG218-EG217</f>
        <v>3.9666370000000062E-2</v>
      </c>
      <c r="EJ218" s="8">
        <f t="shared" si="309"/>
        <v>-7.8089300742723309E-3</v>
      </c>
      <c r="EK218">
        <v>0</v>
      </c>
      <c r="FG218">
        <v>0.97248376000000003</v>
      </c>
      <c r="FH218">
        <v>0.16931350000000001</v>
      </c>
      <c r="FI218" s="8">
        <f>FG218-FG217</f>
        <v>3.9666370000000062E-2</v>
      </c>
      <c r="FJ218" s="8">
        <f>-FI218*FH218*$EE218*COS(FK218*(PI()/180))</f>
        <v>-6.6496391638537966E-3</v>
      </c>
      <c r="FK218">
        <v>2</v>
      </c>
      <c r="FM218">
        <v>0.97248376000000003</v>
      </c>
      <c r="FN218">
        <v>0.21529725</v>
      </c>
      <c r="FO218" s="8">
        <f>FM218-FM217</f>
        <v>3.9666370000000062E-2</v>
      </c>
      <c r="FP218" s="8">
        <f t="shared" si="311"/>
        <v>-8.4401546726027392E-3</v>
      </c>
      <c r="FQ218">
        <v>4</v>
      </c>
      <c r="FS218">
        <v>0.97248376000000003</v>
      </c>
      <c r="FT218">
        <v>0.26620770999999999</v>
      </c>
      <c r="FU218" s="8">
        <f>FS218-FS217</f>
        <v>3.9666370000000062E-2</v>
      </c>
      <c r="FV218" s="8">
        <f t="shared" si="313"/>
        <v>-1.0404138179831846E-2</v>
      </c>
      <c r="FW218">
        <v>6</v>
      </c>
      <c r="FY218">
        <v>0.97248376000000003</v>
      </c>
      <c r="FZ218">
        <v>0.35322786</v>
      </c>
      <c r="GA218" s="8">
        <f>FY218-FY217</f>
        <v>3.9666370000000062E-2</v>
      </c>
      <c r="GB218" s="8">
        <f t="shared" si="315"/>
        <v>-1.3746079732507471E-2</v>
      </c>
      <c r="GC218">
        <v>8</v>
      </c>
      <c r="GD218" s="1"/>
      <c r="GE218" s="1">
        <v>0.97248376199999997</v>
      </c>
      <c r="GF218" s="1">
        <v>0.43827654799999999</v>
      </c>
      <c r="GG218" s="8">
        <f>GE218-GE217</f>
        <v>3.9666376999999975E-2</v>
      </c>
      <c r="GH218" s="8">
        <f t="shared" si="317"/>
        <v>-1.696175949726703E-2</v>
      </c>
      <c r="GI218">
        <v>10</v>
      </c>
      <c r="GK218" s="1">
        <v>0.97248376000000003</v>
      </c>
      <c r="GL218" s="1">
        <v>0.52982359000000001</v>
      </c>
      <c r="GM218" s="8">
        <f>GK218-GK217</f>
        <v>3.9666370000000062E-2</v>
      </c>
      <c r="GN218" s="8">
        <f t="shared" si="319"/>
        <v>-2.0366050582104937E-2</v>
      </c>
      <c r="GO218">
        <v>12</v>
      </c>
      <c r="GQ218" s="1">
        <v>0.97248376000000003</v>
      </c>
      <c r="GR218" s="1">
        <v>0.62385117999999995</v>
      </c>
      <c r="GS218" s="8">
        <f>GQ218-GQ217</f>
        <v>3.9666370000000062E-2</v>
      </c>
      <c r="GT218" s="8">
        <f t="shared" si="321"/>
        <v>-2.3787908122562436E-2</v>
      </c>
      <c r="GU218">
        <v>14</v>
      </c>
      <c r="GW218" s="1">
        <v>0.97248376000000003</v>
      </c>
      <c r="GX218" s="1">
        <v>0.76436537999999998</v>
      </c>
      <c r="GY218" s="8">
        <f>GW218-GW217</f>
        <v>3.9666370000000062E-2</v>
      </c>
      <c r="GZ218" s="8">
        <f t="shared" si="323"/>
        <v>-2.8874453861139692E-2</v>
      </c>
      <c r="HA218">
        <v>16</v>
      </c>
      <c r="HC218">
        <v>0.97248376000000003</v>
      </c>
      <c r="HD218" s="1">
        <v>0.86636491999999998</v>
      </c>
      <c r="HE218" s="8">
        <f>HC218-HC217</f>
        <v>3.9666370000000062E-2</v>
      </c>
      <c r="HF218" s="8">
        <f t="shared" si="325"/>
        <v>-3.2380109832219686E-2</v>
      </c>
      <c r="HG218">
        <v>18</v>
      </c>
      <c r="HH218" s="1"/>
      <c r="HI218">
        <v>0.97248376000000003</v>
      </c>
      <c r="HJ218">
        <v>0.95700556999999997</v>
      </c>
      <c r="HK218" s="8">
        <f>HI218-HI217</f>
        <v>3.9666370000000062E-2</v>
      </c>
      <c r="HL218" s="8">
        <f t="shared" si="327"/>
        <v>-3.5340396273706713E-2</v>
      </c>
      <c r="HM218">
        <v>20</v>
      </c>
      <c r="HO218">
        <v>0.97248376000000003</v>
      </c>
      <c r="HP218">
        <v>0.95700556999999997</v>
      </c>
    </row>
    <row r="219" spans="129:224" x14ac:dyDescent="0.3">
      <c r="EA219" s="3" t="s">
        <v>36</v>
      </c>
      <c r="ED219">
        <v>1.4344178036925648</v>
      </c>
      <c r="EE219">
        <f t="shared" si="333"/>
        <v>0.99071485389263281</v>
      </c>
      <c r="EG219">
        <v>1</v>
      </c>
      <c r="EH219">
        <v>1.631032E-2</v>
      </c>
      <c r="EI219" s="8">
        <f>EG219-EG218</f>
        <v>2.751623999999997E-2</v>
      </c>
      <c r="EJ219" s="8">
        <f t="shared" si="309"/>
        <v>-4.4463151828394974E-4</v>
      </c>
      <c r="EK219">
        <v>0</v>
      </c>
      <c r="FG219">
        <v>1</v>
      </c>
      <c r="FH219">
        <v>2.5602920000000001E-2</v>
      </c>
      <c r="FI219" s="8">
        <f>FG219-FG218</f>
        <v>2.751623999999997E-2</v>
      </c>
      <c r="FJ219" s="8">
        <f>-FI219*FH219*$EE219*COS(FK219*(PI()/180))</f>
        <v>-6.9752956710899714E-4</v>
      </c>
      <c r="FK219">
        <v>2</v>
      </c>
      <c r="FM219">
        <v>1</v>
      </c>
      <c r="FN219">
        <v>0.1026459</v>
      </c>
      <c r="FO219" s="8">
        <f>FM219-FM218</f>
        <v>2.751623999999997E-2</v>
      </c>
      <c r="FP219" s="8">
        <f t="shared" si="311"/>
        <v>-2.7913876971822457E-3</v>
      </c>
      <c r="FQ219">
        <v>4</v>
      </c>
      <c r="FS219">
        <v>1</v>
      </c>
      <c r="FT219">
        <v>0.15516068999999999</v>
      </c>
      <c r="FU219" s="8">
        <f>FS219-FS218</f>
        <v>2.751623999999997E-2</v>
      </c>
      <c r="FV219" s="8">
        <f t="shared" si="313"/>
        <v>-4.2066251543251285E-3</v>
      </c>
      <c r="FW219">
        <v>6</v>
      </c>
      <c r="FY219">
        <v>1</v>
      </c>
      <c r="FZ219">
        <v>0.29865697000000002</v>
      </c>
      <c r="GA219" s="8">
        <f>FY219-FY218</f>
        <v>2.751623999999997E-2</v>
      </c>
      <c r="GB219" s="8">
        <f t="shared" si="315"/>
        <v>-8.0623786941215244E-3</v>
      </c>
      <c r="GC219">
        <v>8</v>
      </c>
      <c r="GD219" s="1"/>
      <c r="GE219" s="1">
        <v>1</v>
      </c>
      <c r="GF219" s="1">
        <v>0.41317432300000001</v>
      </c>
      <c r="GG219" s="8">
        <f>GE219-GE218</f>
        <v>2.7516238000000026E-2</v>
      </c>
      <c r="GH219" s="8">
        <f t="shared" si="317"/>
        <v>-1.1092323188401615E-2</v>
      </c>
      <c r="GI219">
        <v>10</v>
      </c>
      <c r="GK219" s="1">
        <v>1</v>
      </c>
      <c r="GL219" s="1">
        <v>0.53136969000000001</v>
      </c>
      <c r="GM219" s="8">
        <f>GK219-GK218</f>
        <v>2.751623999999997E-2</v>
      </c>
      <c r="GN219" s="8">
        <f t="shared" si="319"/>
        <v>-1.4168991354386345E-2</v>
      </c>
      <c r="GO219">
        <v>12</v>
      </c>
      <c r="GQ219" s="1">
        <v>1</v>
      </c>
      <c r="GR219" s="1">
        <v>0.65094737999999996</v>
      </c>
      <c r="GS219" s="8">
        <f>GQ219-GQ218</f>
        <v>2.751623999999997E-2</v>
      </c>
      <c r="GT219" s="8">
        <f t="shared" si="321"/>
        <v>-1.7218200673000828E-2</v>
      </c>
      <c r="GU219">
        <v>14</v>
      </c>
      <c r="GW219" s="1">
        <v>1</v>
      </c>
      <c r="GX219" s="1">
        <v>0.85109791000000001</v>
      </c>
      <c r="GY219" s="8">
        <f>GW219-GW218</f>
        <v>2.751623999999997E-2</v>
      </c>
      <c r="GZ219" s="8">
        <f t="shared" si="323"/>
        <v>-2.2302776090486878E-2</v>
      </c>
      <c r="HA219">
        <v>16</v>
      </c>
      <c r="HC219">
        <v>1</v>
      </c>
      <c r="HD219" s="1">
        <v>0.97898147000000002</v>
      </c>
      <c r="HE219" s="8">
        <f>HC219-HC218</f>
        <v>2.751623999999997E-2</v>
      </c>
      <c r="HF219" s="8">
        <f t="shared" si="325"/>
        <v>-2.5381574566254228E-2</v>
      </c>
      <c r="HG219">
        <v>18</v>
      </c>
      <c r="HH219" s="1"/>
      <c r="HI219">
        <v>1</v>
      </c>
      <c r="HJ219">
        <v>1.0867715200000001</v>
      </c>
      <c r="HK219" s="8">
        <f>HI219-HI218</f>
        <v>2.751623999999997E-2</v>
      </c>
      <c r="HL219" s="8">
        <f t="shared" si="327"/>
        <v>-2.7839525473131014E-2</v>
      </c>
      <c r="HM219">
        <v>20</v>
      </c>
      <c r="HO219">
        <v>1</v>
      </c>
      <c r="HP219">
        <v>1.0867715200000001</v>
      </c>
    </row>
    <row r="220" spans="129:224" x14ac:dyDescent="0.3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I220" s="8"/>
      <c r="FJ220" s="8"/>
      <c r="FO220" s="8"/>
      <c r="FP220" s="8"/>
      <c r="FU220" s="8"/>
      <c r="FV220" s="8"/>
      <c r="GA220" s="8"/>
      <c r="GB220" s="8"/>
      <c r="GG220" s="8"/>
      <c r="GH220" s="8"/>
      <c r="GM220" s="8"/>
      <c r="GN220" s="8"/>
      <c r="GS220" s="8"/>
      <c r="GT220" s="8"/>
      <c r="GY220" s="8"/>
      <c r="GZ220" s="8"/>
      <c r="HE220" s="8"/>
      <c r="HF220" s="8"/>
      <c r="HK220" s="8"/>
      <c r="HL220" s="8"/>
    </row>
    <row r="221" spans="129:224" x14ac:dyDescent="0.3">
      <c r="DY221" s="1">
        <v>2.60625466E-2</v>
      </c>
      <c r="DZ221" s="14">
        <f t="shared" ref="DZ221:DZ242" si="334">5*($EC$5/100)*(0.2969*SQRT(DY221)-0.126*DY221-0.3516*DY221^2+0.2843*DY221^3-0.1015*DY221^4)</f>
        <v>2.6648108451597489E-2</v>
      </c>
      <c r="EA221" s="14">
        <f t="shared" ref="EA221:EA242" si="335">-DZ221</f>
        <v>-2.6648108451597489E-2</v>
      </c>
      <c r="EB221" s="14">
        <f t="shared" ref="EB221:EB242" si="336">DY221-DY220</f>
        <v>2.60625466E-2</v>
      </c>
      <c r="EC221" s="14">
        <f t="shared" ref="EC221:EC242" si="337">EA221-EA220</f>
        <v>-2.6648108451597489E-2</v>
      </c>
      <c r="ED221" s="7">
        <f>-(PI()/2)+ATAN(EC221/EB221)</f>
        <v>-2.367303017772497</v>
      </c>
      <c r="EE221">
        <f t="shared" ref="EE221:EE243" si="338">SIN(ED221)</f>
        <v>-0.69920839973092097</v>
      </c>
      <c r="EG221">
        <v>0</v>
      </c>
      <c r="EH221">
        <v>-0.39567921</v>
      </c>
      <c r="EI221" s="8">
        <f t="shared" ref="EI221:EI242" si="339">EG221-EG222</f>
        <v>0</v>
      </c>
      <c r="EJ221" s="8">
        <f t="shared" ref="EJ221:EJ243" si="340">-EI221*EH221*$EE221*COS(EK221*(PI()/180))</f>
        <v>0</v>
      </c>
      <c r="EK221">
        <v>0</v>
      </c>
      <c r="FG221">
        <v>0</v>
      </c>
      <c r="FH221">
        <v>-0.487348</v>
      </c>
      <c r="FI221" s="8">
        <f>FG221-FG222</f>
        <v>0</v>
      </c>
      <c r="FJ221" s="8">
        <f>-FI221*FH221*$EE221*COS(FK221*(PI()/180))</f>
        <v>0</v>
      </c>
      <c r="FK221">
        <v>2</v>
      </c>
      <c r="FM221">
        <v>0</v>
      </c>
      <c r="FN221">
        <v>-0.48295498999999997</v>
      </c>
      <c r="FO221" s="8">
        <f t="shared" ref="FO221:FO242" si="341">FM221-FM222</f>
        <v>0</v>
      </c>
      <c r="FP221" s="8">
        <f t="shared" ref="FP221:FP243" si="342">-FO221*FN221*$EE221*COS(FQ221*(PI()/180))</f>
        <v>0</v>
      </c>
      <c r="FQ221">
        <v>4</v>
      </c>
      <c r="FS221">
        <v>0</v>
      </c>
      <c r="FT221">
        <v>-0.45262762000000001</v>
      </c>
      <c r="FU221" s="8">
        <f t="shared" ref="FU221:FU242" si="343">FS221-FS222</f>
        <v>0</v>
      </c>
      <c r="FV221" s="8">
        <f t="shared" ref="FV221:FV243" si="344">-FU221*FT221*$EE221*COS(FW221*(PI()/180))</f>
        <v>0</v>
      </c>
      <c r="FW221">
        <v>6</v>
      </c>
      <c r="FY221">
        <v>0</v>
      </c>
      <c r="FZ221">
        <v>-0.41141981999999999</v>
      </c>
      <c r="GA221" s="8">
        <f t="shared" ref="GA221:GA242" si="345">FY221-FY222</f>
        <v>0</v>
      </c>
      <c r="GB221" s="8">
        <f t="shared" ref="GB221:GB243" si="346">-GA221*FZ221*$EE221*COS(GC221*(PI()/180))</f>
        <v>0</v>
      </c>
      <c r="GC221">
        <v>8</v>
      </c>
      <c r="GD221" s="1"/>
      <c r="GE221" s="1">
        <v>0</v>
      </c>
      <c r="GF221" s="1">
        <v>-0.34853810699999999</v>
      </c>
      <c r="GG221" s="8">
        <f t="shared" ref="GG221:GG242" si="347">GE221-GE222</f>
        <v>0</v>
      </c>
      <c r="GH221" s="8">
        <f t="shared" ref="GH221:GH243" si="348">-GG221*GF221*$EE221*COS(GI221*(PI()/180))</f>
        <v>0</v>
      </c>
      <c r="GI221">
        <v>10</v>
      </c>
      <c r="GK221" s="1">
        <v>0</v>
      </c>
      <c r="GL221" s="1">
        <v>-0.27373912</v>
      </c>
      <c r="GM221" s="8">
        <f t="shared" ref="GM221:GM242" si="349">GK221-GK222</f>
        <v>0</v>
      </c>
      <c r="GN221" s="8">
        <f t="shared" ref="GN221:GN243" si="350">-GM221*GL221*$EE221*COS(GO221*(PI()/180))</f>
        <v>0</v>
      </c>
      <c r="GO221">
        <v>12</v>
      </c>
      <c r="GQ221" s="1">
        <v>0</v>
      </c>
      <c r="GR221" s="1">
        <v>-0.18988177000000001</v>
      </c>
      <c r="GS221" s="8">
        <f t="shared" ref="GS221:GS242" si="351">GQ221-GQ222</f>
        <v>0</v>
      </c>
      <c r="GT221" s="8">
        <f t="shared" ref="GT221:GT243" si="352">-GS221*GR221*$EE221*COS(GU221*(PI()/180))</f>
        <v>0</v>
      </c>
      <c r="GU221">
        <v>14</v>
      </c>
      <c r="GW221" s="1">
        <v>0</v>
      </c>
      <c r="GX221" s="1">
        <v>-0.13448647</v>
      </c>
      <c r="GY221" s="8">
        <f t="shared" ref="GY221:GY242" si="353">GW221-GW222</f>
        <v>0</v>
      </c>
      <c r="GZ221" s="8">
        <f t="shared" ref="GZ221:GZ243" si="354">-GY221*GX221*$EE221*COS(HA221*(PI()/180))</f>
        <v>0</v>
      </c>
      <c r="HA221">
        <v>16</v>
      </c>
      <c r="HC221">
        <v>0</v>
      </c>
      <c r="HD221" s="1">
        <v>-3.6481569999999998E-2</v>
      </c>
      <c r="HE221" s="8">
        <f t="shared" ref="HE221:HE242" si="355">HC221-HC222</f>
        <v>0</v>
      </c>
      <c r="HF221" s="8">
        <f t="shared" ref="HF221:HF243" si="356">-HE221*HD221*$EE221*COS(HG221*(PI()/180))</f>
        <v>0</v>
      </c>
      <c r="HG221">
        <v>18</v>
      </c>
      <c r="HH221" s="1"/>
      <c r="HI221">
        <v>0</v>
      </c>
      <c r="HJ221">
        <v>7.5167510000000007E-2</v>
      </c>
      <c r="HK221" s="8">
        <f t="shared" ref="HK221:HK242" si="357">HI221-HI222</f>
        <v>0</v>
      </c>
      <c r="HL221" s="8">
        <f t="shared" ref="HL221:HL243" si="358">-HK221*HJ221*$EE221*COS(HM221*(PI()/180))</f>
        <v>0</v>
      </c>
      <c r="HM221">
        <v>20</v>
      </c>
      <c r="HO221">
        <v>0</v>
      </c>
      <c r="HP221">
        <v>7.5167510000000007E-2</v>
      </c>
    </row>
    <row r="222" spans="129:224" x14ac:dyDescent="0.3">
      <c r="DY222" s="1">
        <v>6.5657129800000005E-2</v>
      </c>
      <c r="DZ222" s="14">
        <f t="shared" si="334"/>
        <v>3.9820016425207334E-2</v>
      </c>
      <c r="EA222" s="14">
        <f t="shared" si="335"/>
        <v>-3.9820016425207334E-2</v>
      </c>
      <c r="EB222" s="14">
        <f t="shared" si="336"/>
        <v>3.9594583200000005E-2</v>
      </c>
      <c r="EC222" s="14">
        <f t="shared" si="337"/>
        <v>-1.3171907973609846E-2</v>
      </c>
      <c r="ED222" s="7">
        <f t="shared" ref="ED222:ED242" si="359">-(PI()/2)+ATAN(EC222/EB222)</f>
        <v>-1.8919492617242695</v>
      </c>
      <c r="EE222">
        <f t="shared" si="338"/>
        <v>-0.94887211249767367</v>
      </c>
      <c r="EG222">
        <v>0</v>
      </c>
      <c r="EH222">
        <v>-3.1686040599999998</v>
      </c>
      <c r="EI222" s="8">
        <f t="shared" si="339"/>
        <v>-2.521733E-2</v>
      </c>
      <c r="EJ222" s="8">
        <f t="shared" si="340"/>
        <v>7.5818425086125449E-2</v>
      </c>
      <c r="EK222">
        <v>0</v>
      </c>
      <c r="FG222">
        <v>0</v>
      </c>
      <c r="FH222">
        <v>-3.31746126</v>
      </c>
      <c r="FI222" s="8">
        <f>FG222-FG223</f>
        <v>-2.521733E-2</v>
      </c>
      <c r="FJ222" s="8">
        <f>-FI222*FH222*$EE222*COS(FK222*(PI()/180))</f>
        <v>7.9331926997992547E-2</v>
      </c>
      <c r="FK222">
        <v>2</v>
      </c>
      <c r="FM222">
        <v>0</v>
      </c>
      <c r="FN222">
        <v>-3.5359106699999998</v>
      </c>
      <c r="FO222" s="8">
        <f t="shared" si="341"/>
        <v>-2.521733E-2</v>
      </c>
      <c r="FP222" s="8">
        <f t="shared" si="342"/>
        <v>8.4401246191812676E-2</v>
      </c>
      <c r="FQ222">
        <v>4</v>
      </c>
      <c r="FS222">
        <v>0</v>
      </c>
      <c r="FT222">
        <v>-3.6765694</v>
      </c>
      <c r="FU222" s="8">
        <f t="shared" si="343"/>
        <v>-2.521733E-2</v>
      </c>
      <c r="FV222" s="8">
        <f t="shared" si="344"/>
        <v>8.7491105038870656E-2</v>
      </c>
      <c r="FW222">
        <v>6</v>
      </c>
      <c r="FY222">
        <v>0</v>
      </c>
      <c r="FZ222">
        <v>-3.7426119799999999</v>
      </c>
      <c r="GA222" s="8">
        <f t="shared" si="345"/>
        <v>-2.521733E-2</v>
      </c>
      <c r="GB222" s="8">
        <f t="shared" si="346"/>
        <v>8.8681772210857157E-2</v>
      </c>
      <c r="GC222">
        <v>8</v>
      </c>
      <c r="GD222" s="1"/>
      <c r="GE222" s="1">
        <v>0</v>
      </c>
      <c r="GF222" s="1">
        <v>-3.7817692300000001</v>
      </c>
      <c r="GG222" s="8">
        <f t="shared" si="347"/>
        <v>-2.5217330100000001E-2</v>
      </c>
      <c r="GH222" s="8">
        <f t="shared" si="348"/>
        <v>8.9115504326620562E-2</v>
      </c>
      <c r="GI222">
        <v>10</v>
      </c>
      <c r="GK222" s="1">
        <v>0</v>
      </c>
      <c r="GL222" s="1">
        <v>-3.79076653</v>
      </c>
      <c r="GM222" s="8">
        <f t="shared" si="349"/>
        <v>-2.521733E-2</v>
      </c>
      <c r="GN222" s="8">
        <f t="shared" si="350"/>
        <v>8.8723408134882831E-2</v>
      </c>
      <c r="GO222">
        <v>12</v>
      </c>
      <c r="GQ222" s="1">
        <v>0</v>
      </c>
      <c r="GR222" s="1">
        <v>-3.7729143500000002</v>
      </c>
      <c r="GS222" s="8">
        <f t="shared" si="351"/>
        <v>-2.521733E-2</v>
      </c>
      <c r="GT222" s="8">
        <f t="shared" si="352"/>
        <v>8.7596720961969091E-2</v>
      </c>
      <c r="GU222">
        <v>14</v>
      </c>
      <c r="GW222" s="1">
        <v>0</v>
      </c>
      <c r="GX222" s="1">
        <v>-3.76419719</v>
      </c>
      <c r="GY222" s="8">
        <f t="shared" si="353"/>
        <v>-2.521733E-2</v>
      </c>
      <c r="GZ222" s="8">
        <f t="shared" si="354"/>
        <v>8.6580639204117557E-2</v>
      </c>
      <c r="HA222">
        <v>16</v>
      </c>
      <c r="HC222">
        <v>0</v>
      </c>
      <c r="HD222" s="1">
        <v>-3.7010509699999998</v>
      </c>
      <c r="HE222" s="8">
        <f t="shared" si="355"/>
        <v>-2.521733E-2</v>
      </c>
      <c r="HF222" s="8">
        <f t="shared" si="356"/>
        <v>8.4224448571696156E-2</v>
      </c>
      <c r="HG222">
        <v>18</v>
      </c>
      <c r="HH222" s="1"/>
      <c r="HI222">
        <v>0</v>
      </c>
      <c r="HJ222">
        <v>-3.6094025099999998</v>
      </c>
      <c r="HK222" s="8">
        <f t="shared" si="357"/>
        <v>-2.521733E-2</v>
      </c>
      <c r="HL222" s="8">
        <f t="shared" si="358"/>
        <v>8.1157361083300461E-2</v>
      </c>
      <c r="HM222">
        <v>20</v>
      </c>
      <c r="HO222">
        <v>0</v>
      </c>
      <c r="HP222">
        <v>-3.6094025099999998</v>
      </c>
    </row>
    <row r="223" spans="129:224" x14ac:dyDescent="0.3">
      <c r="DY223" s="1">
        <v>0.116797683</v>
      </c>
      <c r="DZ223" s="14">
        <f t="shared" si="334"/>
        <v>4.9433246699933216E-2</v>
      </c>
      <c r="EA223" s="14">
        <f t="shared" si="335"/>
        <v>-4.9433246699933216E-2</v>
      </c>
      <c r="EB223" s="14">
        <f t="shared" si="336"/>
        <v>5.1140553199999994E-2</v>
      </c>
      <c r="EC223" s="14">
        <f t="shared" si="337"/>
        <v>-9.6132302747258813E-3</v>
      </c>
      <c r="ED223" s="7">
        <f t="shared" si="359"/>
        <v>-1.7566047065434491</v>
      </c>
      <c r="EE223">
        <f t="shared" si="338"/>
        <v>-0.98278723083040553</v>
      </c>
      <c r="EG223">
        <v>2.521733E-2</v>
      </c>
      <c r="EH223">
        <v>0.62945905000000002</v>
      </c>
      <c r="EI223" s="8">
        <f t="shared" si="339"/>
        <v>-3.9320690000000005E-2</v>
      </c>
      <c r="EJ223" s="8">
        <f t="shared" si="340"/>
        <v>-2.4324734982267983E-2</v>
      </c>
      <c r="EK223">
        <v>0</v>
      </c>
      <c r="FG223">
        <v>2.521733E-2</v>
      </c>
      <c r="FH223">
        <v>4.7837709999999999E-2</v>
      </c>
      <c r="FI223" s="8">
        <f>FG223-FG224</f>
        <v>-3.9320690000000005E-2</v>
      </c>
      <c r="FJ223" s="8">
        <f>-FI223*FH223*$EE223*COS(FK223*(PI()/180))</f>
        <v>-1.8475082058060032E-3</v>
      </c>
      <c r="FK223">
        <v>2</v>
      </c>
      <c r="FM223">
        <v>2.521733E-2</v>
      </c>
      <c r="FN223">
        <v>-0.26628391000000001</v>
      </c>
      <c r="FO223" s="8">
        <f t="shared" si="341"/>
        <v>-3.9320690000000005E-2</v>
      </c>
      <c r="FP223" s="8">
        <f t="shared" si="342"/>
        <v>1.0265174833473221E-2</v>
      </c>
      <c r="FQ223">
        <v>4</v>
      </c>
      <c r="FS223">
        <v>2.521733E-2</v>
      </c>
      <c r="FT223">
        <v>-0.56458478000000001</v>
      </c>
      <c r="FU223" s="8">
        <f t="shared" si="343"/>
        <v>-3.9320690000000005E-2</v>
      </c>
      <c r="FV223" s="8">
        <f t="shared" si="344"/>
        <v>2.1698222120266151E-2</v>
      </c>
      <c r="FW223">
        <v>6</v>
      </c>
      <c r="FY223">
        <v>2.521733E-2</v>
      </c>
      <c r="FZ223">
        <v>-0.80201062999999995</v>
      </c>
      <c r="GA223" s="8">
        <f t="shared" si="345"/>
        <v>-3.9320690000000005E-2</v>
      </c>
      <c r="GB223" s="8">
        <f t="shared" si="346"/>
        <v>3.0691176398255759E-2</v>
      </c>
      <c r="GC223">
        <v>8</v>
      </c>
      <c r="GD223" s="1"/>
      <c r="GE223" s="1">
        <v>2.5217330100000001E-2</v>
      </c>
      <c r="GF223" s="1">
        <v>-1.0339601199999999</v>
      </c>
      <c r="GG223" s="8">
        <f t="shared" si="347"/>
        <v>-3.9320691899999996E-2</v>
      </c>
      <c r="GH223" s="8">
        <f t="shared" si="348"/>
        <v>3.9349199670542054E-2</v>
      </c>
      <c r="GI223">
        <v>10</v>
      </c>
      <c r="GK223" s="1">
        <v>2.521733E-2</v>
      </c>
      <c r="GL223" s="1">
        <v>-1.2406500499999999</v>
      </c>
      <c r="GM223" s="8">
        <f t="shared" si="349"/>
        <v>-3.9320690000000005E-2</v>
      </c>
      <c r="GN223" s="8">
        <f t="shared" si="350"/>
        <v>4.6895840797807141E-2</v>
      </c>
      <c r="GO223">
        <v>12</v>
      </c>
      <c r="GQ223" s="1">
        <v>2.521733E-2</v>
      </c>
      <c r="GR223" s="1">
        <v>-1.4217060399999999</v>
      </c>
      <c r="GS223" s="8">
        <f t="shared" si="351"/>
        <v>-3.9320690000000005E-2</v>
      </c>
      <c r="GT223" s="8">
        <f t="shared" si="352"/>
        <v>5.3308266767358725E-2</v>
      </c>
      <c r="GU223">
        <v>14</v>
      </c>
      <c r="GW223" s="1">
        <v>2.521733E-2</v>
      </c>
      <c r="GX223" s="1">
        <v>-1.549296</v>
      </c>
      <c r="GY223" s="8">
        <f t="shared" si="353"/>
        <v>-3.9320690000000005E-2</v>
      </c>
      <c r="GZ223" s="8">
        <f t="shared" si="354"/>
        <v>5.7551503260819335E-2</v>
      </c>
      <c r="HA223">
        <v>16</v>
      </c>
      <c r="HC223">
        <v>2.521733E-2</v>
      </c>
      <c r="HD223" s="1">
        <v>-1.6900620900000001</v>
      </c>
      <c r="HE223" s="8">
        <f t="shared" si="355"/>
        <v>-3.9320690000000005E-2</v>
      </c>
      <c r="HF223" s="8">
        <f t="shared" si="356"/>
        <v>6.2114017640514101E-2</v>
      </c>
      <c r="HG223">
        <v>18</v>
      </c>
      <c r="HH223" s="1"/>
      <c r="HI223">
        <v>2.521733E-2</v>
      </c>
      <c r="HJ223">
        <v>-1.8102142299999999</v>
      </c>
      <c r="HK223" s="8">
        <f t="shared" si="357"/>
        <v>-3.9320690000000005E-2</v>
      </c>
      <c r="HL223" s="8">
        <f t="shared" si="358"/>
        <v>6.5734963534655411E-2</v>
      </c>
      <c r="HM223">
        <v>20</v>
      </c>
      <c r="HO223">
        <v>2.521733E-2</v>
      </c>
      <c r="HP223">
        <v>-1.8102142299999999</v>
      </c>
    </row>
    <row r="224" spans="129:224" x14ac:dyDescent="0.3">
      <c r="DY224" s="1">
        <v>0.17878364099999999</v>
      </c>
      <c r="DZ224" s="14">
        <f t="shared" si="334"/>
        <v>5.5976094728309785E-2</v>
      </c>
      <c r="EA224" s="14">
        <f t="shared" si="335"/>
        <v>-5.5976094728309785E-2</v>
      </c>
      <c r="EB224" s="14">
        <f t="shared" si="336"/>
        <v>6.1985957999999994E-2</v>
      </c>
      <c r="EC224" s="14">
        <f t="shared" si="337"/>
        <v>-6.5428480283765689E-3</v>
      </c>
      <c r="ED224" s="7">
        <f t="shared" si="359"/>
        <v>-1.6759606278858505</v>
      </c>
      <c r="EE224">
        <f t="shared" si="338"/>
        <v>-0.99447532939330852</v>
      </c>
      <c r="EG224">
        <v>6.4538020000000001E-2</v>
      </c>
      <c r="EH224">
        <v>0.13888671</v>
      </c>
      <c r="EI224" s="8">
        <f t="shared" si="339"/>
        <v>-5.0857689999999997E-2</v>
      </c>
      <c r="EJ224" s="8">
        <f t="shared" si="340"/>
        <v>-7.0244339676917428E-3</v>
      </c>
      <c r="EK224">
        <v>0</v>
      </c>
      <c r="FG224">
        <v>6.4538020000000001E-2</v>
      </c>
      <c r="FH224">
        <v>-0.15143972999999999</v>
      </c>
      <c r="FI224" s="8">
        <f>FG224-FG225</f>
        <v>-5.0857689999999997E-2</v>
      </c>
      <c r="FJ224" s="8">
        <f>-FI224*FH224*$EE224*COS(FK224*(PI()/180))</f>
        <v>7.6546586669177076E-3</v>
      </c>
      <c r="FK224">
        <v>2</v>
      </c>
      <c r="FM224">
        <v>6.4538020000000001E-2</v>
      </c>
      <c r="FN224">
        <v>-0.33062321</v>
      </c>
      <c r="FO224" s="8">
        <f t="shared" si="341"/>
        <v>-5.0857689999999997E-2</v>
      </c>
      <c r="FP224" s="8">
        <f t="shared" si="342"/>
        <v>1.6681103307204202E-2</v>
      </c>
      <c r="FQ224">
        <v>4</v>
      </c>
      <c r="FS224">
        <v>6.4538020000000001E-2</v>
      </c>
      <c r="FT224">
        <v>-0.54252149999999999</v>
      </c>
      <c r="FU224" s="8">
        <f t="shared" si="343"/>
        <v>-5.0857689999999997E-2</v>
      </c>
      <c r="FV224" s="8">
        <f t="shared" si="344"/>
        <v>2.7288643445531242E-2</v>
      </c>
      <c r="FW224">
        <v>6</v>
      </c>
      <c r="FY224">
        <v>6.4538020000000001E-2</v>
      </c>
      <c r="FZ224">
        <v>-0.72553175999999997</v>
      </c>
      <c r="GA224" s="8">
        <f t="shared" si="345"/>
        <v>-5.0857689999999997E-2</v>
      </c>
      <c r="GB224" s="8">
        <f t="shared" si="346"/>
        <v>3.6337901870590224E-2</v>
      </c>
      <c r="GC224">
        <v>8</v>
      </c>
      <c r="GD224" s="1"/>
      <c r="GE224" s="1">
        <v>6.4538022E-2</v>
      </c>
      <c r="GF224" s="1">
        <v>-0.92319580199999995</v>
      </c>
      <c r="GG224" s="8">
        <f t="shared" si="347"/>
        <v>-5.0857692999999995E-2</v>
      </c>
      <c r="GH224" s="8">
        <f t="shared" si="348"/>
        <v>4.5982856819064555E-2</v>
      </c>
      <c r="GI224">
        <v>10</v>
      </c>
      <c r="GK224" s="1">
        <v>6.4538020000000001E-2</v>
      </c>
      <c r="GL224" s="1">
        <v>-1.10331259</v>
      </c>
      <c r="GM224" s="8">
        <f t="shared" si="349"/>
        <v>-5.0857689999999997E-2</v>
      </c>
      <c r="GN224" s="8">
        <f t="shared" si="350"/>
        <v>5.4582523698104922E-2</v>
      </c>
      <c r="GO224">
        <v>12</v>
      </c>
      <c r="GQ224" s="1">
        <v>6.4538020000000001E-2</v>
      </c>
      <c r="GR224" s="1">
        <v>-1.2634573</v>
      </c>
      <c r="GS224" s="8">
        <f t="shared" si="351"/>
        <v>-5.0857689999999997E-2</v>
      </c>
      <c r="GT224" s="8">
        <f t="shared" si="352"/>
        <v>6.2003375238028652E-2</v>
      </c>
      <c r="GU224">
        <v>14</v>
      </c>
      <c r="GW224" s="1">
        <v>6.4538020000000001E-2</v>
      </c>
      <c r="GX224" s="1">
        <v>-1.3831837300000001</v>
      </c>
      <c r="GY224" s="8">
        <f t="shared" si="353"/>
        <v>-5.0857689999999997E-2</v>
      </c>
      <c r="GZ224" s="8">
        <f t="shared" si="354"/>
        <v>6.7246882064405669E-2</v>
      </c>
      <c r="HA224">
        <v>16</v>
      </c>
      <c r="HC224">
        <v>6.4538020000000001E-2</v>
      </c>
      <c r="HD224" s="1">
        <v>-1.5172260799999999</v>
      </c>
      <c r="HE224" s="8">
        <f t="shared" si="355"/>
        <v>-5.0857689999999997E-2</v>
      </c>
      <c r="HF224" s="8">
        <f t="shared" si="356"/>
        <v>7.2980573000283974E-2</v>
      </c>
      <c r="HG224">
        <v>18</v>
      </c>
      <c r="HH224" s="1"/>
      <c r="HI224">
        <v>6.4538020000000001E-2</v>
      </c>
      <c r="HJ224">
        <v>-1.6373623500000001</v>
      </c>
      <c r="HK224" s="8">
        <f t="shared" si="357"/>
        <v>-5.0857689999999997E-2</v>
      </c>
      <c r="HL224" s="8">
        <f t="shared" si="358"/>
        <v>7.7818214217674E-2</v>
      </c>
      <c r="HM224">
        <v>20</v>
      </c>
      <c r="HO224">
        <v>6.4538020000000001E-2</v>
      </c>
      <c r="HP224">
        <v>-1.6373623500000001</v>
      </c>
    </row>
    <row r="225" spans="129:224" x14ac:dyDescent="0.3">
      <c r="DY225" s="1">
        <v>0.23458828300000001</v>
      </c>
      <c r="DZ225" s="14">
        <f t="shared" si="334"/>
        <v>5.8954250447668256E-2</v>
      </c>
      <c r="EA225" s="14">
        <f t="shared" si="335"/>
        <v>-5.8954250447668256E-2</v>
      </c>
      <c r="EB225" s="14">
        <f t="shared" si="336"/>
        <v>5.5804642000000015E-2</v>
      </c>
      <c r="EC225" s="14">
        <f t="shared" si="337"/>
        <v>-2.9781557193584718E-3</v>
      </c>
      <c r="ED225" s="7">
        <f t="shared" si="359"/>
        <v>-1.6241132746282241</v>
      </c>
      <c r="EE225">
        <f t="shared" si="338"/>
        <v>-0.99857898821020796</v>
      </c>
      <c r="EG225">
        <v>0.11539571</v>
      </c>
      <c r="EH225">
        <v>0.35324803999999999</v>
      </c>
      <c r="EI225" s="8">
        <f t="shared" si="339"/>
        <v>-6.1685169999999998E-2</v>
      </c>
      <c r="EJ225" s="8">
        <f t="shared" si="340"/>
        <v>-2.1759201317632492E-2</v>
      </c>
      <c r="EK225">
        <v>0</v>
      </c>
      <c r="FG225">
        <v>0.11539571</v>
      </c>
      <c r="FH225">
        <v>5.857308E-2</v>
      </c>
      <c r="FI225" s="8">
        <f>FG225-FG226</f>
        <v>-6.1685169999999998E-2</v>
      </c>
      <c r="FJ225" s="8">
        <f>-FI225*FH225*$EE225*COS(FK225*(PI()/180))</f>
        <v>-3.6057582837667615E-3</v>
      </c>
      <c r="FK225">
        <v>2</v>
      </c>
      <c r="FM225">
        <v>0.11539571</v>
      </c>
      <c r="FN225">
        <v>-0.10032306000000001</v>
      </c>
      <c r="FO225" s="8">
        <f t="shared" si="341"/>
        <v>-6.1685169999999998E-2</v>
      </c>
      <c r="FP225" s="8">
        <f t="shared" si="342"/>
        <v>6.164597838067087E-3</v>
      </c>
      <c r="FQ225">
        <v>4</v>
      </c>
      <c r="FS225">
        <v>0.11539571</v>
      </c>
      <c r="FT225">
        <v>-0.27616911999999999</v>
      </c>
      <c r="FU225" s="8">
        <f t="shared" si="343"/>
        <v>-6.1685169999999998E-2</v>
      </c>
      <c r="FV225" s="8">
        <f t="shared" si="344"/>
        <v>1.6918141560610181E-2</v>
      </c>
      <c r="FW225">
        <v>6</v>
      </c>
      <c r="FY225">
        <v>0.11539571</v>
      </c>
      <c r="FZ225">
        <v>-0.42844338999999998</v>
      </c>
      <c r="GA225" s="8">
        <f t="shared" si="345"/>
        <v>-6.1685169999999998E-2</v>
      </c>
      <c r="GB225" s="8">
        <f t="shared" si="346"/>
        <v>2.6134212125699465E-2</v>
      </c>
      <c r="GC225">
        <v>8</v>
      </c>
      <c r="GD225" s="1"/>
      <c r="GE225" s="1">
        <v>0.115395715</v>
      </c>
      <c r="GF225" s="1">
        <v>-0.59153560400000005</v>
      </c>
      <c r="GG225" s="8">
        <f t="shared" si="347"/>
        <v>-6.1685163000000001E-2</v>
      </c>
      <c r="GH225" s="8">
        <f t="shared" si="348"/>
        <v>3.5883557186463112E-2</v>
      </c>
      <c r="GI225">
        <v>10</v>
      </c>
      <c r="GK225" s="1">
        <v>0.11539571</v>
      </c>
      <c r="GL225" s="1">
        <v>-0.75390875999999996</v>
      </c>
      <c r="GM225" s="8">
        <f t="shared" si="349"/>
        <v>-6.1685169999999998E-2</v>
      </c>
      <c r="GN225" s="8">
        <f t="shared" si="350"/>
        <v>4.5424104373073738E-2</v>
      </c>
      <c r="GO225">
        <v>12</v>
      </c>
      <c r="GQ225" s="1">
        <v>0.11539571</v>
      </c>
      <c r="GR225" s="1">
        <v>-0.90661188000000004</v>
      </c>
      <c r="GS225" s="8">
        <f t="shared" si="351"/>
        <v>-6.1685169999999998E-2</v>
      </c>
      <c r="GT225" s="8">
        <f t="shared" si="352"/>
        <v>5.4186202245280327E-2</v>
      </c>
      <c r="GU225">
        <v>14</v>
      </c>
      <c r="GW225" s="1">
        <v>0.11539571</v>
      </c>
      <c r="GX225" s="1">
        <v>-1.02182145</v>
      </c>
      <c r="GY225" s="8">
        <f t="shared" si="353"/>
        <v>-6.1685169999999998E-2</v>
      </c>
      <c r="GZ225" s="8">
        <f t="shared" si="354"/>
        <v>6.0503408501822911E-2</v>
      </c>
      <c r="HA225">
        <v>16</v>
      </c>
      <c r="HC225">
        <v>0.11539571</v>
      </c>
      <c r="HD225" s="1">
        <v>-1.1547139</v>
      </c>
      <c r="HE225" s="8">
        <f t="shared" si="355"/>
        <v>-6.1685169999999998E-2</v>
      </c>
      <c r="HF225" s="8">
        <f t="shared" si="356"/>
        <v>6.7646278418532685E-2</v>
      </c>
      <c r="HG225">
        <v>18</v>
      </c>
      <c r="HH225" s="1"/>
      <c r="HI225">
        <v>0.11539571</v>
      </c>
      <c r="HJ225">
        <v>-1.2785571899999999</v>
      </c>
      <c r="HK225" s="8">
        <f t="shared" si="357"/>
        <v>-6.1685169999999998E-2</v>
      </c>
      <c r="HL225" s="8">
        <f t="shared" si="358"/>
        <v>7.4006380582225126E-2</v>
      </c>
      <c r="HM225">
        <v>20</v>
      </c>
      <c r="HO225">
        <v>0.11539571</v>
      </c>
      <c r="HP225">
        <v>-1.2785571899999999</v>
      </c>
    </row>
    <row r="226" spans="129:224" x14ac:dyDescent="0.3">
      <c r="DY226" s="1">
        <v>0.27912081999999999</v>
      </c>
      <c r="DZ226" s="14">
        <f t="shared" si="334"/>
        <v>5.9917388798173321E-2</v>
      </c>
      <c r="EA226" s="14">
        <f t="shared" si="335"/>
        <v>-5.9917388798173321E-2</v>
      </c>
      <c r="EB226" s="14">
        <f t="shared" si="336"/>
        <v>4.4532536999999983E-2</v>
      </c>
      <c r="EC226" s="14">
        <f t="shared" si="337"/>
        <v>-9.6313835050506474E-4</v>
      </c>
      <c r="ED226" s="7">
        <f t="shared" si="359"/>
        <v>-1.5924207004593651</v>
      </c>
      <c r="EE226">
        <f t="shared" si="338"/>
        <v>-0.99976620234260183</v>
      </c>
      <c r="EG226">
        <v>0.17708088</v>
      </c>
      <c r="EH226">
        <v>0.42264979000000003</v>
      </c>
      <c r="EI226" s="8">
        <f t="shared" si="339"/>
        <v>-5.5497390000000008E-2</v>
      </c>
      <c r="EJ226" s="8">
        <f t="shared" si="340"/>
        <v>-2.3450476280494528E-2</v>
      </c>
      <c r="EK226">
        <v>0</v>
      </c>
      <c r="FG226">
        <v>0.17708088</v>
      </c>
      <c r="FH226">
        <v>0.1592045</v>
      </c>
      <c r="FI226" s="8">
        <f>FG226-FG227</f>
        <v>-5.5497390000000008E-2</v>
      </c>
      <c r="FJ226" s="8">
        <f>-FI226*FH226*$EE226*COS(FK226*(PI()/180))</f>
        <v>-8.8279874729965714E-3</v>
      </c>
      <c r="FK226">
        <v>2</v>
      </c>
      <c r="FM226">
        <v>0.17708088</v>
      </c>
      <c r="FN226">
        <v>1.315357E-2</v>
      </c>
      <c r="FO226" s="8">
        <f t="shared" si="341"/>
        <v>-5.5497390000000008E-2</v>
      </c>
      <c r="FP226" s="8">
        <f t="shared" si="342"/>
        <v>-7.2804033421482032E-4</v>
      </c>
      <c r="FQ226">
        <v>4</v>
      </c>
      <c r="FS226">
        <v>0.17708088</v>
      </c>
      <c r="FT226">
        <v>-0.15714466999999999</v>
      </c>
      <c r="FU226" s="8">
        <f t="shared" si="343"/>
        <v>-5.5497390000000008E-2</v>
      </c>
      <c r="FV226" s="8">
        <f t="shared" si="344"/>
        <v>8.6713160273482297E-3</v>
      </c>
      <c r="FW226">
        <v>6</v>
      </c>
      <c r="FY226">
        <v>0.17708088</v>
      </c>
      <c r="FZ226">
        <v>-0.30015982000000002</v>
      </c>
      <c r="GA226" s="8">
        <f t="shared" si="345"/>
        <v>-5.5497390000000008E-2</v>
      </c>
      <c r="GB226" s="8">
        <f t="shared" si="346"/>
        <v>1.649211451981878E-2</v>
      </c>
      <c r="GC226">
        <v>8</v>
      </c>
      <c r="GD226" s="1"/>
      <c r="GE226" s="1">
        <v>0.177080878</v>
      </c>
      <c r="GF226" s="1">
        <v>-0.45276235199999998</v>
      </c>
      <c r="GG226" s="8">
        <f t="shared" si="347"/>
        <v>-5.5497388000000009E-2</v>
      </c>
      <c r="GH226" s="8">
        <f t="shared" si="348"/>
        <v>2.4739604972966959E-2</v>
      </c>
      <c r="GI226">
        <v>10</v>
      </c>
      <c r="GK226" s="1">
        <v>0.17708088</v>
      </c>
      <c r="GL226" s="1">
        <v>-0.60438910999999995</v>
      </c>
      <c r="GM226" s="8">
        <f t="shared" si="349"/>
        <v>-5.5497390000000008E-2</v>
      </c>
      <c r="GN226" s="8">
        <f t="shared" si="350"/>
        <v>3.280137389886429E-2</v>
      </c>
      <c r="GO226">
        <v>12</v>
      </c>
      <c r="GQ226" s="1">
        <v>0.17708088</v>
      </c>
      <c r="GR226" s="1">
        <v>-0.74724915000000003</v>
      </c>
      <c r="GS226" s="8">
        <f t="shared" si="351"/>
        <v>-5.5497390000000008E-2</v>
      </c>
      <c r="GT226" s="8">
        <f t="shared" si="352"/>
        <v>4.0229122385815441E-2</v>
      </c>
      <c r="GU226">
        <v>14</v>
      </c>
      <c r="GW226" s="1">
        <v>0.17708088</v>
      </c>
      <c r="GX226" s="1">
        <v>-0.86040627000000003</v>
      </c>
      <c r="GY226" s="8">
        <f t="shared" si="353"/>
        <v>-5.5497390000000008E-2</v>
      </c>
      <c r="GZ226" s="8">
        <f t="shared" si="354"/>
        <v>4.5889805156217357E-2</v>
      </c>
      <c r="HA226">
        <v>16</v>
      </c>
      <c r="HC226">
        <v>0.17708088</v>
      </c>
      <c r="HD226" s="1">
        <v>-0.99140041000000001</v>
      </c>
      <c r="HE226" s="8">
        <f t="shared" si="355"/>
        <v>-5.5497390000000008E-2</v>
      </c>
      <c r="HF226" s="8">
        <f t="shared" si="356"/>
        <v>5.2315024118969655E-2</v>
      </c>
      <c r="HG226">
        <v>18</v>
      </c>
      <c r="HH226" s="1"/>
      <c r="HI226">
        <v>0.17708088</v>
      </c>
      <c r="HJ226">
        <v>-1.11612614</v>
      </c>
      <c r="HK226" s="8">
        <f t="shared" si="357"/>
        <v>-5.5497390000000008E-2</v>
      </c>
      <c r="HL226" s="8">
        <f t="shared" si="358"/>
        <v>5.8192914161042802E-2</v>
      </c>
      <c r="HM226">
        <v>20</v>
      </c>
      <c r="HO226">
        <v>0.17708088</v>
      </c>
      <c r="HP226">
        <v>-1.11612614</v>
      </c>
    </row>
    <row r="227" spans="129:224" x14ac:dyDescent="0.3">
      <c r="DY227" s="1">
        <v>0.32371982700000002</v>
      </c>
      <c r="DZ227" s="14">
        <f t="shared" si="334"/>
        <v>5.9892512357095425E-2</v>
      </c>
      <c r="EA227" s="14">
        <f t="shared" si="335"/>
        <v>-5.9892512357095425E-2</v>
      </c>
      <c r="EB227" s="14">
        <f t="shared" si="336"/>
        <v>4.4599007000000024E-2</v>
      </c>
      <c r="EC227" s="14">
        <f t="shared" si="337"/>
        <v>2.4876441077896494E-5</v>
      </c>
      <c r="ED227" s="7">
        <f t="shared" si="359"/>
        <v>-1.5702385466968316</v>
      </c>
      <c r="EE227">
        <f t="shared" si="338"/>
        <v>-0.99999984444068513</v>
      </c>
      <c r="EG227">
        <v>0.23257827</v>
      </c>
      <c r="EH227">
        <v>0.51701032999999996</v>
      </c>
      <c r="EI227" s="8">
        <f t="shared" si="339"/>
        <v>-4.4369819999999977E-2</v>
      </c>
      <c r="EJ227" s="8">
        <f t="shared" si="340"/>
        <v>-2.2939651711763528E-2</v>
      </c>
      <c r="EK227">
        <v>0</v>
      </c>
      <c r="FG227">
        <v>0.23257827</v>
      </c>
      <c r="FH227">
        <v>0.28935221</v>
      </c>
      <c r="FI227" s="8">
        <f>FG227-FG228</f>
        <v>-4.4369819999999977E-2</v>
      </c>
      <c r="FJ227" s="8">
        <f>-FI227*FH227*$EE227*COS(FK227*(PI()/180))</f>
        <v>-1.283068260771955E-2</v>
      </c>
      <c r="FK227">
        <v>2</v>
      </c>
      <c r="FM227">
        <v>0.23257827</v>
      </c>
      <c r="FN227">
        <v>0.17035409000000001</v>
      </c>
      <c r="FO227" s="8">
        <f t="shared" si="341"/>
        <v>-4.4369819999999977E-2</v>
      </c>
      <c r="FP227" s="8">
        <f t="shared" si="342"/>
        <v>-7.5401668148792509E-3</v>
      </c>
      <c r="FQ227">
        <v>4</v>
      </c>
      <c r="FS227">
        <v>0.23257827</v>
      </c>
      <c r="FT227">
        <v>4.4032780000000001E-2</v>
      </c>
      <c r="FU227" s="8">
        <f t="shared" si="343"/>
        <v>-4.4369819999999977E-2</v>
      </c>
      <c r="FV227" s="8">
        <f t="shared" si="344"/>
        <v>-1.9430235021310194E-3</v>
      </c>
      <c r="FW227">
        <v>6</v>
      </c>
      <c r="FY227">
        <v>0.23257827</v>
      </c>
      <c r="FZ227">
        <v>-6.9965620000000006E-2</v>
      </c>
      <c r="GA227" s="8">
        <f t="shared" si="345"/>
        <v>-4.4369819999999977E-2</v>
      </c>
      <c r="GB227" s="8">
        <f t="shared" si="346"/>
        <v>3.0741500501252589E-3</v>
      </c>
      <c r="GC227">
        <v>8</v>
      </c>
      <c r="GD227" s="1"/>
      <c r="GE227" s="1">
        <v>0.23257826600000001</v>
      </c>
      <c r="GF227" s="1">
        <v>-0.188492243</v>
      </c>
      <c r="GG227" s="8">
        <f t="shared" si="347"/>
        <v>-4.4369823999999974E-2</v>
      </c>
      <c r="GH227" s="8">
        <f t="shared" si="348"/>
        <v>8.2363080190934797E-3</v>
      </c>
      <c r="GI227">
        <v>10</v>
      </c>
      <c r="GK227" s="1">
        <v>0.23257827</v>
      </c>
      <c r="GL227" s="1">
        <v>-0.30364254000000002</v>
      </c>
      <c r="GM227" s="8">
        <f t="shared" si="349"/>
        <v>-4.4369819999999977E-2</v>
      </c>
      <c r="GN227" s="8">
        <f t="shared" si="350"/>
        <v>1.3178154928043822E-2</v>
      </c>
      <c r="GO227">
        <v>12</v>
      </c>
      <c r="GQ227" s="1">
        <v>0.23257827</v>
      </c>
      <c r="GR227" s="1">
        <v>-0.41522269000000001</v>
      </c>
      <c r="GS227" s="8">
        <f t="shared" si="351"/>
        <v>-4.4369819999999977E-2</v>
      </c>
      <c r="GT227" s="8">
        <f t="shared" si="352"/>
        <v>1.7876100824430623E-2</v>
      </c>
      <c r="GU227">
        <v>14</v>
      </c>
      <c r="GW227" s="1">
        <v>0.23257827</v>
      </c>
      <c r="GX227" s="1">
        <v>-0.50317456000000005</v>
      </c>
      <c r="GY227" s="8">
        <f t="shared" si="353"/>
        <v>-4.4369819999999977E-2</v>
      </c>
      <c r="GZ227" s="8">
        <f t="shared" si="354"/>
        <v>2.1460899057690809E-2</v>
      </c>
      <c r="HA227">
        <v>16</v>
      </c>
      <c r="HC227">
        <v>0.23257827</v>
      </c>
      <c r="HD227" s="1">
        <v>-0.60974711000000004</v>
      </c>
      <c r="HE227" s="8">
        <f t="shared" si="355"/>
        <v>-4.4369819999999977E-2</v>
      </c>
      <c r="HF227" s="8">
        <f t="shared" si="356"/>
        <v>2.5730230420080533E-2</v>
      </c>
      <c r="HG227">
        <v>18</v>
      </c>
      <c r="HH227" s="1"/>
      <c r="HI227">
        <v>0.23257827</v>
      </c>
      <c r="HJ227">
        <v>-0.71368907999999998</v>
      </c>
      <c r="HK227" s="8">
        <f t="shared" si="357"/>
        <v>-4.4369819999999977E-2</v>
      </c>
      <c r="HL227" s="8">
        <f t="shared" si="358"/>
        <v>2.9756542476836279E-2</v>
      </c>
      <c r="HM227">
        <v>20</v>
      </c>
      <c r="HO227">
        <v>0.23257827</v>
      </c>
      <c r="HP227">
        <v>-0.71368907999999998</v>
      </c>
    </row>
    <row r="228" spans="129:224" x14ac:dyDescent="0.3">
      <c r="DY228" s="1">
        <v>0.36826213400000002</v>
      </c>
      <c r="DZ228" s="14">
        <f t="shared" si="334"/>
        <v>5.9052315314374174E-2</v>
      </c>
      <c r="EA228" s="14">
        <f t="shared" si="335"/>
        <v>-5.9052315314374174E-2</v>
      </c>
      <c r="EB228" s="14">
        <f t="shared" si="336"/>
        <v>4.4542307000000003E-2</v>
      </c>
      <c r="EC228" s="14">
        <f t="shared" si="337"/>
        <v>8.4019704272125101E-4</v>
      </c>
      <c r="ED228" s="7">
        <f t="shared" si="359"/>
        <v>-1.5519356644113727</v>
      </c>
      <c r="EE228">
        <f t="shared" si="338"/>
        <v>-0.9998221429796641</v>
      </c>
      <c r="EG228">
        <v>0.27694808999999998</v>
      </c>
      <c r="EH228">
        <v>0.50698708999999997</v>
      </c>
      <c r="EI228" s="8">
        <f t="shared" si="339"/>
        <v>-4.4377100000000003E-2</v>
      </c>
      <c r="EJ228" s="8">
        <f t="shared" si="340"/>
        <v>-2.2494615254694761E-2</v>
      </c>
      <c r="EK228">
        <v>0</v>
      </c>
      <c r="FG228">
        <v>0.27694808999999998</v>
      </c>
      <c r="FH228">
        <v>0.29026262000000003</v>
      </c>
      <c r="FI228" s="8">
        <f>FG228-FG229</f>
        <v>-4.4377100000000003E-2</v>
      </c>
      <c r="FJ228" s="8">
        <f>-FI228*FH228*$EE228*COS(FK228*(PI()/180))</f>
        <v>-1.28708769656798E-2</v>
      </c>
      <c r="FK228">
        <v>2</v>
      </c>
      <c r="FM228">
        <v>0.27694808999999998</v>
      </c>
      <c r="FN228">
        <v>0.17831395999999999</v>
      </c>
      <c r="FO228" s="8">
        <f t="shared" si="341"/>
        <v>-4.4377100000000003E-2</v>
      </c>
      <c r="FP228" s="8">
        <f t="shared" si="342"/>
        <v>-7.8923766622494076E-3</v>
      </c>
      <c r="FQ228">
        <v>4</v>
      </c>
      <c r="FS228">
        <v>0.27694808999999998</v>
      </c>
      <c r="FT228">
        <v>3.7484330000000003E-2</v>
      </c>
      <c r="FU228" s="8">
        <f t="shared" si="343"/>
        <v>-4.4377100000000003E-2</v>
      </c>
      <c r="FV228" s="8">
        <f t="shared" si="344"/>
        <v>-1.654039095571308E-3</v>
      </c>
      <c r="FW228">
        <v>6</v>
      </c>
      <c r="FY228">
        <v>0.27694808999999998</v>
      </c>
      <c r="FZ228">
        <v>-6.76866E-2</v>
      </c>
      <c r="GA228" s="8">
        <f t="shared" si="345"/>
        <v>-4.4377100000000003E-2</v>
      </c>
      <c r="GB228" s="8">
        <f t="shared" si="346"/>
        <v>2.9739738379392028E-3</v>
      </c>
      <c r="GC228">
        <v>8</v>
      </c>
      <c r="GD228" s="1"/>
      <c r="GE228" s="1">
        <v>0.27694808999999998</v>
      </c>
      <c r="GF228" s="1">
        <v>-0.18155807800000001</v>
      </c>
      <c r="GG228" s="8">
        <f t="shared" si="347"/>
        <v>-4.4377096000000005E-2</v>
      </c>
      <c r="GH228" s="8">
        <f t="shared" si="348"/>
        <v>7.9332047880898027E-3</v>
      </c>
      <c r="GI228">
        <v>10</v>
      </c>
      <c r="GK228" s="1">
        <v>0.27694808999999998</v>
      </c>
      <c r="GL228" s="1">
        <v>-0.29292323999999997</v>
      </c>
      <c r="GM228" s="8">
        <f t="shared" si="349"/>
        <v>-4.4377100000000003E-2</v>
      </c>
      <c r="GN228" s="8">
        <f t="shared" si="350"/>
        <v>1.2712761285966391E-2</v>
      </c>
      <c r="GO228">
        <v>12</v>
      </c>
      <c r="GQ228" s="1">
        <v>0.27694808999999998</v>
      </c>
      <c r="GR228" s="1">
        <v>-0.40107964000000002</v>
      </c>
      <c r="GS228" s="8">
        <f t="shared" si="351"/>
        <v>-4.4377100000000003E-2</v>
      </c>
      <c r="GT228" s="8">
        <f t="shared" si="352"/>
        <v>1.7266980711868482E-2</v>
      </c>
      <c r="GU228">
        <v>14</v>
      </c>
      <c r="GW228" s="1">
        <v>0.27694808999999998</v>
      </c>
      <c r="GX228" s="1">
        <v>-0.48764431000000003</v>
      </c>
      <c r="GY228" s="8">
        <f t="shared" si="353"/>
        <v>-4.4377100000000003E-2</v>
      </c>
      <c r="GZ228" s="8">
        <f t="shared" si="354"/>
        <v>2.0798234330215163E-2</v>
      </c>
      <c r="HA228">
        <v>16</v>
      </c>
      <c r="HC228">
        <v>0.27694808999999998</v>
      </c>
      <c r="HD228" s="1">
        <v>-0.59212661</v>
      </c>
      <c r="HE228" s="8">
        <f t="shared" si="355"/>
        <v>-4.4377100000000003E-2</v>
      </c>
      <c r="HF228" s="8">
        <f t="shared" si="356"/>
        <v>2.4986335842282034E-2</v>
      </c>
      <c r="HG228">
        <v>18</v>
      </c>
      <c r="HH228" s="1"/>
      <c r="HI228">
        <v>0.27694808999999998</v>
      </c>
      <c r="HJ228">
        <v>-0.69474853999999997</v>
      </c>
      <c r="HK228" s="8">
        <f t="shared" si="357"/>
        <v>-4.4377100000000003E-2</v>
      </c>
      <c r="HL228" s="8">
        <f t="shared" si="358"/>
        <v>2.8966440321511015E-2</v>
      </c>
      <c r="HM228">
        <v>20</v>
      </c>
      <c r="HO228">
        <v>0.27694808999999998</v>
      </c>
      <c r="HP228">
        <v>-0.69474853999999997</v>
      </c>
    </row>
    <row r="229" spans="129:224" x14ac:dyDescent="0.3">
      <c r="DY229" s="1">
        <v>0.41284756900000003</v>
      </c>
      <c r="DZ229" s="14">
        <f t="shared" si="334"/>
        <v>5.7526732273967394E-2</v>
      </c>
      <c r="EA229" s="14">
        <f t="shared" si="335"/>
        <v>-5.7526732273967394E-2</v>
      </c>
      <c r="EB229" s="14">
        <f t="shared" si="336"/>
        <v>4.4585435000000007E-2</v>
      </c>
      <c r="EC229" s="14">
        <f t="shared" si="337"/>
        <v>1.5255830404067791E-3</v>
      </c>
      <c r="ED229" s="7">
        <f t="shared" si="359"/>
        <v>-1.5365925992766278</v>
      </c>
      <c r="EE229">
        <f t="shared" si="338"/>
        <v>-0.99941510953696477</v>
      </c>
      <c r="EG229">
        <v>0.32132518999999998</v>
      </c>
      <c r="EH229">
        <v>0.50699189</v>
      </c>
      <c r="EI229" s="8">
        <f t="shared" si="339"/>
        <v>-4.4383090000000014E-2</v>
      </c>
      <c r="EJ229" s="8">
        <f t="shared" si="340"/>
        <v>-2.2488705555916647E-2</v>
      </c>
      <c r="EK229">
        <v>0</v>
      </c>
      <c r="FG229">
        <v>0.32132518999999998</v>
      </c>
      <c r="FH229">
        <v>0.31014659999999999</v>
      </c>
      <c r="FI229" s="8">
        <f>FG229-FG230</f>
        <v>-4.4383090000000014E-2</v>
      </c>
      <c r="FJ229" s="8">
        <f>-FI229*FH229*$EE229*COS(FK229*(PI()/180))</f>
        <v>-1.374883276646136E-2</v>
      </c>
      <c r="FK229">
        <v>2</v>
      </c>
      <c r="FM229">
        <v>0.32132518999999998</v>
      </c>
      <c r="FN229">
        <v>0.19617212000000001</v>
      </c>
      <c r="FO229" s="8">
        <f t="shared" si="341"/>
        <v>-4.4383090000000014E-2</v>
      </c>
      <c r="FP229" s="8">
        <f t="shared" si="342"/>
        <v>-8.6804356379892641E-3</v>
      </c>
      <c r="FQ229">
        <v>4</v>
      </c>
      <c r="FS229">
        <v>0.32132518999999998</v>
      </c>
      <c r="FT229">
        <v>6.279527E-2</v>
      </c>
      <c r="FU229" s="8">
        <f t="shared" si="343"/>
        <v>-4.4383090000000014E-2</v>
      </c>
      <c r="FV229" s="8">
        <f t="shared" si="344"/>
        <v>-2.7701591908601995E-3</v>
      </c>
      <c r="FW229">
        <v>6</v>
      </c>
      <c r="FY229">
        <v>0.32132518999999998</v>
      </c>
      <c r="FZ229">
        <v>-3.1584479999999998E-2</v>
      </c>
      <c r="GA229" s="8">
        <f t="shared" si="345"/>
        <v>-4.4383090000000014E-2</v>
      </c>
      <c r="GB229" s="8">
        <f t="shared" si="346"/>
        <v>1.387362503542E-3</v>
      </c>
      <c r="GC229">
        <v>8</v>
      </c>
      <c r="GD229" s="1"/>
      <c r="GE229" s="1">
        <v>0.32132518599999998</v>
      </c>
      <c r="GF229" s="1">
        <v>-0.135131958</v>
      </c>
      <c r="GG229" s="8">
        <f t="shared" si="347"/>
        <v>-4.4383089000000042E-2</v>
      </c>
      <c r="GH229" s="8">
        <f t="shared" si="348"/>
        <v>5.9030024669703262E-3</v>
      </c>
      <c r="GI229">
        <v>10</v>
      </c>
      <c r="GK229" s="1">
        <v>0.32132518999999998</v>
      </c>
      <c r="GL229" s="1">
        <v>-0.23703595999999999</v>
      </c>
      <c r="GM229" s="8">
        <f t="shared" si="349"/>
        <v>-4.4383090000000014E-2</v>
      </c>
      <c r="GN229" s="8">
        <f t="shared" si="350"/>
        <v>1.0284473808353031E-2</v>
      </c>
      <c r="GO229">
        <v>12</v>
      </c>
      <c r="GQ229" s="1">
        <v>0.32132518999999998</v>
      </c>
      <c r="GR229" s="1">
        <v>-0.33664381999999998</v>
      </c>
      <c r="GS229" s="8">
        <f t="shared" si="351"/>
        <v>-4.4383090000000014E-2</v>
      </c>
      <c r="GT229" s="8">
        <f t="shared" si="352"/>
        <v>1.4488993271576293E-2</v>
      </c>
      <c r="GU229">
        <v>14</v>
      </c>
      <c r="GW229" s="1">
        <v>0.32132518999999998</v>
      </c>
      <c r="GX229" s="1">
        <v>-0.41690849000000002</v>
      </c>
      <c r="GY229" s="8">
        <f t="shared" si="353"/>
        <v>-4.4383090000000014E-2</v>
      </c>
      <c r="GZ229" s="8">
        <f t="shared" si="354"/>
        <v>1.7776482199128571E-2</v>
      </c>
      <c r="HA229">
        <v>16</v>
      </c>
      <c r="HC229">
        <v>0.32132518999999998</v>
      </c>
      <c r="HD229" s="1">
        <v>-0.51452547000000004</v>
      </c>
      <c r="HE229" s="8">
        <f t="shared" si="355"/>
        <v>-4.4383090000000014E-2</v>
      </c>
      <c r="HF229" s="8">
        <f t="shared" si="356"/>
        <v>2.1705842609377583E-2</v>
      </c>
      <c r="HG229">
        <v>18</v>
      </c>
      <c r="HH229" s="1"/>
      <c r="HI229">
        <v>0.32132518999999998</v>
      </c>
      <c r="HJ229">
        <v>-0.61118455000000005</v>
      </c>
      <c r="HK229" s="8">
        <f t="shared" si="357"/>
        <v>-4.4383090000000014E-2</v>
      </c>
      <c r="HL229" s="8">
        <f t="shared" si="358"/>
        <v>2.5475436247895326E-2</v>
      </c>
      <c r="HM229">
        <v>20</v>
      </c>
      <c r="HO229">
        <v>0.32132518999999998</v>
      </c>
      <c r="HP229">
        <v>-0.61118455000000005</v>
      </c>
    </row>
    <row r="230" spans="129:224" x14ac:dyDescent="0.3">
      <c r="DY230" s="1">
        <v>0.457418622</v>
      </c>
      <c r="DZ230" s="14">
        <f t="shared" si="334"/>
        <v>5.5420099779394875E-2</v>
      </c>
      <c r="EA230" s="14">
        <f t="shared" si="335"/>
        <v>-5.5420099779394875E-2</v>
      </c>
      <c r="EB230" s="14">
        <f t="shared" si="336"/>
        <v>4.4571052999999972E-2</v>
      </c>
      <c r="EC230" s="14">
        <f t="shared" si="337"/>
        <v>2.106632494572519E-3</v>
      </c>
      <c r="ED230" s="7">
        <f t="shared" si="359"/>
        <v>-1.5235668862871452</v>
      </c>
      <c r="EE230">
        <f t="shared" si="338"/>
        <v>-0.9988848972786567</v>
      </c>
      <c r="EG230">
        <v>0.36570828</v>
      </c>
      <c r="EH230">
        <v>0.50521077999999997</v>
      </c>
      <c r="EI230" s="8">
        <f t="shared" si="339"/>
        <v>-4.4389740000000011E-2</v>
      </c>
      <c r="EJ230" s="8">
        <f t="shared" si="340"/>
        <v>-2.2401167680436488E-2</v>
      </c>
      <c r="EK230">
        <v>0</v>
      </c>
      <c r="FG230">
        <v>0.36570828</v>
      </c>
      <c r="FH230">
        <v>0.30606245999999998</v>
      </c>
      <c r="FI230" s="8">
        <f>FG230-FG231</f>
        <v>-4.4389740000000011E-2</v>
      </c>
      <c r="FJ230" s="8">
        <f>-FI230*FH230*$EE230*COS(FK230*(PI()/180))</f>
        <v>-1.3562616185391105E-2</v>
      </c>
      <c r="FK230">
        <v>2</v>
      </c>
      <c r="FM230">
        <v>0.36570828</v>
      </c>
      <c r="FN230">
        <v>0.18768841</v>
      </c>
      <c r="FO230" s="8">
        <f t="shared" si="341"/>
        <v>-4.4389740000000011E-2</v>
      </c>
      <c r="FP230" s="8">
        <f t="shared" si="342"/>
        <v>-8.3018769723589708E-3</v>
      </c>
      <c r="FQ230">
        <v>4</v>
      </c>
      <c r="FS230">
        <v>0.36570828</v>
      </c>
      <c r="FT230">
        <v>7.5466199999999997E-2</v>
      </c>
      <c r="FU230" s="8">
        <f t="shared" si="343"/>
        <v>-4.4389740000000011E-2</v>
      </c>
      <c r="FV230" s="8">
        <f t="shared" si="344"/>
        <v>-3.3278587101842091E-3</v>
      </c>
      <c r="FW230">
        <v>6</v>
      </c>
      <c r="FY230">
        <v>0.36570828</v>
      </c>
      <c r="FZ230">
        <v>-1.042945E-2</v>
      </c>
      <c r="GA230" s="8">
        <f t="shared" si="345"/>
        <v>-4.4389740000000011E-2</v>
      </c>
      <c r="GB230" s="8">
        <f t="shared" si="346"/>
        <v>4.5794384886307617E-4</v>
      </c>
      <c r="GC230">
        <v>8</v>
      </c>
      <c r="GD230" s="1"/>
      <c r="GE230" s="1">
        <v>0.36570827500000003</v>
      </c>
      <c r="GF230" s="1">
        <v>-0.10596754999999999</v>
      </c>
      <c r="GG230" s="8">
        <f t="shared" si="347"/>
        <v>-4.4389748999999978E-2</v>
      </c>
      <c r="GH230" s="8">
        <f t="shared" si="348"/>
        <v>4.6272449334329412E-3</v>
      </c>
      <c r="GI230">
        <v>10</v>
      </c>
      <c r="GK230" s="1">
        <v>0.36570828</v>
      </c>
      <c r="GL230" s="1">
        <v>-0.20047787</v>
      </c>
      <c r="GM230" s="8">
        <f t="shared" si="349"/>
        <v>-4.4389740000000011E-2</v>
      </c>
      <c r="GN230" s="8">
        <f t="shared" si="350"/>
        <v>8.694985889813182E-3</v>
      </c>
      <c r="GO230">
        <v>12</v>
      </c>
      <c r="GQ230" s="1">
        <v>0.36570828</v>
      </c>
      <c r="GR230" s="1">
        <v>-0.29336274000000001</v>
      </c>
      <c r="GS230" s="8">
        <f t="shared" si="351"/>
        <v>-4.4389740000000011E-2</v>
      </c>
      <c r="GT230" s="8">
        <f t="shared" si="352"/>
        <v>1.2621388060876945E-2</v>
      </c>
      <c r="GU230">
        <v>14</v>
      </c>
      <c r="GW230" s="1">
        <v>0.36570828</v>
      </c>
      <c r="GX230" s="1">
        <v>-0.36865419999999999</v>
      </c>
      <c r="GY230" s="8">
        <f t="shared" si="353"/>
        <v>-4.4389740000000011E-2</v>
      </c>
      <c r="GZ230" s="8">
        <f t="shared" si="354"/>
        <v>1.571299134266271E-2</v>
      </c>
      <c r="HA230">
        <v>16</v>
      </c>
      <c r="HC230">
        <v>0.36570828</v>
      </c>
      <c r="HD230" s="1">
        <v>-0.46083959000000002</v>
      </c>
      <c r="HE230" s="8">
        <f t="shared" si="355"/>
        <v>-4.4389740000000011E-2</v>
      </c>
      <c r="HF230" s="8">
        <f t="shared" si="356"/>
        <v>1.9433640083933477E-2</v>
      </c>
      <c r="HG230">
        <v>18</v>
      </c>
      <c r="HH230" s="1"/>
      <c r="HI230">
        <v>0.36570828</v>
      </c>
      <c r="HJ230">
        <v>-0.55277368999999998</v>
      </c>
      <c r="HK230" s="8">
        <f t="shared" si="357"/>
        <v>-4.4389740000000011E-2</v>
      </c>
      <c r="HL230" s="8">
        <f t="shared" si="358"/>
        <v>2.3031977551806127E-2</v>
      </c>
      <c r="HM230">
        <v>20</v>
      </c>
      <c r="HO230">
        <v>0.36570828</v>
      </c>
      <c r="HP230">
        <v>-0.55277368999999998</v>
      </c>
    </row>
    <row r="231" spans="129:224" x14ac:dyDescent="0.3">
      <c r="DY231" s="1">
        <v>0.50200401900000002</v>
      </c>
      <c r="DZ231" s="14">
        <f t="shared" si="334"/>
        <v>5.2813337809880657E-2</v>
      </c>
      <c r="EA231" s="14">
        <f t="shared" si="335"/>
        <v>-5.2813337809880657E-2</v>
      </c>
      <c r="EB231" s="14">
        <f t="shared" si="336"/>
        <v>4.4585397000000027E-2</v>
      </c>
      <c r="EC231" s="14">
        <f t="shared" si="337"/>
        <v>2.606761969514218E-3</v>
      </c>
      <c r="ED231" s="7">
        <f t="shared" si="359"/>
        <v>-1.5123960894851083</v>
      </c>
      <c r="EE231">
        <f t="shared" si="338"/>
        <v>-0.99829519075717399</v>
      </c>
      <c r="EG231">
        <v>0.41009802000000001</v>
      </c>
      <c r="EH231">
        <v>0.48170274000000002</v>
      </c>
      <c r="EI231" s="8">
        <f t="shared" si="339"/>
        <v>-4.439208E-2</v>
      </c>
      <c r="EJ231" s="8">
        <f t="shared" si="340"/>
        <v>-2.1347331293307539E-2</v>
      </c>
      <c r="EK231">
        <v>0</v>
      </c>
      <c r="FG231">
        <v>0.41009802000000001</v>
      </c>
      <c r="FH231">
        <v>0.29546984999999998</v>
      </c>
      <c r="FI231" s="8">
        <f>FG231-FG232</f>
        <v>-4.439208E-2</v>
      </c>
      <c r="FJ231" s="8">
        <f>-FI231*FH231*$EE231*COS(FK231*(PI()/180))</f>
        <v>-1.3086183443669063E-2</v>
      </c>
      <c r="FK231">
        <v>2</v>
      </c>
      <c r="FM231">
        <v>0.41009802000000001</v>
      </c>
      <c r="FN231">
        <v>0.18573554</v>
      </c>
      <c r="FO231" s="8">
        <f t="shared" si="341"/>
        <v>-4.439208E-2</v>
      </c>
      <c r="FP231" s="8">
        <f t="shared" si="342"/>
        <v>-8.2110798594479811E-3</v>
      </c>
      <c r="FQ231">
        <v>4</v>
      </c>
      <c r="FS231">
        <v>0.41009802000000001</v>
      </c>
      <c r="FT231">
        <v>8.4152829999999998E-2</v>
      </c>
      <c r="FU231" s="8">
        <f t="shared" si="343"/>
        <v>-4.439208E-2</v>
      </c>
      <c r="FV231" s="8">
        <f t="shared" si="344"/>
        <v>-3.7089207009314814E-3</v>
      </c>
      <c r="FW231">
        <v>6</v>
      </c>
      <c r="FY231">
        <v>0.41009802000000001</v>
      </c>
      <c r="FZ231">
        <v>6.2130600000000003E-3</v>
      </c>
      <c r="GA231" s="8">
        <f t="shared" si="345"/>
        <v>-4.439208E-2</v>
      </c>
      <c r="GB231" s="8">
        <f t="shared" si="346"/>
        <v>-2.7266085765660945E-4</v>
      </c>
      <c r="GC231">
        <v>8</v>
      </c>
      <c r="GD231" s="1"/>
      <c r="GE231" s="1">
        <v>0.41009802400000001</v>
      </c>
      <c r="GF231" s="1">
        <v>-8.1703934800000003E-2</v>
      </c>
      <c r="GG231" s="8">
        <f t="shared" si="347"/>
        <v>-4.4392078999999973E-2</v>
      </c>
      <c r="GH231" s="8">
        <f t="shared" si="348"/>
        <v>3.5658157171696175E-3</v>
      </c>
      <c r="GI231">
        <v>10</v>
      </c>
      <c r="GK231" s="1">
        <v>0.41009802000000001</v>
      </c>
      <c r="GL231" s="1">
        <v>-0.16909964</v>
      </c>
      <c r="GM231" s="8">
        <f t="shared" si="349"/>
        <v>-4.439208E-2</v>
      </c>
      <c r="GN231" s="8">
        <f t="shared" si="350"/>
        <v>7.3301278643847067E-3</v>
      </c>
      <c r="GO231">
        <v>12</v>
      </c>
      <c r="GQ231" s="1">
        <v>0.41009802000000001</v>
      </c>
      <c r="GR231" s="1">
        <v>-0.25542823999999997</v>
      </c>
      <c r="GS231" s="8">
        <f t="shared" si="351"/>
        <v>-4.439208E-2</v>
      </c>
      <c r="GT231" s="8">
        <f t="shared" si="352"/>
        <v>1.0983417767383588E-2</v>
      </c>
      <c r="GU231">
        <v>14</v>
      </c>
      <c r="GW231" s="1">
        <v>0.41009802000000001</v>
      </c>
      <c r="GX231" s="1">
        <v>-0.32566405999999998</v>
      </c>
      <c r="GY231" s="8">
        <f t="shared" si="353"/>
        <v>-4.439208E-2</v>
      </c>
      <c r="GZ231" s="8">
        <f t="shared" si="354"/>
        <v>1.3873177512027645E-2</v>
      </c>
      <c r="HA231">
        <v>16</v>
      </c>
      <c r="HC231">
        <v>0.41009802000000001</v>
      </c>
      <c r="HD231" s="1">
        <v>-0.41236012</v>
      </c>
      <c r="HE231" s="8">
        <f t="shared" si="355"/>
        <v>-4.439208E-2</v>
      </c>
      <c r="HF231" s="8">
        <f t="shared" si="356"/>
        <v>1.7379907322433993E-2</v>
      </c>
      <c r="HG231">
        <v>18</v>
      </c>
      <c r="HH231" s="1"/>
      <c r="HI231">
        <v>0.41009802000000001</v>
      </c>
      <c r="HJ231">
        <v>-0.49938266999999997</v>
      </c>
      <c r="HK231" s="8">
        <f t="shared" si="357"/>
        <v>-4.439208E-2</v>
      </c>
      <c r="HL231" s="8">
        <f t="shared" si="358"/>
        <v>2.0796189053234774E-2</v>
      </c>
      <c r="HM231">
        <v>20</v>
      </c>
      <c r="HO231">
        <v>0.41009802000000001</v>
      </c>
      <c r="HP231">
        <v>-0.49938266999999997</v>
      </c>
    </row>
    <row r="232" spans="129:224" x14ac:dyDescent="0.3">
      <c r="DY232" s="1">
        <v>0.54657242699999997</v>
      </c>
      <c r="DZ232" s="14">
        <f t="shared" si="334"/>
        <v>4.9774339676722755E-2</v>
      </c>
      <c r="EA232" s="14">
        <f t="shared" si="335"/>
        <v>-4.9774339676722755E-2</v>
      </c>
      <c r="EB232" s="14">
        <f t="shared" si="336"/>
        <v>4.4568407999999948E-2</v>
      </c>
      <c r="EC232" s="14">
        <f t="shared" si="337"/>
        <v>3.0389981331579025E-3</v>
      </c>
      <c r="ED232" s="7">
        <f t="shared" si="359"/>
        <v>-1.5027144405318809</v>
      </c>
      <c r="EE232">
        <f t="shared" si="338"/>
        <v>-0.9976833234328365</v>
      </c>
      <c r="EG232">
        <v>0.45449010000000001</v>
      </c>
      <c r="EH232">
        <v>0.45795756999999998</v>
      </c>
      <c r="EI232" s="8">
        <f t="shared" si="339"/>
        <v>-4.4395249999999997E-2</v>
      </c>
      <c r="EJ232" s="8">
        <f t="shared" si="340"/>
        <v>-2.0284040132045329E-2</v>
      </c>
      <c r="EK232">
        <v>0</v>
      </c>
      <c r="FG232">
        <v>0.45449010000000001</v>
      </c>
      <c r="FH232">
        <v>0.28079047000000001</v>
      </c>
      <c r="FI232" s="8">
        <f>FG232-FG233</f>
        <v>-4.4395249999999997E-2</v>
      </c>
      <c r="FJ232" s="8">
        <f>-FI232*FH232*$EE232*COS(FK232*(PI()/180))</f>
        <v>-1.2429307758288816E-2</v>
      </c>
      <c r="FK232">
        <v>2</v>
      </c>
      <c r="FM232">
        <v>0.45449010000000001</v>
      </c>
      <c r="FN232">
        <v>0.18118154</v>
      </c>
      <c r="FO232" s="8">
        <f t="shared" si="341"/>
        <v>-4.4395249999999997E-2</v>
      </c>
      <c r="FP232" s="8">
        <f t="shared" si="342"/>
        <v>-8.0054169323507379E-3</v>
      </c>
      <c r="FQ232">
        <v>4</v>
      </c>
      <c r="FS232">
        <v>0.45449010000000001</v>
      </c>
      <c r="FT232">
        <v>8.8677019999999995E-2</v>
      </c>
      <c r="FU232" s="8">
        <f t="shared" si="343"/>
        <v>-4.4395249999999997E-2</v>
      </c>
      <c r="FV232" s="8">
        <f t="shared" si="344"/>
        <v>-3.9062016400529726E-3</v>
      </c>
      <c r="FW232">
        <v>6</v>
      </c>
      <c r="FY232">
        <v>0.45449010000000001</v>
      </c>
      <c r="FZ232">
        <v>1.804706E-2</v>
      </c>
      <c r="GA232" s="8">
        <f t="shared" si="345"/>
        <v>-4.4395249999999997E-2</v>
      </c>
      <c r="GB232" s="8">
        <f t="shared" si="346"/>
        <v>-7.915684145366346E-4</v>
      </c>
      <c r="GC232">
        <v>8</v>
      </c>
      <c r="GD232" s="1"/>
      <c r="GE232" s="1">
        <v>0.45449010299999998</v>
      </c>
      <c r="GF232" s="1">
        <v>-6.2871917700000002E-2</v>
      </c>
      <c r="GG232" s="8">
        <f t="shared" si="347"/>
        <v>-4.4395245000000028E-2</v>
      </c>
      <c r="GH232" s="8">
        <f t="shared" si="348"/>
        <v>2.7424412722767736E-3</v>
      </c>
      <c r="GI232">
        <v>10</v>
      </c>
      <c r="GK232" s="1">
        <v>0.45449010000000001</v>
      </c>
      <c r="GL232" s="1">
        <v>-0.14367996999999999</v>
      </c>
      <c r="GM232" s="8">
        <f t="shared" si="349"/>
        <v>-4.4395249999999997E-2</v>
      </c>
      <c r="GN232" s="8">
        <f t="shared" si="350"/>
        <v>6.2248636279521215E-3</v>
      </c>
      <c r="GO232">
        <v>12</v>
      </c>
      <c r="GQ232" s="1">
        <v>0.45449010000000001</v>
      </c>
      <c r="GR232" s="1">
        <v>-0.22387693</v>
      </c>
      <c r="GS232" s="8">
        <f t="shared" si="351"/>
        <v>-4.4395249999999997E-2</v>
      </c>
      <c r="GT232" s="8">
        <f t="shared" si="352"/>
        <v>9.6214976964693853E-3</v>
      </c>
      <c r="GU232">
        <v>14</v>
      </c>
      <c r="GW232" s="1">
        <v>0.45449010000000001</v>
      </c>
      <c r="GX232" s="1">
        <v>-0.28921319000000001</v>
      </c>
      <c r="GY232" s="8">
        <f t="shared" si="353"/>
        <v>-4.4395249999999997E-2</v>
      </c>
      <c r="GZ232" s="8">
        <f t="shared" si="354"/>
        <v>1.2313710859071453E-2</v>
      </c>
      <c r="HA232">
        <v>16</v>
      </c>
      <c r="HC232">
        <v>0.45449010000000001</v>
      </c>
      <c r="HD232" s="1">
        <v>-0.37066358999999999</v>
      </c>
      <c r="HE232" s="8">
        <f t="shared" si="355"/>
        <v>-4.4395249999999997E-2</v>
      </c>
      <c r="HF232" s="8">
        <f t="shared" si="356"/>
        <v>1.5614046633865633E-2</v>
      </c>
      <c r="HG232">
        <v>18</v>
      </c>
      <c r="HH232" s="1"/>
      <c r="HI232">
        <v>0.45449010000000001</v>
      </c>
      <c r="HJ232">
        <v>-0.4529183</v>
      </c>
      <c r="HK232" s="8">
        <f t="shared" si="357"/>
        <v>-4.4395249999999997E-2</v>
      </c>
      <c r="HL232" s="8">
        <f t="shared" si="358"/>
        <v>1.8851022155798765E-2</v>
      </c>
      <c r="HM232">
        <v>20</v>
      </c>
      <c r="HO232">
        <v>0.45449010000000001</v>
      </c>
      <c r="HP232">
        <v>-0.4529183</v>
      </c>
    </row>
    <row r="233" spans="129:224" x14ac:dyDescent="0.3">
      <c r="DY233" s="1">
        <v>0.591166148</v>
      </c>
      <c r="DZ233" s="14">
        <f t="shared" si="334"/>
        <v>4.6352878718469832E-2</v>
      </c>
      <c r="EA233" s="14">
        <f t="shared" si="335"/>
        <v>-4.6352878718469832E-2</v>
      </c>
      <c r="EB233" s="14">
        <f t="shared" si="336"/>
        <v>4.4593721000000031E-2</v>
      </c>
      <c r="EC233" s="14">
        <f t="shared" si="337"/>
        <v>3.4214609582529226E-3</v>
      </c>
      <c r="ED233" s="7">
        <f t="shared" si="359"/>
        <v>-1.4942211782865467</v>
      </c>
      <c r="EE233">
        <f t="shared" si="338"/>
        <v>-0.99706955568561673</v>
      </c>
      <c r="EG233">
        <v>0.49888535000000001</v>
      </c>
      <c r="EH233">
        <v>0.43100013999999998</v>
      </c>
      <c r="EI233" s="8">
        <f t="shared" si="339"/>
        <v>-4.437842000000003E-2</v>
      </c>
      <c r="EJ233" s="8">
        <f t="shared" si="340"/>
        <v>-1.9071054316198217E-2</v>
      </c>
      <c r="EK233">
        <v>0</v>
      </c>
      <c r="FG233">
        <v>0.49888535000000001</v>
      </c>
      <c r="FH233">
        <v>0.26110870000000003</v>
      </c>
      <c r="FI233" s="8">
        <f>FG233-FG234</f>
        <v>-4.437842000000003E-2</v>
      </c>
      <c r="FJ233" s="8">
        <f>-FI233*FH233*$EE233*COS(FK233*(PI()/180))</f>
        <v>-1.1546596600337919E-2</v>
      </c>
      <c r="FK233">
        <v>2</v>
      </c>
      <c r="FM233">
        <v>0.49888535000000001</v>
      </c>
      <c r="FN233">
        <v>0.17504196</v>
      </c>
      <c r="FO233" s="8">
        <f t="shared" si="341"/>
        <v>-4.437842000000003E-2</v>
      </c>
      <c r="FP233" s="8">
        <f t="shared" si="342"/>
        <v>-7.726454461844179E-3</v>
      </c>
      <c r="FQ233">
        <v>4</v>
      </c>
      <c r="FS233">
        <v>0.49888535000000001</v>
      </c>
      <c r="FT233">
        <v>9.0266520000000003E-2</v>
      </c>
      <c r="FU233" s="8">
        <f t="shared" si="343"/>
        <v>-4.437842000000003E-2</v>
      </c>
      <c r="FV233" s="8">
        <f t="shared" si="344"/>
        <v>-3.9722661594966974E-3</v>
      </c>
      <c r="FW233">
        <v>6</v>
      </c>
      <c r="FY233">
        <v>0.49888535000000001</v>
      </c>
      <c r="FZ233">
        <v>2.6497440000000001E-2</v>
      </c>
      <c r="GA233" s="8">
        <f t="shared" si="345"/>
        <v>-4.437842000000003E-2</v>
      </c>
      <c r="GB233" s="8">
        <f t="shared" si="346"/>
        <v>-1.1610581857034821E-3</v>
      </c>
      <c r="GC233">
        <v>8</v>
      </c>
      <c r="GD233" s="1"/>
      <c r="GE233" s="1">
        <v>0.49888534800000001</v>
      </c>
      <c r="GF233" s="1">
        <v>-4.7867300600000003E-2</v>
      </c>
      <c r="GG233" s="8">
        <f t="shared" si="347"/>
        <v>-4.4378419999999974E-2</v>
      </c>
      <c r="GH233" s="8">
        <f t="shared" si="348"/>
        <v>2.0858721599433532E-3</v>
      </c>
      <c r="GI233">
        <v>10</v>
      </c>
      <c r="GK233" s="1">
        <v>0.49888535000000001</v>
      </c>
      <c r="GL233" s="1">
        <v>-0.1224563</v>
      </c>
      <c r="GM233" s="8">
        <f t="shared" si="349"/>
        <v>-4.437842000000003E-2</v>
      </c>
      <c r="GN233" s="8">
        <f t="shared" si="350"/>
        <v>5.3000848088502715E-3</v>
      </c>
      <c r="GO233">
        <v>12</v>
      </c>
      <c r="GQ233" s="1">
        <v>0.49888535000000001</v>
      </c>
      <c r="GR233" s="1">
        <v>-0.19680728</v>
      </c>
      <c r="GS233" s="8">
        <f t="shared" si="351"/>
        <v>-4.437842000000003E-2</v>
      </c>
      <c r="GT233" s="8">
        <f t="shared" si="352"/>
        <v>8.449724895533502E-3</v>
      </c>
      <c r="GU233">
        <v>14</v>
      </c>
      <c r="GW233" s="1">
        <v>0.49888535000000001</v>
      </c>
      <c r="GX233" s="1">
        <v>-0.25728978000000002</v>
      </c>
      <c r="GY233" s="8">
        <f t="shared" si="353"/>
        <v>-4.437842000000003E-2</v>
      </c>
      <c r="GZ233" s="8">
        <f t="shared" si="354"/>
        <v>1.0943631592095372E-2</v>
      </c>
      <c r="HA233">
        <v>16</v>
      </c>
      <c r="HC233">
        <v>0.49888535000000001</v>
      </c>
      <c r="HD233" s="1">
        <v>-0.33363709000000003</v>
      </c>
      <c r="HE233" s="8">
        <f t="shared" si="355"/>
        <v>-4.437842000000003E-2</v>
      </c>
      <c r="HF233" s="8">
        <f t="shared" si="356"/>
        <v>1.4040350255100517E-2</v>
      </c>
      <c r="HG233">
        <v>18</v>
      </c>
      <c r="HH233" s="1"/>
      <c r="HI233">
        <v>0.49888535000000001</v>
      </c>
      <c r="HJ233">
        <v>-0.41118320000000003</v>
      </c>
      <c r="HK233" s="8">
        <f t="shared" si="357"/>
        <v>-4.437842000000003E-2</v>
      </c>
      <c r="HL233" s="8">
        <f t="shared" si="358"/>
        <v>1.7096943258388099E-2</v>
      </c>
      <c r="HM233">
        <v>20</v>
      </c>
      <c r="HO233">
        <v>0.49888535000000001</v>
      </c>
      <c r="HP233">
        <v>-0.41118320000000003</v>
      </c>
    </row>
    <row r="234" spans="129:224" x14ac:dyDescent="0.3">
      <c r="DY234" s="1">
        <v>0.63571699100000001</v>
      </c>
      <c r="DZ234" s="14">
        <f t="shared" si="334"/>
        <v>4.2595795220475678E-2</v>
      </c>
      <c r="EA234" s="14">
        <f t="shared" si="335"/>
        <v>-4.2595795220475678E-2</v>
      </c>
      <c r="EB234" s="14">
        <f t="shared" si="336"/>
        <v>4.4550843000000007E-2</v>
      </c>
      <c r="EC234" s="14">
        <f t="shared" si="337"/>
        <v>3.7570834979941542E-3</v>
      </c>
      <c r="ED234" s="7">
        <f t="shared" si="359"/>
        <v>-1.4866629118738566</v>
      </c>
      <c r="EE234">
        <f t="shared" si="338"/>
        <v>-0.99646287142903345</v>
      </c>
      <c r="EG234">
        <v>0.54326377000000003</v>
      </c>
      <c r="EH234">
        <v>0.40335929999999998</v>
      </c>
      <c r="EI234" s="8">
        <f t="shared" si="339"/>
        <v>-4.4394939999999994E-2</v>
      </c>
      <c r="EJ234" s="8">
        <f t="shared" si="340"/>
        <v>-1.7843772164739397E-2</v>
      </c>
      <c r="EK234">
        <v>0</v>
      </c>
      <c r="FG234">
        <v>0.54326377000000003</v>
      </c>
      <c r="FH234">
        <v>0.24244106000000001</v>
      </c>
      <c r="FI234" s="8">
        <f>FG234-FG235</f>
        <v>-4.4394939999999994E-2</v>
      </c>
      <c r="FJ234" s="8">
        <f>-FI234*FH234*$EE234*COS(FK234*(PI()/180))</f>
        <v>-1.0718552212138075E-2</v>
      </c>
      <c r="FK234">
        <v>2</v>
      </c>
      <c r="FM234">
        <v>0.54326377000000003</v>
      </c>
      <c r="FN234">
        <v>0.16753707000000001</v>
      </c>
      <c r="FO234" s="8">
        <f t="shared" si="341"/>
        <v>-4.4394939999999994E-2</v>
      </c>
      <c r="FP234" s="8">
        <f t="shared" si="342"/>
        <v>-7.3934357055494525E-3</v>
      </c>
      <c r="FQ234">
        <v>4</v>
      </c>
      <c r="FS234">
        <v>0.54326377000000003</v>
      </c>
      <c r="FT234">
        <v>8.9634939999999996E-2</v>
      </c>
      <c r="FU234" s="8">
        <f t="shared" si="343"/>
        <v>-4.4394939999999994E-2</v>
      </c>
      <c r="FV234" s="8">
        <f t="shared" si="344"/>
        <v>-3.9435402317705365E-3</v>
      </c>
      <c r="FW234">
        <v>6</v>
      </c>
      <c r="FY234">
        <v>0.54326377000000003</v>
      </c>
      <c r="FZ234">
        <v>3.2348290000000002E-2</v>
      </c>
      <c r="GA234" s="8">
        <f t="shared" si="345"/>
        <v>-4.4394939999999994E-2</v>
      </c>
      <c r="GB234" s="8">
        <f t="shared" si="346"/>
        <v>-1.4170941266243267E-3</v>
      </c>
      <c r="GC234">
        <v>8</v>
      </c>
      <c r="GD234" s="1"/>
      <c r="GE234" s="1">
        <v>0.54326376799999998</v>
      </c>
      <c r="GF234" s="1">
        <v>-3.5853600700000002E-2</v>
      </c>
      <c r="GG234" s="8">
        <f t="shared" si="347"/>
        <v>-4.4394945000000074E-2</v>
      </c>
      <c r="GH234" s="8">
        <f t="shared" si="348"/>
        <v>1.5619922691762437E-3</v>
      </c>
      <c r="GI234">
        <v>10</v>
      </c>
      <c r="GK234" s="1">
        <v>0.54326377000000003</v>
      </c>
      <c r="GL234" s="1">
        <v>-0.10455368</v>
      </c>
      <c r="GM234" s="8">
        <f t="shared" si="349"/>
        <v>-4.4394939999999994E-2</v>
      </c>
      <c r="GN234" s="8">
        <f t="shared" si="350"/>
        <v>4.5241637135328191E-3</v>
      </c>
      <c r="GO234">
        <v>12</v>
      </c>
      <c r="GQ234" s="1">
        <v>0.54326377000000003</v>
      </c>
      <c r="GR234" s="1">
        <v>-0.17331906</v>
      </c>
      <c r="GS234" s="8">
        <f t="shared" si="351"/>
        <v>-4.4394939999999994E-2</v>
      </c>
      <c r="GT234" s="8">
        <f t="shared" si="352"/>
        <v>7.4395220996237967E-3</v>
      </c>
      <c r="GU234">
        <v>14</v>
      </c>
      <c r="GW234" s="1">
        <v>0.54326377000000003</v>
      </c>
      <c r="GX234" s="1">
        <v>-0.22898020999999999</v>
      </c>
      <c r="GY234" s="8">
        <f t="shared" si="353"/>
        <v>-4.4394939999999994E-2</v>
      </c>
      <c r="GZ234" s="8">
        <f t="shared" si="354"/>
        <v>9.7372020331221183E-3</v>
      </c>
      <c r="HA234">
        <v>16</v>
      </c>
      <c r="HC234">
        <v>0.54326377000000003</v>
      </c>
      <c r="HD234" s="1">
        <v>-0.30036986999999998</v>
      </c>
      <c r="HE234" s="8">
        <f t="shared" si="355"/>
        <v>-4.4394939999999994E-2</v>
      </c>
      <c r="HF234" s="8">
        <f t="shared" si="356"/>
        <v>1.2637387046375379E-2</v>
      </c>
      <c r="HG234">
        <v>18</v>
      </c>
      <c r="HH234" s="1"/>
      <c r="HI234">
        <v>0.54326377000000003</v>
      </c>
      <c r="HJ234">
        <v>-0.37328293000000001</v>
      </c>
      <c r="HK234" s="8">
        <f t="shared" si="357"/>
        <v>-4.4394939999999994E-2</v>
      </c>
      <c r="HL234" s="8">
        <f t="shared" si="358"/>
        <v>1.5517385216099812E-2</v>
      </c>
      <c r="HM234">
        <v>20</v>
      </c>
      <c r="HO234">
        <v>0.54326377000000003</v>
      </c>
      <c r="HP234">
        <v>-0.37328293000000001</v>
      </c>
    </row>
    <row r="235" spans="129:224" x14ac:dyDescent="0.3">
      <c r="DY235" s="1">
        <v>0.68030855000000001</v>
      </c>
      <c r="DZ235" s="14">
        <f t="shared" si="334"/>
        <v>3.8527503531741378E-2</v>
      </c>
      <c r="EA235" s="14">
        <f t="shared" si="335"/>
        <v>-3.8527503531741378E-2</v>
      </c>
      <c r="EB235" s="14">
        <f t="shared" si="336"/>
        <v>4.4591559000000003E-2</v>
      </c>
      <c r="EC235" s="14">
        <f t="shared" si="337"/>
        <v>4.0682916887343004E-3</v>
      </c>
      <c r="ED235" s="7">
        <f t="shared" si="359"/>
        <v>-1.4798136383440332</v>
      </c>
      <c r="EE235">
        <f t="shared" si="338"/>
        <v>-0.9958639295298507</v>
      </c>
      <c r="EG235">
        <v>0.58765871000000003</v>
      </c>
      <c r="EH235">
        <v>0.37509944000000001</v>
      </c>
      <c r="EI235" s="8">
        <f t="shared" si="339"/>
        <v>-4.4371029999999978E-2</v>
      </c>
      <c r="EJ235" s="8">
        <f t="shared" si="340"/>
        <v>-1.6574709615732239E-2</v>
      </c>
      <c r="EK235">
        <v>0</v>
      </c>
      <c r="FG235">
        <v>0.58765871000000003</v>
      </c>
      <c r="FH235">
        <v>0.224576</v>
      </c>
      <c r="FI235" s="8">
        <f>FG235-FG236</f>
        <v>-4.4371029999999978E-2</v>
      </c>
      <c r="FJ235" s="8">
        <f>-FI235*FH235*$EE235*COS(FK235*(PI()/180))</f>
        <v>-9.917408762458035E-3</v>
      </c>
      <c r="FK235">
        <v>2</v>
      </c>
      <c r="FM235">
        <v>0.58765871000000003</v>
      </c>
      <c r="FN235">
        <v>0.15893793000000001</v>
      </c>
      <c r="FO235" s="8">
        <f t="shared" si="341"/>
        <v>-4.4371029999999978E-2</v>
      </c>
      <c r="FP235" s="8">
        <f t="shared" si="342"/>
        <v>-7.0059632517398742E-3</v>
      </c>
      <c r="FQ235">
        <v>4</v>
      </c>
      <c r="FS235">
        <v>0.58765871000000003</v>
      </c>
      <c r="FT235">
        <v>8.7296020000000002E-2</v>
      </c>
      <c r="FU235" s="8">
        <f t="shared" si="343"/>
        <v>-4.4371029999999978E-2</v>
      </c>
      <c r="FV235" s="8">
        <f t="shared" si="344"/>
        <v>-3.8362624019147237E-3</v>
      </c>
      <c r="FW235">
        <v>6</v>
      </c>
      <c r="FY235">
        <v>0.58765871000000003</v>
      </c>
      <c r="FZ235">
        <v>3.626646E-2</v>
      </c>
      <c r="GA235" s="8">
        <f t="shared" si="345"/>
        <v>-4.4371029999999978E-2</v>
      </c>
      <c r="GB235" s="8">
        <f t="shared" si="346"/>
        <v>-1.586928843717384E-3</v>
      </c>
      <c r="GC235">
        <v>8</v>
      </c>
      <c r="GD235" s="1"/>
      <c r="GE235" s="1">
        <v>0.58765871300000005</v>
      </c>
      <c r="GF235" s="1">
        <v>-2.60248563E-2</v>
      </c>
      <c r="GG235" s="8">
        <f t="shared" si="347"/>
        <v>-4.4371023999999926E-2</v>
      </c>
      <c r="GH235" s="8">
        <f t="shared" si="348"/>
        <v>1.1325027181863369E-3</v>
      </c>
      <c r="GI235">
        <v>10</v>
      </c>
      <c r="GK235" s="1">
        <v>0.58765871000000003</v>
      </c>
      <c r="GL235" s="1">
        <v>-8.9038010000000001E-2</v>
      </c>
      <c r="GM235" s="8">
        <f t="shared" si="349"/>
        <v>-4.4371029999999978E-2</v>
      </c>
      <c r="GN235" s="8">
        <f t="shared" si="350"/>
        <v>3.8483924291340221E-3</v>
      </c>
      <c r="GO235">
        <v>12</v>
      </c>
      <c r="GQ235" s="1">
        <v>0.58765871000000003</v>
      </c>
      <c r="GR235" s="1">
        <v>-0.15236009</v>
      </c>
      <c r="GS235" s="8">
        <f t="shared" si="351"/>
        <v>-4.4371029999999978E-2</v>
      </c>
      <c r="GT235" s="8">
        <f t="shared" si="352"/>
        <v>6.53243130954634E-3</v>
      </c>
      <c r="GU235">
        <v>14</v>
      </c>
      <c r="GW235" s="1">
        <v>0.58765871000000003</v>
      </c>
      <c r="GX235" s="1">
        <v>-0.20311794999999999</v>
      </c>
      <c r="GY235" s="8">
        <f t="shared" si="353"/>
        <v>-4.4371029999999978E-2</v>
      </c>
      <c r="GZ235" s="8">
        <f t="shared" si="354"/>
        <v>8.627589125496599E-3</v>
      </c>
      <c r="HA235">
        <v>16</v>
      </c>
      <c r="HC235">
        <v>0.58765871000000003</v>
      </c>
      <c r="HD235" s="1">
        <v>-0.26959865999999999</v>
      </c>
      <c r="HE235" s="8">
        <f t="shared" si="355"/>
        <v>-4.4371029999999978E-2</v>
      </c>
      <c r="HF235" s="8">
        <f t="shared" si="356"/>
        <v>1.1329834538930215E-2</v>
      </c>
      <c r="HG235">
        <v>18</v>
      </c>
      <c r="HH235" s="1"/>
      <c r="HI235">
        <v>0.58765871000000003</v>
      </c>
      <c r="HJ235">
        <v>-0.33786834999999998</v>
      </c>
      <c r="HK235" s="8">
        <f t="shared" si="357"/>
        <v>-4.4371029999999978E-2</v>
      </c>
      <c r="HL235" s="8">
        <f t="shared" si="358"/>
        <v>1.4029197849962151E-2</v>
      </c>
      <c r="HM235">
        <v>20</v>
      </c>
      <c r="HO235">
        <v>0.58765871000000003</v>
      </c>
      <c r="HP235">
        <v>-0.33786834999999998</v>
      </c>
    </row>
    <row r="236" spans="129:224" x14ac:dyDescent="0.3">
      <c r="DY236" s="1">
        <v>0.72485467199999998</v>
      </c>
      <c r="DZ236" s="14">
        <f t="shared" si="334"/>
        <v>3.4178286734964779E-2</v>
      </c>
      <c r="EA236" s="14">
        <f t="shared" si="335"/>
        <v>-3.4178286734964779E-2</v>
      </c>
      <c r="EB236" s="14">
        <f t="shared" si="336"/>
        <v>4.4546121999999966E-2</v>
      </c>
      <c r="EC236" s="14">
        <f t="shared" si="337"/>
        <v>4.3492167967765991E-3</v>
      </c>
      <c r="ED236" s="7">
        <f t="shared" si="359"/>
        <v>-1.4734707771249071</v>
      </c>
      <c r="EE236">
        <f t="shared" si="338"/>
        <v>-0.99526760600048136</v>
      </c>
      <c r="EG236">
        <v>0.63202974000000001</v>
      </c>
      <c r="EH236">
        <v>0.34810435000000001</v>
      </c>
      <c r="EI236" s="8">
        <f t="shared" si="339"/>
        <v>-4.4383570000000039E-2</v>
      </c>
      <c r="EJ236" s="8">
        <f t="shared" si="340"/>
        <v>-1.5376997759758995E-2</v>
      </c>
      <c r="EK236">
        <v>0</v>
      </c>
      <c r="FG236">
        <v>0.63202974000000001</v>
      </c>
      <c r="FH236">
        <v>0.20787442</v>
      </c>
      <c r="FI236" s="8">
        <f>FG236-FG237</f>
        <v>-4.4383570000000039E-2</v>
      </c>
      <c r="FJ236" s="8">
        <f>-FI236*FH236*$EE236*COS(FK236*(PI()/180))</f>
        <v>-9.1769530563625985E-3</v>
      </c>
      <c r="FK236">
        <v>2</v>
      </c>
      <c r="FM236">
        <v>0.63202974000000001</v>
      </c>
      <c r="FN236">
        <v>0.14994582000000001</v>
      </c>
      <c r="FO236" s="8">
        <f t="shared" si="341"/>
        <v>-4.4383570000000039E-2</v>
      </c>
      <c r="FP236" s="8">
        <f t="shared" si="342"/>
        <v>-6.6075012524922962E-3</v>
      </c>
      <c r="FQ236">
        <v>4</v>
      </c>
      <c r="FS236">
        <v>0.63202974000000001</v>
      </c>
      <c r="FT236">
        <v>8.3873799999999998E-2</v>
      </c>
      <c r="FU236" s="8">
        <f t="shared" si="343"/>
        <v>-4.4383570000000039E-2</v>
      </c>
      <c r="FV236" s="8">
        <f t="shared" si="344"/>
        <v>-3.6847053878079549E-3</v>
      </c>
      <c r="FW236">
        <v>6</v>
      </c>
      <c r="FY236">
        <v>0.63202974000000001</v>
      </c>
      <c r="FZ236">
        <v>3.8751220000000003E-2</v>
      </c>
      <c r="GA236" s="8">
        <f t="shared" si="345"/>
        <v>-4.4383570000000039E-2</v>
      </c>
      <c r="GB236" s="8">
        <f t="shared" si="346"/>
        <v>-1.6951192509016241E-3</v>
      </c>
      <c r="GC236">
        <v>8</v>
      </c>
      <c r="GD236" s="1"/>
      <c r="GE236" s="1">
        <v>0.63202973699999998</v>
      </c>
      <c r="GF236" s="1">
        <v>-1.8020583100000001E-2</v>
      </c>
      <c r="GG236" s="8">
        <f t="shared" si="347"/>
        <v>-4.4383574000000037E-2</v>
      </c>
      <c r="GH236" s="8">
        <f t="shared" si="348"/>
        <v>7.8393930282259251E-4</v>
      </c>
      <c r="GI236">
        <v>10</v>
      </c>
      <c r="GK236" s="1">
        <v>0.63202974000000001</v>
      </c>
      <c r="GL236" s="1">
        <v>-7.5695150000000003E-2</v>
      </c>
      <c r="GM236" s="8">
        <f t="shared" si="349"/>
        <v>-4.4383570000000039E-2</v>
      </c>
      <c r="GN236" s="8">
        <f t="shared" si="350"/>
        <v>3.2706535916432367E-3</v>
      </c>
      <c r="GO236">
        <v>12</v>
      </c>
      <c r="GQ236" s="1">
        <v>0.63202974000000001</v>
      </c>
      <c r="GR236" s="1">
        <v>-0.13386855</v>
      </c>
      <c r="GS236" s="8">
        <f t="shared" si="351"/>
        <v>-4.4383570000000039E-2</v>
      </c>
      <c r="GT236" s="8">
        <f t="shared" si="352"/>
        <v>5.7377917084954757E-3</v>
      </c>
      <c r="GU236">
        <v>14</v>
      </c>
      <c r="GW236" s="1">
        <v>0.63202974000000001</v>
      </c>
      <c r="GX236" s="1">
        <v>-0.1798177</v>
      </c>
      <c r="GY236" s="8">
        <f t="shared" si="353"/>
        <v>-4.4383570000000039E-2</v>
      </c>
      <c r="GZ236" s="8">
        <f t="shared" si="354"/>
        <v>7.6354770506422793E-3</v>
      </c>
      <c r="HA236">
        <v>16</v>
      </c>
      <c r="HC236">
        <v>0.63202974000000001</v>
      </c>
      <c r="HD236" s="1">
        <v>-0.24160446999999999</v>
      </c>
      <c r="HE236" s="8">
        <f t="shared" si="355"/>
        <v>-4.4383570000000039E-2</v>
      </c>
      <c r="HF236" s="8">
        <f t="shared" si="356"/>
        <v>1.0150171758059125E-2</v>
      </c>
      <c r="HG236">
        <v>18</v>
      </c>
      <c r="HH236" s="1"/>
      <c r="HI236">
        <v>0.63202974000000001</v>
      </c>
      <c r="HJ236">
        <v>-0.30538882000000001</v>
      </c>
      <c r="HK236" s="8">
        <f t="shared" si="357"/>
        <v>-4.4383570000000039E-2</v>
      </c>
      <c r="HL236" s="8">
        <f t="shared" si="358"/>
        <v>1.2676549337741948E-2</v>
      </c>
      <c r="HM236">
        <v>20</v>
      </c>
      <c r="HO236">
        <v>0.63202974000000001</v>
      </c>
      <c r="HP236">
        <v>-0.30538882000000001</v>
      </c>
    </row>
    <row r="237" spans="129:224" x14ac:dyDescent="0.3">
      <c r="DY237" s="1">
        <v>0.76942777500000004</v>
      </c>
      <c r="DZ237" s="14">
        <f t="shared" si="334"/>
        <v>2.9555306027599593E-2</v>
      </c>
      <c r="EA237" s="14">
        <f t="shared" si="335"/>
        <v>-2.9555306027599593E-2</v>
      </c>
      <c r="EB237" s="14">
        <f t="shared" si="336"/>
        <v>4.4573103000000058E-2</v>
      </c>
      <c r="EC237" s="14">
        <f t="shared" si="337"/>
        <v>4.622980707365186E-3</v>
      </c>
      <c r="ED237" s="7">
        <f t="shared" si="359"/>
        <v>-1.4674490202645945</v>
      </c>
      <c r="EE237">
        <f t="shared" si="338"/>
        <v>-0.99466441861709776</v>
      </c>
      <c r="EG237">
        <v>0.67641331000000005</v>
      </c>
      <c r="EH237">
        <v>0.31878521999999998</v>
      </c>
      <c r="EI237" s="8">
        <f t="shared" si="339"/>
        <v>-4.4348100000000001E-2</v>
      </c>
      <c r="EJ237" s="8">
        <f t="shared" si="340"/>
        <v>-1.4062086932891819E-2</v>
      </c>
      <c r="EK237">
        <v>0</v>
      </c>
      <c r="FG237">
        <v>0.67641331000000005</v>
      </c>
      <c r="FH237">
        <v>0.19018922999999999</v>
      </c>
      <c r="FI237" s="8">
        <f>FG237-FG238</f>
        <v>-4.4348100000000001E-2</v>
      </c>
      <c r="FJ237" s="8">
        <f>-FI237*FH237*$EE237*COS(FK237*(PI()/180))</f>
        <v>-8.384417190736548E-3</v>
      </c>
      <c r="FK237">
        <v>2</v>
      </c>
      <c r="FM237">
        <v>0.67641331000000005</v>
      </c>
      <c r="FN237">
        <v>0.13947323</v>
      </c>
      <c r="FO237" s="8">
        <f t="shared" si="341"/>
        <v>-4.4348100000000001E-2</v>
      </c>
      <c r="FP237" s="8">
        <f t="shared" si="342"/>
        <v>-6.1373833270946662E-3</v>
      </c>
      <c r="FQ237">
        <v>4</v>
      </c>
      <c r="FS237">
        <v>0.67641331000000005</v>
      </c>
      <c r="FT237">
        <v>7.8997629999999999E-2</v>
      </c>
      <c r="FU237" s="8">
        <f t="shared" si="343"/>
        <v>-4.4348100000000001E-2</v>
      </c>
      <c r="FV237" s="8">
        <f t="shared" si="344"/>
        <v>-3.4656125839863878E-3</v>
      </c>
      <c r="FW237">
        <v>6</v>
      </c>
      <c r="FY237">
        <v>0.67641331000000005</v>
      </c>
      <c r="FZ237">
        <v>4.017006E-2</v>
      </c>
      <c r="GA237" s="8">
        <f t="shared" si="345"/>
        <v>-4.4348100000000001E-2</v>
      </c>
      <c r="GB237" s="8">
        <f t="shared" si="346"/>
        <v>-1.7547160823779444E-3</v>
      </c>
      <c r="GC237">
        <v>8</v>
      </c>
      <c r="GD237" s="1"/>
      <c r="GE237" s="1">
        <v>0.67641331100000002</v>
      </c>
      <c r="GF237" s="1">
        <v>-1.0751863400000001E-2</v>
      </c>
      <c r="GG237" s="8">
        <f t="shared" si="347"/>
        <v>-4.4348096999999975E-2</v>
      </c>
      <c r="GH237" s="8">
        <f t="shared" si="348"/>
        <v>4.6707515693561078E-4</v>
      </c>
      <c r="GI237">
        <v>10</v>
      </c>
      <c r="GK237" s="1">
        <v>0.67641331000000005</v>
      </c>
      <c r="GL237" s="1">
        <v>-6.2719800000000006E-2</v>
      </c>
      <c r="GM237" s="8">
        <f t="shared" si="349"/>
        <v>-4.4348100000000001E-2</v>
      </c>
      <c r="GN237" s="8">
        <f t="shared" si="350"/>
        <v>2.7062047966383601E-3</v>
      </c>
      <c r="GO237">
        <v>12</v>
      </c>
      <c r="GQ237" s="1">
        <v>0.67641331000000005</v>
      </c>
      <c r="GR237" s="1">
        <v>-0.11532628</v>
      </c>
      <c r="GS237" s="8">
        <f t="shared" si="351"/>
        <v>-4.4348100000000001E-2</v>
      </c>
      <c r="GT237" s="8">
        <f t="shared" si="352"/>
        <v>4.9361006052623321E-3</v>
      </c>
      <c r="GU237">
        <v>14</v>
      </c>
      <c r="GW237" s="1">
        <v>0.67641331000000005</v>
      </c>
      <c r="GX237" s="1">
        <v>-0.15578956999999999</v>
      </c>
      <c r="GY237" s="8">
        <f t="shared" si="353"/>
        <v>-4.4348100000000001E-2</v>
      </c>
      <c r="GZ237" s="8">
        <f t="shared" si="354"/>
        <v>6.6058942387987362E-3</v>
      </c>
      <c r="HA237">
        <v>16</v>
      </c>
      <c r="HC237">
        <v>0.67641331000000005</v>
      </c>
      <c r="HD237" s="1">
        <v>-0.21239292000000001</v>
      </c>
      <c r="HE237" s="8">
        <f t="shared" si="355"/>
        <v>-4.4348100000000001E-2</v>
      </c>
      <c r="HF237" s="8">
        <f t="shared" si="356"/>
        <v>8.9104156207462717E-3</v>
      </c>
      <c r="HG237">
        <v>18</v>
      </c>
      <c r="HH237" s="1"/>
      <c r="HI237">
        <v>0.67641331000000005</v>
      </c>
      <c r="HJ237">
        <v>-0.27115887</v>
      </c>
      <c r="HK237" s="8">
        <f t="shared" si="357"/>
        <v>-4.4348100000000001E-2</v>
      </c>
      <c r="HL237" s="8">
        <f t="shared" si="358"/>
        <v>1.1239868558356967E-2</v>
      </c>
      <c r="HM237">
        <v>20</v>
      </c>
      <c r="HO237">
        <v>0.67641331000000005</v>
      </c>
      <c r="HP237">
        <v>-0.27115887</v>
      </c>
    </row>
    <row r="238" spans="129:224" x14ac:dyDescent="0.3">
      <c r="DY238" s="1">
        <v>0.81698695099999996</v>
      </c>
      <c r="DZ238" s="14">
        <f t="shared" si="334"/>
        <v>2.4330434096358041E-2</v>
      </c>
      <c r="EA238" s="14">
        <f t="shared" si="335"/>
        <v>-2.4330434096358041E-2</v>
      </c>
      <c r="EB238" s="14">
        <f t="shared" si="336"/>
        <v>4.7559175999999925E-2</v>
      </c>
      <c r="EC238" s="14">
        <f t="shared" si="337"/>
        <v>5.2248719312415516E-3</v>
      </c>
      <c r="ED238" s="7">
        <f t="shared" si="359"/>
        <v>-1.4613746950818907</v>
      </c>
      <c r="EE238">
        <f t="shared" si="338"/>
        <v>-0.9940194239969008</v>
      </c>
      <c r="EG238">
        <v>0.72076141000000005</v>
      </c>
      <c r="EH238">
        <v>0.29930728000000001</v>
      </c>
      <c r="EI238" s="8">
        <f t="shared" si="339"/>
        <v>-4.4354339999999937E-2</v>
      </c>
      <c r="EJ238" s="8">
        <f t="shared" si="340"/>
        <v>-1.3196181265189426E-2</v>
      </c>
      <c r="EK238">
        <v>0</v>
      </c>
      <c r="FG238">
        <v>0.72076141000000005</v>
      </c>
      <c r="FH238">
        <v>0.17791977</v>
      </c>
      <c r="FI238" s="8">
        <f>FG238-FG239</f>
        <v>-4.4354339999999937E-2</v>
      </c>
      <c r="FJ238" s="8">
        <f>-FI238*FH238*$EE238*COS(FK238*(PI()/180))</f>
        <v>-7.8395396255327675E-3</v>
      </c>
      <c r="FK238">
        <v>2</v>
      </c>
      <c r="FM238">
        <v>0.72076141000000005</v>
      </c>
      <c r="FN238">
        <v>0.13204033000000001</v>
      </c>
      <c r="FO238" s="8">
        <f t="shared" si="341"/>
        <v>-4.4354339999999937E-2</v>
      </c>
      <c r="FP238" s="8">
        <f t="shared" si="342"/>
        <v>-5.8073551089279484E-3</v>
      </c>
      <c r="FQ238">
        <v>4</v>
      </c>
      <c r="FS238">
        <v>0.72076141000000005</v>
      </c>
      <c r="FT238">
        <v>7.5110270000000007E-2</v>
      </c>
      <c r="FU238" s="8">
        <f t="shared" si="343"/>
        <v>-4.4354339999999937E-2</v>
      </c>
      <c r="FV238" s="8">
        <f t="shared" si="344"/>
        <v>-3.2934013891809423E-3</v>
      </c>
      <c r="FW238">
        <v>6</v>
      </c>
      <c r="FY238">
        <v>0.72076141000000005</v>
      </c>
      <c r="FZ238">
        <v>4.0847469999999997E-2</v>
      </c>
      <c r="GA238" s="8">
        <f t="shared" si="345"/>
        <v>-4.4354339999999937E-2</v>
      </c>
      <c r="GB238" s="8">
        <f t="shared" si="346"/>
        <v>-1.783400689152869E-3</v>
      </c>
      <c r="GC238">
        <v>8</v>
      </c>
      <c r="GD238" s="1"/>
      <c r="GE238" s="1">
        <v>0.72076140799999999</v>
      </c>
      <c r="GF238" s="1">
        <v>-6.0362094999999996E-3</v>
      </c>
      <c r="GG238" s="8">
        <f t="shared" si="347"/>
        <v>-4.4354340000000048E-2</v>
      </c>
      <c r="GH238" s="8">
        <f t="shared" si="348"/>
        <v>2.620877700618964E-4</v>
      </c>
      <c r="GI238">
        <v>10</v>
      </c>
      <c r="GK238" s="1">
        <v>0.72076141000000005</v>
      </c>
      <c r="GL238" s="1">
        <v>-5.4083470000000002E-2</v>
      </c>
      <c r="GM238" s="8">
        <f t="shared" si="349"/>
        <v>-4.4354339999999937E-2</v>
      </c>
      <c r="GN238" s="8">
        <f t="shared" si="350"/>
        <v>2.3323833603311533E-3</v>
      </c>
      <c r="GO238">
        <v>12</v>
      </c>
      <c r="GQ238" s="1">
        <v>0.72076141000000005</v>
      </c>
      <c r="GR238" s="1">
        <v>-0.10286785</v>
      </c>
      <c r="GS238" s="8">
        <f t="shared" si="351"/>
        <v>-4.4354339999999937E-2</v>
      </c>
      <c r="GT238" s="8">
        <f t="shared" si="352"/>
        <v>4.4006291745682363E-3</v>
      </c>
      <c r="GU238">
        <v>14</v>
      </c>
      <c r="GW238" s="1">
        <v>0.72076141000000005</v>
      </c>
      <c r="GX238" s="1">
        <v>-0.13953336</v>
      </c>
      <c r="GY238" s="8">
        <f t="shared" si="353"/>
        <v>-4.4354339999999937E-2</v>
      </c>
      <c r="GZ238" s="8">
        <f t="shared" si="354"/>
        <v>5.9135827931243324E-3</v>
      </c>
      <c r="HA238">
        <v>16</v>
      </c>
      <c r="HC238">
        <v>0.72076141000000005</v>
      </c>
      <c r="HD238" s="1">
        <v>-0.19264951999999999</v>
      </c>
      <c r="HE238" s="8">
        <f t="shared" si="355"/>
        <v>-4.4354339999999937E-2</v>
      </c>
      <c r="HF238" s="8">
        <f t="shared" si="356"/>
        <v>8.0780260443451962E-3</v>
      </c>
      <c r="HG238">
        <v>18</v>
      </c>
      <c r="HH238" s="1"/>
      <c r="HI238">
        <v>0.72076141000000005</v>
      </c>
      <c r="HJ238">
        <v>-0.24803157000000001</v>
      </c>
      <c r="HK238" s="8">
        <f t="shared" si="357"/>
        <v>-4.4354339999999937E-2</v>
      </c>
      <c r="HL238" s="8">
        <f t="shared" si="358"/>
        <v>1.0275992318759459E-2</v>
      </c>
      <c r="HM238">
        <v>20</v>
      </c>
      <c r="HO238">
        <v>0.72076141000000005</v>
      </c>
      <c r="HP238">
        <v>-0.24803157000000001</v>
      </c>
    </row>
    <row r="239" spans="129:224" x14ac:dyDescent="0.3">
      <c r="DY239" s="1">
        <v>0.86832052299999996</v>
      </c>
      <c r="DZ239" s="14">
        <f t="shared" si="334"/>
        <v>1.8350048679812436E-2</v>
      </c>
      <c r="EA239" s="14">
        <f t="shared" si="335"/>
        <v>-1.8350048679812436E-2</v>
      </c>
      <c r="EB239" s="14">
        <f t="shared" si="336"/>
        <v>5.1333571999999994E-2</v>
      </c>
      <c r="EC239" s="14">
        <f t="shared" si="337"/>
        <v>5.9803854165456048E-3</v>
      </c>
      <c r="ED239" s="7">
        <f t="shared" si="359"/>
        <v>-1.4548186650550252</v>
      </c>
      <c r="EE239">
        <f t="shared" si="338"/>
        <v>-0.99328212613057343</v>
      </c>
      <c r="EG239">
        <v>0.76511574999999998</v>
      </c>
      <c r="EH239">
        <v>0.25194646999999998</v>
      </c>
      <c r="EI239" s="8">
        <f t="shared" si="339"/>
        <v>-5.4786420000000002E-2</v>
      </c>
      <c r="EJ239" s="8">
        <f t="shared" si="340"/>
        <v>-1.3710516663212727E-2</v>
      </c>
      <c r="EK239">
        <v>0</v>
      </c>
      <c r="FG239">
        <v>0.76511574999999998</v>
      </c>
      <c r="FH239">
        <v>0.14923154</v>
      </c>
      <c r="FI239" s="8">
        <f>FG239-FG240</f>
        <v>-5.4786420000000002E-2</v>
      </c>
      <c r="FJ239" s="8">
        <f>-FI239*FH239*$EE239*COS(FK239*(PI()/180))</f>
        <v>-8.1159903634991769E-3</v>
      </c>
      <c r="FK239">
        <v>2</v>
      </c>
      <c r="FM239">
        <v>0.76511574999999998</v>
      </c>
      <c r="FN239">
        <v>0.11326195999999999</v>
      </c>
      <c r="FO239" s="8">
        <f t="shared" si="341"/>
        <v>-5.4786420000000002E-2</v>
      </c>
      <c r="FP239" s="8">
        <f t="shared" si="342"/>
        <v>-6.1485173905403059E-3</v>
      </c>
      <c r="FQ239">
        <v>4</v>
      </c>
      <c r="FS239">
        <v>0.76511574999999998</v>
      </c>
      <c r="FT239">
        <v>6.4970860000000005E-2</v>
      </c>
      <c r="FU239" s="8">
        <f t="shared" si="343"/>
        <v>-5.4786420000000002E-2</v>
      </c>
      <c r="FV239" s="8">
        <f t="shared" si="344"/>
        <v>-3.5162399789752346E-3</v>
      </c>
      <c r="FW239">
        <v>6</v>
      </c>
      <c r="FY239">
        <v>0.76511574999999998</v>
      </c>
      <c r="FZ239">
        <v>4.091815E-2</v>
      </c>
      <c r="GA239" s="8">
        <f t="shared" si="345"/>
        <v>-5.4786420000000002E-2</v>
      </c>
      <c r="GB239" s="8">
        <f t="shared" si="346"/>
        <v>-2.205029015089561E-3</v>
      </c>
      <c r="GC239">
        <v>8</v>
      </c>
      <c r="GD239" s="1"/>
      <c r="GE239" s="1">
        <v>0.76511574800000004</v>
      </c>
      <c r="GF239" s="1">
        <v>3.6311340300000002E-3</v>
      </c>
      <c r="GG239" s="8">
        <f t="shared" si="347"/>
        <v>-5.4786420000000002E-2</v>
      </c>
      <c r="GH239" s="8">
        <f t="shared" si="348"/>
        <v>-1.9459840738053917E-4</v>
      </c>
      <c r="GI239">
        <v>10</v>
      </c>
      <c r="GK239" s="1">
        <v>0.76511574999999998</v>
      </c>
      <c r="GL239" s="1">
        <v>-3.4879309999999997E-2</v>
      </c>
      <c r="GM239" s="8">
        <f t="shared" si="349"/>
        <v>-5.4786420000000002E-2</v>
      </c>
      <c r="GN239" s="8">
        <f t="shared" si="350"/>
        <v>1.8565977592713057E-3</v>
      </c>
      <c r="GO239">
        <v>12</v>
      </c>
      <c r="GQ239" s="1">
        <v>0.76511574999999998</v>
      </c>
      <c r="GR239" s="1">
        <v>-7.4147560000000001E-2</v>
      </c>
      <c r="GS239" s="8">
        <f t="shared" si="351"/>
        <v>-5.4786420000000002E-2</v>
      </c>
      <c r="GT239" s="8">
        <f t="shared" si="352"/>
        <v>3.9151330516459422E-3</v>
      </c>
      <c r="GU239">
        <v>14</v>
      </c>
      <c r="GW239" s="1">
        <v>0.76511574999999998</v>
      </c>
      <c r="GX239" s="1">
        <v>-0.10055082</v>
      </c>
      <c r="GY239" s="8">
        <f t="shared" si="353"/>
        <v>-5.4786420000000002E-2</v>
      </c>
      <c r="GZ239" s="8">
        <f t="shared" si="354"/>
        <v>5.2598431883783226E-3</v>
      </c>
      <c r="HA239">
        <v>16</v>
      </c>
      <c r="HC239">
        <v>0.76511574999999998</v>
      </c>
      <c r="HD239" s="1">
        <v>-0.14437874000000001</v>
      </c>
      <c r="HE239" s="8">
        <f t="shared" si="355"/>
        <v>-5.4786420000000002E-2</v>
      </c>
      <c r="HF239" s="8">
        <f t="shared" si="356"/>
        <v>7.4723140438671129E-3</v>
      </c>
      <c r="HG239">
        <v>18</v>
      </c>
      <c r="HH239" s="1"/>
      <c r="HI239">
        <v>0.76511574999999998</v>
      </c>
      <c r="HJ239">
        <v>-0.1905374</v>
      </c>
      <c r="HK239" s="8">
        <f t="shared" si="357"/>
        <v>-5.4786420000000002E-2</v>
      </c>
      <c r="HL239" s="8">
        <f t="shared" si="358"/>
        <v>9.7434238262459373E-3</v>
      </c>
      <c r="HM239">
        <v>20</v>
      </c>
      <c r="HO239">
        <v>0.76511574999999998</v>
      </c>
      <c r="HP239">
        <v>-0.1905374</v>
      </c>
    </row>
    <row r="240" spans="129:224" x14ac:dyDescent="0.3">
      <c r="DY240" s="1">
        <v>0.91857666199999999</v>
      </c>
      <c r="DZ240" s="14">
        <f t="shared" si="334"/>
        <v>1.2138871339052334E-2</v>
      </c>
      <c r="EA240" s="14">
        <f t="shared" si="335"/>
        <v>-1.2138871339052334E-2</v>
      </c>
      <c r="EB240" s="14">
        <f t="shared" si="336"/>
        <v>5.0256139000000033E-2</v>
      </c>
      <c r="EC240" s="14">
        <f t="shared" si="337"/>
        <v>6.2111773407601024E-3</v>
      </c>
      <c r="ED240" s="7">
        <f t="shared" si="359"/>
        <v>-1.4478294660556796</v>
      </c>
      <c r="EE240">
        <f t="shared" si="338"/>
        <v>-0.9924490974491248</v>
      </c>
      <c r="EG240">
        <v>0.81990216999999999</v>
      </c>
      <c r="EH240">
        <v>0.30032087000000002</v>
      </c>
      <c r="EI240" s="8">
        <f t="shared" si="339"/>
        <v>-6.1856750000000016E-2</v>
      </c>
      <c r="EJ240" s="8">
        <f t="shared" si="340"/>
        <v>-1.8436600817835481E-2</v>
      </c>
      <c r="EK240">
        <v>0</v>
      </c>
      <c r="FG240">
        <v>0.81990216999999999</v>
      </c>
      <c r="FH240">
        <v>0.17763111000000001</v>
      </c>
      <c r="FI240" s="8">
        <f>FG240-FG241</f>
        <v>-6.1856750000000016E-2</v>
      </c>
      <c r="FJ240" s="8">
        <f>-FI240*FH240*$EE240*COS(FK240*(PI()/180))</f>
        <v>-1.0898073380168058E-2</v>
      </c>
      <c r="FK240">
        <v>2</v>
      </c>
      <c r="FM240">
        <v>0.81990216999999999</v>
      </c>
      <c r="FN240">
        <v>0.13203337000000001</v>
      </c>
      <c r="FO240" s="8">
        <f t="shared" si="341"/>
        <v>-6.1856750000000016E-2</v>
      </c>
      <c r="FP240" s="8">
        <f t="shared" si="342"/>
        <v>-8.0857412110702052E-3</v>
      </c>
      <c r="FQ240">
        <v>4</v>
      </c>
      <c r="FS240">
        <v>0.81990216999999999</v>
      </c>
      <c r="FT240">
        <v>7.3082510000000003E-2</v>
      </c>
      <c r="FU240" s="8">
        <f t="shared" si="343"/>
        <v>-6.1856750000000016E-2</v>
      </c>
      <c r="FV240" s="8">
        <f t="shared" si="344"/>
        <v>-4.4619340089578578E-3</v>
      </c>
      <c r="FW240">
        <v>6</v>
      </c>
      <c r="FY240">
        <v>0.81990216999999999</v>
      </c>
      <c r="FZ240">
        <v>3.932211E-2</v>
      </c>
      <c r="GA240" s="8">
        <f t="shared" si="345"/>
        <v>-6.1856750000000016E-2</v>
      </c>
      <c r="GB240" s="8">
        <f t="shared" si="346"/>
        <v>-2.3904789755924524E-3</v>
      </c>
      <c r="GC240">
        <v>8</v>
      </c>
      <c r="GD240" s="1"/>
      <c r="GE240" s="1">
        <v>0.81990216800000004</v>
      </c>
      <c r="GF240" s="1">
        <v>-8.1102943300000001E-3</v>
      </c>
      <c r="GG240" s="8">
        <f t="shared" si="347"/>
        <v>-6.1856749999999905E-2</v>
      </c>
      <c r="GH240" s="8">
        <f t="shared" si="348"/>
        <v>4.9032429620459047E-4</v>
      </c>
      <c r="GI240">
        <v>10</v>
      </c>
      <c r="GK240" s="1">
        <v>0.81990216999999999</v>
      </c>
      <c r="GL240" s="1">
        <v>-5.6878039999999998E-2</v>
      </c>
      <c r="GM240" s="8">
        <f t="shared" si="349"/>
        <v>-6.1856750000000016E-2</v>
      </c>
      <c r="GN240" s="8">
        <f t="shared" si="350"/>
        <v>3.4154218741590889E-3</v>
      </c>
      <c r="GO240">
        <v>12</v>
      </c>
      <c r="GQ240" s="1">
        <v>0.81990216999999999</v>
      </c>
      <c r="GR240" s="1">
        <v>-0.10649137</v>
      </c>
      <c r="GS240" s="8">
        <f t="shared" si="351"/>
        <v>-6.1856750000000016E-2</v>
      </c>
      <c r="GT240" s="8">
        <f t="shared" si="352"/>
        <v>6.3432798518220299E-3</v>
      </c>
      <c r="GU240">
        <v>14</v>
      </c>
      <c r="GW240" s="1">
        <v>0.81990216999999999</v>
      </c>
      <c r="GX240" s="1">
        <v>-0.14493779000000001</v>
      </c>
      <c r="GY240" s="8">
        <f t="shared" si="353"/>
        <v>-6.1856750000000016E-2</v>
      </c>
      <c r="GZ240" s="8">
        <f t="shared" si="354"/>
        <v>8.5530027406552668E-3</v>
      </c>
      <c r="HA240">
        <v>16</v>
      </c>
      <c r="HC240">
        <v>0.81990216999999999</v>
      </c>
      <c r="HD240" s="1">
        <v>-0.1993492</v>
      </c>
      <c r="HE240" s="8">
        <f t="shared" si="355"/>
        <v>-6.1856750000000016E-2</v>
      </c>
      <c r="HF240" s="8">
        <f t="shared" si="356"/>
        <v>1.1639013231922688E-2</v>
      </c>
      <c r="HG240">
        <v>18</v>
      </c>
      <c r="HH240" s="1"/>
      <c r="HI240">
        <v>0.81990216999999999</v>
      </c>
      <c r="HJ240">
        <v>-0.25612038999999998</v>
      </c>
      <c r="HK240" s="8">
        <f t="shared" si="357"/>
        <v>-6.1856750000000016E-2</v>
      </c>
      <c r="HL240" s="8">
        <f t="shared" si="358"/>
        <v>1.4774925854622955E-2</v>
      </c>
      <c r="HM240">
        <v>20</v>
      </c>
      <c r="HO240">
        <v>0.81990216999999999</v>
      </c>
      <c r="HP240">
        <v>-0.25612038999999998</v>
      </c>
    </row>
    <row r="241" spans="129:224" x14ac:dyDescent="0.3">
      <c r="DY241" s="1">
        <v>0.96365270999999997</v>
      </c>
      <c r="DZ241" s="14">
        <f t="shared" si="334"/>
        <v>6.2479519489863798E-3</v>
      </c>
      <c r="EA241" s="14">
        <f t="shared" si="335"/>
        <v>-6.2479519489863798E-3</v>
      </c>
      <c r="EB241" s="14">
        <f t="shared" si="336"/>
        <v>4.507604799999998E-2</v>
      </c>
      <c r="EC241" s="14">
        <f t="shared" si="337"/>
        <v>5.890919390065954E-3</v>
      </c>
      <c r="ED241" s="7">
        <f t="shared" si="359"/>
        <v>-1.4408443619900533</v>
      </c>
      <c r="EE241">
        <f t="shared" si="338"/>
        <v>-0.99156811957217028</v>
      </c>
      <c r="EG241">
        <v>0.88175892</v>
      </c>
      <c r="EH241">
        <v>0.22981802000000001</v>
      </c>
      <c r="EI241" s="8">
        <f t="shared" si="339"/>
        <v>-5.1058469999999967E-2</v>
      </c>
      <c r="EJ241" s="8">
        <f t="shared" si="340"/>
        <v>-1.1635215475271713E-2</v>
      </c>
      <c r="EK241">
        <v>0</v>
      </c>
      <c r="FG241">
        <v>0.88175892</v>
      </c>
      <c r="FH241">
        <v>0.13625371</v>
      </c>
      <c r="FI241" s="8">
        <f>FG241-FG242</f>
        <v>-5.1058469999999967E-2</v>
      </c>
      <c r="FJ241" s="8">
        <f>-FI241*FH241*$EE241*COS(FK241*(PI()/180))</f>
        <v>-6.8940439400045628E-3</v>
      </c>
      <c r="FK241">
        <v>2</v>
      </c>
      <c r="FM241">
        <v>0.88175892</v>
      </c>
      <c r="FN241">
        <v>0.10686202</v>
      </c>
      <c r="FO241" s="8">
        <f t="shared" si="341"/>
        <v>-5.1058469999999967E-2</v>
      </c>
      <c r="FP241" s="8">
        <f t="shared" si="342"/>
        <v>-5.3970261337651865E-3</v>
      </c>
      <c r="FQ241">
        <v>4</v>
      </c>
      <c r="FS241">
        <v>0.88175892</v>
      </c>
      <c r="FT241">
        <v>6.2299640000000003E-2</v>
      </c>
      <c r="FU241" s="8">
        <f t="shared" si="343"/>
        <v>-5.1058469999999967E-2</v>
      </c>
      <c r="FV241" s="8">
        <f t="shared" si="344"/>
        <v>-3.1368246196568439E-3</v>
      </c>
      <c r="FW241">
        <v>6</v>
      </c>
      <c r="FY241">
        <v>0.88175892</v>
      </c>
      <c r="FZ241">
        <v>4.6110770000000002E-2</v>
      </c>
      <c r="GA241" s="8">
        <f t="shared" si="345"/>
        <v>-5.1058469999999967E-2</v>
      </c>
      <c r="GB241" s="8">
        <f t="shared" si="346"/>
        <v>-2.311774674840188E-3</v>
      </c>
      <c r="GC241">
        <v>8</v>
      </c>
      <c r="GD241" s="1"/>
      <c r="GE241" s="1">
        <v>0.88175891799999995</v>
      </c>
      <c r="GF241" s="1">
        <v>1.4977459300000001E-2</v>
      </c>
      <c r="GG241" s="8">
        <f t="shared" si="347"/>
        <v>-5.1058467000000052E-2</v>
      </c>
      <c r="GH241" s="8">
        <f t="shared" si="348"/>
        <v>-7.4675808512958506E-4</v>
      </c>
      <c r="GI241">
        <v>10</v>
      </c>
      <c r="GK241" s="1">
        <v>0.88175892</v>
      </c>
      <c r="GL241" s="1">
        <v>-1.7537540000000001E-2</v>
      </c>
      <c r="GM241" s="8">
        <f t="shared" si="349"/>
        <v>-5.1058469999999967E-2</v>
      </c>
      <c r="GN241" s="8">
        <f t="shared" si="350"/>
        <v>8.6848719668449089E-4</v>
      </c>
      <c r="GO241">
        <v>12</v>
      </c>
      <c r="GQ241" s="1">
        <v>0.88175892</v>
      </c>
      <c r="GR241" s="1">
        <v>-5.0833370000000003E-2</v>
      </c>
      <c r="GS241" s="8">
        <f t="shared" si="351"/>
        <v>-5.1058469999999967E-2</v>
      </c>
      <c r="GT241" s="8">
        <f t="shared" si="352"/>
        <v>2.4971427668064594E-3</v>
      </c>
      <c r="GU241">
        <v>14</v>
      </c>
      <c r="GW241" s="1">
        <v>0.88175892</v>
      </c>
      <c r="GX241" s="1">
        <v>-7.0968030000000001E-2</v>
      </c>
      <c r="GY241" s="8">
        <f t="shared" si="353"/>
        <v>-5.1058469999999967E-2</v>
      </c>
      <c r="GZ241" s="8">
        <f t="shared" si="354"/>
        <v>3.453780544005935E-3</v>
      </c>
      <c r="HA241">
        <v>16</v>
      </c>
      <c r="HC241">
        <v>0.88175892</v>
      </c>
      <c r="HD241" s="1">
        <v>-0.10929636</v>
      </c>
      <c r="HE241" s="8">
        <f t="shared" si="355"/>
        <v>-5.1058469999999967E-2</v>
      </c>
      <c r="HF241" s="8">
        <f t="shared" si="356"/>
        <v>5.2626244104784564E-3</v>
      </c>
      <c r="HG241">
        <v>18</v>
      </c>
      <c r="HH241" s="1"/>
      <c r="HI241">
        <v>0.88175892</v>
      </c>
      <c r="HJ241">
        <v>-0.14997800999999999</v>
      </c>
      <c r="HK241" s="8">
        <f t="shared" si="357"/>
        <v>-5.1058469999999967E-2</v>
      </c>
      <c r="HL241" s="8">
        <f t="shared" si="358"/>
        <v>7.135160638254443E-3</v>
      </c>
      <c r="HM241">
        <v>20</v>
      </c>
      <c r="HO241">
        <v>0.88175892</v>
      </c>
      <c r="HP241">
        <v>-0.14997800999999999</v>
      </c>
    </row>
    <row r="242" spans="129:224" x14ac:dyDescent="0.3">
      <c r="DY242" s="1">
        <v>1</v>
      </c>
      <c r="DZ242" s="14">
        <f t="shared" si="334"/>
        <v>1.2599999999999777E-3</v>
      </c>
      <c r="EA242" s="14">
        <f t="shared" si="335"/>
        <v>-1.2599999999999777E-3</v>
      </c>
      <c r="EB242" s="14">
        <f t="shared" si="336"/>
        <v>3.6347290000000032E-2</v>
      </c>
      <c r="EC242" s="14">
        <f t="shared" si="337"/>
        <v>4.9879519489864025E-3</v>
      </c>
      <c r="ED242" s="7">
        <f t="shared" si="359"/>
        <v>-1.4344178036925648</v>
      </c>
      <c r="EE242">
        <f t="shared" si="338"/>
        <v>-0.99071485389263281</v>
      </c>
      <c r="EG242">
        <v>0.93281738999999997</v>
      </c>
      <c r="EH242">
        <v>0.18009451000000001</v>
      </c>
      <c r="EI242" s="8">
        <f t="shared" si="339"/>
        <v>-3.9666370000000062E-2</v>
      </c>
      <c r="EJ242" s="8">
        <f t="shared" si="340"/>
        <v>-7.0773652124559569E-3</v>
      </c>
      <c r="EK242">
        <v>0</v>
      </c>
      <c r="FG242">
        <v>0.93281738999999997</v>
      </c>
      <c r="FH242">
        <v>0.10030326000000001</v>
      </c>
      <c r="FI242" s="8">
        <f>FG242-FG243</f>
        <v>-3.9666370000000062E-2</v>
      </c>
      <c r="FJ242" s="8">
        <f>-FI242*FH242*$EE242*COS(FK242*(PI()/180))</f>
        <v>-3.9393225345776325E-3</v>
      </c>
      <c r="FK242">
        <v>2</v>
      </c>
      <c r="FM242">
        <v>0.93281738999999997</v>
      </c>
      <c r="FN242">
        <v>7.8307260000000004E-2</v>
      </c>
      <c r="FO242" s="8">
        <f t="shared" si="341"/>
        <v>-3.9666370000000062E-2</v>
      </c>
      <c r="FP242" s="8">
        <f t="shared" si="342"/>
        <v>-3.0698273498045965E-3</v>
      </c>
      <c r="FQ242">
        <v>4</v>
      </c>
      <c r="FS242">
        <v>0.93281738999999997</v>
      </c>
      <c r="FT242">
        <v>3.9048020000000003E-2</v>
      </c>
      <c r="FU242" s="8">
        <f t="shared" si="343"/>
        <v>-3.9666370000000062E-2</v>
      </c>
      <c r="FV242" s="8">
        <f t="shared" si="344"/>
        <v>-1.5261052947295839E-3</v>
      </c>
      <c r="FW242">
        <v>6</v>
      </c>
      <c r="FY242">
        <v>0.93281738999999997</v>
      </c>
      <c r="FZ242">
        <v>3.3291370000000001E-2</v>
      </c>
      <c r="GA242" s="8">
        <f t="shared" si="345"/>
        <v>-3.9666370000000062E-2</v>
      </c>
      <c r="GB242" s="8">
        <f t="shared" si="346"/>
        <v>-1.295554168418106E-3</v>
      </c>
      <c r="GC242">
        <v>8</v>
      </c>
      <c r="GD242" s="1"/>
      <c r="GE242" s="1">
        <v>0.932817385</v>
      </c>
      <c r="GF242" s="1">
        <v>1.0847152800000001E-2</v>
      </c>
      <c r="GG242" s="8">
        <f t="shared" si="347"/>
        <v>-3.9666376999999975E-2</v>
      </c>
      <c r="GH242" s="8">
        <f t="shared" si="348"/>
        <v>-4.1979612612926453E-4</v>
      </c>
      <c r="GI242">
        <v>10</v>
      </c>
      <c r="GK242" s="1">
        <v>0.93281738999999997</v>
      </c>
      <c r="GL242" s="1">
        <v>-1.291044E-2</v>
      </c>
      <c r="GM242" s="8">
        <f t="shared" si="349"/>
        <v>-3.9666370000000062E-2</v>
      </c>
      <c r="GN242" s="8">
        <f t="shared" si="350"/>
        <v>4.9626834108543725E-4</v>
      </c>
      <c r="GO242">
        <v>12</v>
      </c>
      <c r="GQ242" s="1">
        <v>0.93281738999999997</v>
      </c>
      <c r="GR242" s="1">
        <v>-3.7194140000000001E-2</v>
      </c>
      <c r="GS242" s="8">
        <f t="shared" si="351"/>
        <v>-3.9666370000000062E-2</v>
      </c>
      <c r="GT242" s="8">
        <f t="shared" si="352"/>
        <v>1.4182401402490327E-3</v>
      </c>
      <c r="GU242">
        <v>14</v>
      </c>
      <c r="GW242">
        <v>0.93281738999999997</v>
      </c>
      <c r="GX242" s="1">
        <v>-4.6537589999999997E-2</v>
      </c>
      <c r="GY242" s="8">
        <f t="shared" si="353"/>
        <v>-3.9666370000000062E-2</v>
      </c>
      <c r="GZ242" s="8">
        <f t="shared" si="354"/>
        <v>1.7579910477678042E-3</v>
      </c>
      <c r="HA242">
        <v>16</v>
      </c>
      <c r="HC242">
        <v>0.93281738999999997</v>
      </c>
      <c r="HD242" s="1">
        <v>-7.5915380000000005E-2</v>
      </c>
      <c r="HE242" s="8">
        <f t="shared" si="355"/>
        <v>-3.9666370000000062E-2</v>
      </c>
      <c r="HF242" s="8">
        <f t="shared" si="356"/>
        <v>2.8373128754505595E-3</v>
      </c>
      <c r="HG242">
        <v>18</v>
      </c>
      <c r="HH242" s="1"/>
      <c r="HI242">
        <v>0.93281738999999997</v>
      </c>
      <c r="HJ242">
        <v>-0.10731831</v>
      </c>
      <c r="HK242" s="8">
        <f t="shared" si="357"/>
        <v>-3.9666370000000062E-2</v>
      </c>
      <c r="HL242" s="8">
        <f t="shared" si="358"/>
        <v>3.9630611583843772E-3</v>
      </c>
      <c r="HM242">
        <v>20</v>
      </c>
      <c r="HO242">
        <v>0.93281738999999997</v>
      </c>
      <c r="HP242">
        <v>-0.10731831</v>
      </c>
    </row>
    <row r="243" spans="129:224" x14ac:dyDescent="0.3">
      <c r="ED243" s="7">
        <f>-(PI()/2)+ATAN(EC242/EB242)</f>
        <v>-1.4344178036925648</v>
      </c>
      <c r="EE243">
        <f t="shared" si="338"/>
        <v>-0.99071485389263281</v>
      </c>
      <c r="EG243">
        <v>0.97248376000000003</v>
      </c>
      <c r="EH243">
        <v>0.16672746999999999</v>
      </c>
      <c r="EI243" s="8">
        <f>EG243-EG242</f>
        <v>3.9666370000000062E-2</v>
      </c>
      <c r="EJ243" s="8">
        <f t="shared" si="340"/>
        <v>6.5520664463275093E-3</v>
      </c>
      <c r="EK243">
        <v>0</v>
      </c>
      <c r="FG243">
        <v>0.97248376000000003</v>
      </c>
      <c r="FH243">
        <v>0.10038423</v>
      </c>
      <c r="FI243" s="8">
        <f>FG243-FG242</f>
        <v>3.9666370000000062E-2</v>
      </c>
      <c r="FJ243" s="8">
        <f>-FI243*FH243*$EE243*COS(FK243*(PI()/180))</f>
        <v>3.9425025602879112E-3</v>
      </c>
      <c r="FK243">
        <v>2</v>
      </c>
      <c r="FM243">
        <v>0.97248376000000003</v>
      </c>
      <c r="FN243">
        <v>8.9766780000000004E-2</v>
      </c>
      <c r="FO243" s="8">
        <f>FM243-FM242</f>
        <v>3.9666370000000062E-2</v>
      </c>
      <c r="FP243" s="8">
        <f t="shared" si="342"/>
        <v>3.5190672786647404E-3</v>
      </c>
      <c r="FQ243">
        <v>4</v>
      </c>
      <c r="FS243">
        <v>0.97248376000000003</v>
      </c>
      <c r="FT243">
        <v>5.9193639999999999E-2</v>
      </c>
      <c r="FU243" s="8">
        <f>FS243-FS242</f>
        <v>3.9666370000000062E-2</v>
      </c>
      <c r="FV243" s="8">
        <f t="shared" si="344"/>
        <v>2.313452190874643E-3</v>
      </c>
      <c r="FW243">
        <v>6</v>
      </c>
      <c r="FY243">
        <v>0.97248376000000003</v>
      </c>
      <c r="FZ243">
        <v>6.8989930000000005E-2</v>
      </c>
      <c r="GA243" s="8">
        <f>FY243-FY242</f>
        <v>3.9666370000000062E-2</v>
      </c>
      <c r="GB243" s="8">
        <f t="shared" si="346"/>
        <v>2.6847856183261115E-3</v>
      </c>
      <c r="GC243">
        <v>8</v>
      </c>
      <c r="GD243" s="1"/>
      <c r="GE243" s="1">
        <v>0.97248376199999997</v>
      </c>
      <c r="GF243" s="1">
        <v>5.95028742E-2</v>
      </c>
      <c r="GG243" s="8">
        <f>GE243-GE242</f>
        <v>3.9666376999999975E-2</v>
      </c>
      <c r="GH243" s="8">
        <f t="shared" si="348"/>
        <v>2.3028232885884082E-3</v>
      </c>
      <c r="GI243">
        <v>10</v>
      </c>
      <c r="GK243" s="1">
        <v>0.97248376000000003</v>
      </c>
      <c r="GL243" s="1">
        <v>4.8664550000000001E-2</v>
      </c>
      <c r="GM243" s="8">
        <f>GK243-GK242</f>
        <v>3.9666370000000062E-2</v>
      </c>
      <c r="GN243" s="8">
        <f t="shared" si="350"/>
        <v>1.8706314810470685E-3</v>
      </c>
      <c r="GO243">
        <v>12</v>
      </c>
      <c r="GQ243">
        <v>0.97248376000000003</v>
      </c>
      <c r="GR243" s="1">
        <v>3.7511700000000002E-2</v>
      </c>
      <c r="GS243" s="8">
        <f>GQ243-GQ242</f>
        <v>3.9666370000000062E-2</v>
      </c>
      <c r="GT243" s="8">
        <f t="shared" si="352"/>
        <v>1.430348938541922E-3</v>
      </c>
      <c r="GU243">
        <v>14</v>
      </c>
      <c r="GW243">
        <v>0.97248376000000003</v>
      </c>
      <c r="GX243" s="1">
        <v>4.6542449999999999E-2</v>
      </c>
      <c r="GY243" s="8">
        <f>GW243-GW242</f>
        <v>3.9666370000000062E-2</v>
      </c>
      <c r="GZ243" s="8">
        <f t="shared" si="354"/>
        <v>1.7581746377751972E-3</v>
      </c>
      <c r="HA243">
        <v>16</v>
      </c>
      <c r="HC243">
        <v>0.97248376000000003</v>
      </c>
      <c r="HD243" s="1">
        <v>3.0291720000000001E-2</v>
      </c>
      <c r="HE243" s="8">
        <f>HC243-HC242</f>
        <v>3.9666370000000062E-2</v>
      </c>
      <c r="HF243" s="8">
        <f t="shared" si="356"/>
        <v>1.1321432781544823E-3</v>
      </c>
      <c r="HG243">
        <v>18</v>
      </c>
      <c r="HH243" s="1"/>
      <c r="HI243">
        <v>0.97248376000000003</v>
      </c>
      <c r="HJ243">
        <v>1.18995E-2</v>
      </c>
      <c r="HK243" s="8">
        <f>HI243-HI242</f>
        <v>3.9666370000000062E-2</v>
      </c>
      <c r="HL243" s="8">
        <f t="shared" si="358"/>
        <v>4.3942591207590673E-4</v>
      </c>
      <c r="HM243">
        <v>20</v>
      </c>
      <c r="HO243">
        <v>0.97248376000000003</v>
      </c>
      <c r="HP243">
        <v>1.18995E-2</v>
      </c>
    </row>
    <row r="244" spans="129:224" x14ac:dyDescent="0.3">
      <c r="EG244">
        <v>1</v>
      </c>
      <c r="EH244">
        <v>-9.300071E-2</v>
      </c>
      <c r="EI244" s="8">
        <f>EG244-EG243</f>
        <v>2.751623999999997E-2</v>
      </c>
      <c r="EJ244" s="8">
        <f>-EI244*EH244*$EE245*COS(EK244*(PI()/180))</f>
        <v>0</v>
      </c>
      <c r="EK244">
        <v>0</v>
      </c>
      <c r="FG244">
        <v>1</v>
      </c>
      <c r="FH244">
        <v>-0.15355772000000001</v>
      </c>
      <c r="FI244" s="8">
        <f>FG244-FG243</f>
        <v>2.751623999999997E-2</v>
      </c>
      <c r="FJ244" s="8">
        <f>-FI244*FH244*$EE245*COS(FK244*(PI()/180))</f>
        <v>0</v>
      </c>
      <c r="FK244">
        <v>2</v>
      </c>
      <c r="FM244">
        <v>1</v>
      </c>
      <c r="FN244">
        <v>-0.18135417000000001</v>
      </c>
      <c r="FO244" s="8">
        <f>FM244-FM243</f>
        <v>2.751623999999997E-2</v>
      </c>
      <c r="FP244" s="8">
        <f>-FO244*FN244*$EE245*COS(FQ244*(PI()/180))</f>
        <v>0</v>
      </c>
      <c r="FQ244">
        <v>4</v>
      </c>
      <c r="FS244">
        <v>1</v>
      </c>
      <c r="FT244">
        <v>-0.2368972</v>
      </c>
      <c r="FU244" s="8">
        <f>FS244-FS243</f>
        <v>2.751623999999997E-2</v>
      </c>
      <c r="FV244" s="8">
        <f>-FU244*FT244*$EE245*COS(FW244*(PI()/180))</f>
        <v>0</v>
      </c>
      <c r="FW244">
        <v>6</v>
      </c>
      <c r="FY244">
        <v>1</v>
      </c>
      <c r="FZ244">
        <v>-0.23164771000000001</v>
      </c>
      <c r="GA244" s="8">
        <f>FY244-FY243</f>
        <v>2.751623999999997E-2</v>
      </c>
      <c r="GB244" s="8">
        <f>-GA244*FZ244*$EE245*COS(GC244*(PI()/180))</f>
        <v>0</v>
      </c>
      <c r="GC244">
        <v>8</v>
      </c>
      <c r="GD244" s="1"/>
      <c r="GE244" s="1">
        <v>1</v>
      </c>
      <c r="GF244" s="1">
        <v>-0.25227822300000002</v>
      </c>
      <c r="GG244" s="8">
        <f>GE244-GE243</f>
        <v>2.7516238000000026E-2</v>
      </c>
      <c r="GH244" s="8">
        <f>-GG244*GF244*$EE245*COS(GI244*(PI()/180))</f>
        <v>0</v>
      </c>
      <c r="GI244">
        <v>10</v>
      </c>
      <c r="GK244">
        <v>1</v>
      </c>
      <c r="GL244" s="1">
        <v>-0.27365683000000002</v>
      </c>
      <c r="GM244" s="8">
        <f>GK244-GK243</f>
        <v>2.751623999999997E-2</v>
      </c>
      <c r="GN244" s="8">
        <f>-GM244*GL244*$EE245*COS(GO244*(PI()/180))</f>
        <v>0</v>
      </c>
      <c r="GO244">
        <v>12</v>
      </c>
      <c r="GQ244">
        <v>1</v>
      </c>
      <c r="GR244" s="1">
        <v>-0.29385039000000002</v>
      </c>
      <c r="GS244" s="8">
        <f>GQ244-GQ243</f>
        <v>2.751623999999997E-2</v>
      </c>
      <c r="GT244" s="8">
        <f>-GS244*GR244*$EE245*COS(GU244*(PI()/180))</f>
        <v>0</v>
      </c>
      <c r="GU244">
        <v>14</v>
      </c>
      <c r="GW244">
        <v>1</v>
      </c>
      <c r="GX244" s="1">
        <v>-0.29700305999999999</v>
      </c>
      <c r="GY244" s="8">
        <f>GW244-GW243</f>
        <v>2.751623999999997E-2</v>
      </c>
      <c r="GZ244" s="8">
        <f>-GY244*GX244*$EE245*COS(HA244*(PI()/180))</f>
        <v>0</v>
      </c>
      <c r="HA244">
        <v>16</v>
      </c>
      <c r="HC244">
        <v>1</v>
      </c>
      <c r="HD244">
        <v>-0.32272897</v>
      </c>
      <c r="HE244" s="8">
        <f>HC244-HC243</f>
        <v>2.751623999999997E-2</v>
      </c>
      <c r="HF244" s="8">
        <f>-HE244*HD244*$EE245*COS(HG244*(PI()/180))</f>
        <v>0</v>
      </c>
      <c r="HG244">
        <v>18</v>
      </c>
      <c r="HH244" s="1"/>
      <c r="HI244">
        <v>1</v>
      </c>
      <c r="HJ244">
        <v>-0.34674027000000002</v>
      </c>
      <c r="HK244" s="8">
        <f>HI244-HI243</f>
        <v>2.751623999999997E-2</v>
      </c>
      <c r="HL244" s="8">
        <f>-HK244*HJ244*$EE245*COS(HM244*(PI()/180))</f>
        <v>0</v>
      </c>
      <c r="HM244">
        <v>20</v>
      </c>
      <c r="HO244">
        <v>1</v>
      </c>
      <c r="HP244">
        <v>-0.34674027000000002</v>
      </c>
    </row>
    <row r="246" spans="129:224" x14ac:dyDescent="0.3">
      <c r="EG246" s="4" t="s">
        <v>17</v>
      </c>
      <c r="EH246" s="4">
        <v>46</v>
      </c>
      <c r="EI246" s="4" t="s">
        <v>3</v>
      </c>
      <c r="EJ246" s="7">
        <f>SUM(EJ197:EJ244)</f>
        <v>4.8335320792879215E-3</v>
      </c>
      <c r="FI246" s="8"/>
      <c r="FJ246" s="8"/>
      <c r="FO246" s="8"/>
      <c r="FP246" s="8"/>
      <c r="FU246" s="8"/>
      <c r="FV246" s="8"/>
      <c r="GA246" s="8"/>
      <c r="GB246" s="8"/>
      <c r="GG246" s="8"/>
      <c r="GH246" s="8"/>
      <c r="GM246" s="8"/>
      <c r="GN246" s="8"/>
      <c r="GS246" s="8"/>
      <c r="GT246" s="8"/>
      <c r="GY246" s="8"/>
      <c r="GZ246" s="8"/>
      <c r="HE246" s="8"/>
      <c r="HF246" s="8"/>
      <c r="HK246" s="8"/>
      <c r="HL246" s="8"/>
    </row>
    <row r="248" spans="129:224" x14ac:dyDescent="0.3">
      <c r="FG248" s="4" t="s">
        <v>17</v>
      </c>
      <c r="FH248" s="4">
        <v>46</v>
      </c>
      <c r="FI248" s="4" t="s">
        <v>3</v>
      </c>
      <c r="FJ248" s="7">
        <f>SUM(FJ196:FJ246)</f>
        <v>0.25862805492143809</v>
      </c>
      <c r="FM248" s="4" t="s">
        <v>17</v>
      </c>
      <c r="FN248" s="4">
        <v>46</v>
      </c>
      <c r="FO248" s="4" t="s">
        <v>3</v>
      </c>
      <c r="FP248" s="7">
        <f>SUM(FP196:FP246)</f>
        <v>0.45343987778762768</v>
      </c>
      <c r="FS248" s="4" t="s">
        <v>17</v>
      </c>
      <c r="FT248" s="4">
        <v>46</v>
      </c>
      <c r="FU248" s="4" t="s">
        <v>3</v>
      </c>
      <c r="FV248" s="7">
        <f>SUM(FV196:FV246)</f>
        <v>0.69042044636065059</v>
      </c>
      <c r="FY248" s="4" t="s">
        <v>17</v>
      </c>
      <c r="FZ248" s="4">
        <v>46</v>
      </c>
      <c r="GA248" s="4" t="s">
        <v>3</v>
      </c>
      <c r="GB248" s="7">
        <f>SUM(GB196:GB246)</f>
        <v>0.8461955778350736</v>
      </c>
      <c r="GE248" s="4" t="s">
        <v>17</v>
      </c>
      <c r="GF248" s="4">
        <v>46</v>
      </c>
      <c r="GG248" s="4" t="s">
        <v>3</v>
      </c>
      <c r="GH248" s="7">
        <f>SUM(GH196:GH246)</f>
        <v>1.0354133589570089</v>
      </c>
      <c r="GK248" s="4" t="s">
        <v>17</v>
      </c>
      <c r="GL248" s="4">
        <v>46</v>
      </c>
      <c r="GM248" s="4" t="s">
        <v>3</v>
      </c>
      <c r="GN248" s="7">
        <f>SUM(GN196:GN246)</f>
        <v>1.2189744169950856</v>
      </c>
      <c r="GQ248" s="4" t="s">
        <v>17</v>
      </c>
      <c r="GR248" s="4">
        <v>46</v>
      </c>
      <c r="GS248" s="4" t="s">
        <v>3</v>
      </c>
      <c r="GT248" s="7">
        <f>SUM(GT196:GT246)</f>
        <v>1.3925900896175425</v>
      </c>
      <c r="GW248" s="4" t="s">
        <v>17</v>
      </c>
      <c r="GX248" s="4">
        <v>46</v>
      </c>
      <c r="GY248" s="4" t="s">
        <v>3</v>
      </c>
      <c r="GZ248" s="7">
        <f>SUM(GZ196:GZ246)</f>
        <v>1.5073121859209901</v>
      </c>
      <c r="HC248" s="4" t="s">
        <v>17</v>
      </c>
      <c r="HD248" s="4">
        <v>46</v>
      </c>
      <c r="HE248" s="4" t="s">
        <v>3</v>
      </c>
      <c r="HF248" s="7">
        <f>SUM(HF196:HF246)</f>
        <v>1.6636716451245999</v>
      </c>
      <c r="HI248" s="4" t="s">
        <v>17</v>
      </c>
      <c r="HJ248" s="4">
        <v>46</v>
      </c>
      <c r="HK248" s="4" t="s">
        <v>3</v>
      </c>
      <c r="HL248" s="7">
        <f>SUM(HL196:HL246)</f>
        <v>1.811071333129981</v>
      </c>
    </row>
  </sheetData>
  <mergeCells count="2">
    <mergeCell ref="D4:H4"/>
    <mergeCell ref="E5:F5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06-11DB-420B-A4B6-C96F8435F85D}">
  <dimension ref="A1:BV91"/>
  <sheetViews>
    <sheetView tabSelected="1" workbookViewId="0">
      <selection activeCell="C20" sqref="C20"/>
    </sheetView>
  </sheetViews>
  <sheetFormatPr defaultRowHeight="14.4" x14ac:dyDescent="0.3"/>
  <cols>
    <col min="5" max="5" width="74.44140625" customWidth="1"/>
    <col min="6" max="10" width="9" bestFit="1" customWidth="1"/>
    <col min="11" max="11" width="9.21875" bestFit="1" customWidth="1"/>
    <col min="12" max="12" width="9" bestFit="1" customWidth="1"/>
    <col min="13" max="13" width="9.21875" bestFit="1" customWidth="1"/>
    <col min="14" max="15" width="9" bestFit="1" customWidth="1"/>
    <col min="17" max="17" width="8.88671875" style="10"/>
    <col min="20" max="21" width="9.21875" bestFit="1" customWidth="1"/>
  </cols>
  <sheetData>
    <row r="1" spans="1:74" x14ac:dyDescent="0.3">
      <c r="S1" s="5" t="s">
        <v>12</v>
      </c>
      <c r="T1" t="s">
        <v>13</v>
      </c>
      <c r="U1" s="5" t="s">
        <v>15</v>
      </c>
      <c r="V1" s="11">
        <v>0.2</v>
      </c>
      <c r="X1" s="5" t="s">
        <v>12</v>
      </c>
      <c r="Y1" t="s">
        <v>13</v>
      </c>
      <c r="Z1" s="5" t="s">
        <v>15</v>
      </c>
      <c r="AA1" s="11">
        <v>0.2</v>
      </c>
      <c r="AC1" s="5" t="s">
        <v>12</v>
      </c>
      <c r="AD1" t="s">
        <v>13</v>
      </c>
      <c r="AE1" s="5" t="s">
        <v>15</v>
      </c>
      <c r="AF1" s="11">
        <v>0.2</v>
      </c>
      <c r="AH1" s="5" t="s">
        <v>12</v>
      </c>
      <c r="AI1" t="s">
        <v>13</v>
      </c>
      <c r="AJ1" s="5" t="s">
        <v>15</v>
      </c>
      <c r="AK1" s="11">
        <v>0.2</v>
      </c>
      <c r="AM1" s="5" t="s">
        <v>12</v>
      </c>
      <c r="AN1" t="s">
        <v>13</v>
      </c>
      <c r="AO1" s="5" t="s">
        <v>15</v>
      </c>
      <c r="AP1" s="11">
        <v>0.2</v>
      </c>
      <c r="AR1" s="5" t="s">
        <v>12</v>
      </c>
      <c r="AS1" t="s">
        <v>13</v>
      </c>
      <c r="AT1" s="5" t="s">
        <v>15</v>
      </c>
      <c r="AU1" s="11">
        <v>0.2</v>
      </c>
      <c r="AW1" s="5" t="s">
        <v>12</v>
      </c>
      <c r="AX1" t="s">
        <v>13</v>
      </c>
      <c r="AY1" s="5" t="s">
        <v>15</v>
      </c>
      <c r="AZ1" s="11">
        <v>0.2</v>
      </c>
      <c r="BB1" s="5" t="s">
        <v>12</v>
      </c>
      <c r="BC1" t="s">
        <v>13</v>
      </c>
      <c r="BD1" s="5" t="s">
        <v>15</v>
      </c>
      <c r="BE1" s="11">
        <v>0.2</v>
      </c>
      <c r="BG1" s="5" t="s">
        <v>12</v>
      </c>
      <c r="BH1" t="s">
        <v>13</v>
      </c>
      <c r="BI1" s="5" t="s">
        <v>15</v>
      </c>
      <c r="BJ1" s="11">
        <v>0.2</v>
      </c>
      <c r="BL1" s="5" t="s">
        <v>12</v>
      </c>
      <c r="BM1" t="s">
        <v>13</v>
      </c>
      <c r="BN1" s="5" t="s">
        <v>15</v>
      </c>
      <c r="BO1" s="11">
        <v>0.2</v>
      </c>
      <c r="BQ1" s="5" t="s">
        <v>12</v>
      </c>
      <c r="BR1" t="s">
        <v>13</v>
      </c>
      <c r="BS1" s="5" t="s">
        <v>15</v>
      </c>
      <c r="BT1" s="11">
        <v>0.2</v>
      </c>
    </row>
    <row r="2" spans="1:74" x14ac:dyDescent="0.3">
      <c r="S2" s="5" t="s">
        <v>5</v>
      </c>
      <c r="T2" t="s">
        <v>6</v>
      </c>
      <c r="U2" s="5" t="s">
        <v>8</v>
      </c>
      <c r="V2" t="s">
        <v>9</v>
      </c>
      <c r="X2" s="5" t="s">
        <v>5</v>
      </c>
      <c r="Y2" t="s">
        <v>6</v>
      </c>
      <c r="Z2" s="5" t="s">
        <v>8</v>
      </c>
      <c r="AA2" t="s">
        <v>9</v>
      </c>
      <c r="AC2" s="5" t="s">
        <v>5</v>
      </c>
      <c r="AD2" t="s">
        <v>6</v>
      </c>
      <c r="AE2" s="5" t="s">
        <v>8</v>
      </c>
      <c r="AF2" t="s">
        <v>9</v>
      </c>
      <c r="AH2" s="5" t="s">
        <v>5</v>
      </c>
      <c r="AI2" t="s">
        <v>6</v>
      </c>
      <c r="AJ2" s="5" t="s">
        <v>8</v>
      </c>
      <c r="AK2" t="s">
        <v>9</v>
      </c>
      <c r="AM2" s="5" t="s">
        <v>5</v>
      </c>
      <c r="AN2" t="s">
        <v>6</v>
      </c>
      <c r="AO2" s="5" t="s">
        <v>8</v>
      </c>
      <c r="AP2" t="s">
        <v>9</v>
      </c>
      <c r="AR2" s="5" t="s">
        <v>5</v>
      </c>
      <c r="AS2" t="s">
        <v>6</v>
      </c>
      <c r="AT2" s="5" t="s">
        <v>8</v>
      </c>
      <c r="AU2" t="s">
        <v>9</v>
      </c>
      <c r="AW2" s="5" t="s">
        <v>5</v>
      </c>
      <c r="AX2" t="s">
        <v>6</v>
      </c>
      <c r="AY2" s="5" t="s">
        <v>8</v>
      </c>
      <c r="AZ2" t="s">
        <v>9</v>
      </c>
      <c r="BB2" s="5" t="s">
        <v>5</v>
      </c>
      <c r="BC2" t="s">
        <v>6</v>
      </c>
      <c r="BD2" s="5" t="s">
        <v>8</v>
      </c>
      <c r="BE2" t="s">
        <v>9</v>
      </c>
      <c r="BG2" s="5" t="s">
        <v>5</v>
      </c>
      <c r="BH2" t="s">
        <v>6</v>
      </c>
      <c r="BI2" s="5" t="s">
        <v>8</v>
      </c>
      <c r="BJ2" t="s">
        <v>9</v>
      </c>
      <c r="BL2" s="5" t="s">
        <v>5</v>
      </c>
      <c r="BM2" t="s">
        <v>6</v>
      </c>
      <c r="BN2" s="5" t="s">
        <v>8</v>
      </c>
      <c r="BO2" t="s">
        <v>9</v>
      </c>
      <c r="BQ2" s="5" t="s">
        <v>5</v>
      </c>
      <c r="BR2" t="s">
        <v>6</v>
      </c>
      <c r="BS2" s="5" t="s">
        <v>8</v>
      </c>
      <c r="BT2" t="s">
        <v>9</v>
      </c>
    </row>
    <row r="3" spans="1:74" x14ac:dyDescent="0.3">
      <c r="F3" s="5" t="s">
        <v>215</v>
      </c>
      <c r="G3" s="5"/>
      <c r="H3" s="5"/>
      <c r="I3" s="5"/>
      <c r="J3" s="5"/>
      <c r="S3" s="5" t="s">
        <v>7</v>
      </c>
      <c r="T3" t="s">
        <v>228</v>
      </c>
      <c r="V3" t="s">
        <v>226</v>
      </c>
      <c r="X3" s="5" t="s">
        <v>7</v>
      </c>
      <c r="Y3" t="s">
        <v>228</v>
      </c>
      <c r="AA3" t="s">
        <v>226</v>
      </c>
      <c r="AC3" s="5" t="s">
        <v>7</v>
      </c>
      <c r="AD3" t="s">
        <v>228</v>
      </c>
      <c r="AF3" t="s">
        <v>226</v>
      </c>
      <c r="AH3" s="5" t="s">
        <v>7</v>
      </c>
      <c r="AI3" t="s">
        <v>228</v>
      </c>
      <c r="AK3" t="s">
        <v>226</v>
      </c>
      <c r="AM3" s="5" t="s">
        <v>7</v>
      </c>
      <c r="AN3" t="s">
        <v>228</v>
      </c>
      <c r="AP3" t="s">
        <v>226</v>
      </c>
      <c r="AR3" s="5" t="s">
        <v>7</v>
      </c>
      <c r="AS3" t="s">
        <v>228</v>
      </c>
      <c r="AU3" t="s">
        <v>226</v>
      </c>
      <c r="AW3" s="5" t="s">
        <v>7</v>
      </c>
      <c r="AX3" t="s">
        <v>228</v>
      </c>
      <c r="AZ3" t="s">
        <v>226</v>
      </c>
      <c r="BB3" s="5" t="s">
        <v>7</v>
      </c>
      <c r="BC3" t="s">
        <v>228</v>
      </c>
      <c r="BE3" t="s">
        <v>226</v>
      </c>
      <c r="BG3" s="5" t="s">
        <v>7</v>
      </c>
      <c r="BH3" t="s">
        <v>228</v>
      </c>
      <c r="BJ3" t="s">
        <v>226</v>
      </c>
      <c r="BL3" s="5" t="s">
        <v>7</v>
      </c>
      <c r="BM3" t="s">
        <v>228</v>
      </c>
      <c r="BO3" t="s">
        <v>226</v>
      </c>
      <c r="BQ3" s="5" t="s">
        <v>7</v>
      </c>
      <c r="BR3" t="s">
        <v>228</v>
      </c>
      <c r="BT3" t="s">
        <v>226</v>
      </c>
    </row>
    <row r="4" spans="1:74" x14ac:dyDescent="0.3">
      <c r="S4" s="2" t="s">
        <v>28</v>
      </c>
      <c r="T4" s="6" t="s">
        <v>227</v>
      </c>
      <c r="V4" s="11">
        <f>80*64</f>
        <v>5120</v>
      </c>
      <c r="X4" s="2" t="s">
        <v>40</v>
      </c>
      <c r="Y4" s="6" t="s">
        <v>227</v>
      </c>
      <c r="AA4" s="11">
        <f>80*64</f>
        <v>5120</v>
      </c>
      <c r="AC4" s="2" t="s">
        <v>42</v>
      </c>
      <c r="AD4" s="6" t="s">
        <v>227</v>
      </c>
      <c r="AF4" s="11">
        <f>80*64</f>
        <v>5120</v>
      </c>
      <c r="AH4" s="2" t="s">
        <v>43</v>
      </c>
      <c r="AI4" s="6" t="s">
        <v>227</v>
      </c>
      <c r="AK4" s="11">
        <f>80*64</f>
        <v>5120</v>
      </c>
      <c r="AM4" s="2" t="s">
        <v>45</v>
      </c>
      <c r="AN4" s="6" t="s">
        <v>227</v>
      </c>
      <c r="AP4" s="11">
        <f>80*64</f>
        <v>5120</v>
      </c>
      <c r="AR4" s="2" t="s">
        <v>44</v>
      </c>
      <c r="AS4" s="6" t="s">
        <v>227</v>
      </c>
      <c r="AU4" s="11">
        <f>80*64</f>
        <v>5120</v>
      </c>
      <c r="AW4" s="2" t="s">
        <v>49</v>
      </c>
      <c r="AX4" s="6" t="s">
        <v>227</v>
      </c>
      <c r="AZ4" s="11">
        <f>80*64</f>
        <v>5120</v>
      </c>
      <c r="BB4" s="2" t="s">
        <v>58</v>
      </c>
      <c r="BC4" s="6" t="s">
        <v>227</v>
      </c>
      <c r="BE4" s="11">
        <f>80*64</f>
        <v>5120</v>
      </c>
      <c r="BG4" s="2" t="s">
        <v>53</v>
      </c>
      <c r="BH4" s="6" t="s">
        <v>227</v>
      </c>
      <c r="BJ4" s="11">
        <f>80*64</f>
        <v>5120</v>
      </c>
      <c r="BL4" s="2" t="s">
        <v>50</v>
      </c>
      <c r="BM4" s="6" t="s">
        <v>227</v>
      </c>
      <c r="BO4" s="11">
        <f>80*64</f>
        <v>5120</v>
      </c>
      <c r="BQ4" s="2" t="s">
        <v>47</v>
      </c>
      <c r="BR4" s="6" t="s">
        <v>227</v>
      </c>
      <c r="BT4" s="11">
        <f>80*64</f>
        <v>5120</v>
      </c>
    </row>
    <row r="5" spans="1:74" x14ac:dyDescent="0.3">
      <c r="A5" s="12" t="s">
        <v>23</v>
      </c>
      <c r="B5" s="3" t="s">
        <v>220</v>
      </c>
      <c r="C5" s="3" t="s">
        <v>222</v>
      </c>
      <c r="D5" s="3" t="s">
        <v>225</v>
      </c>
      <c r="F5" s="3" t="s">
        <v>1</v>
      </c>
      <c r="G5" s="3" t="s">
        <v>216</v>
      </c>
      <c r="H5" s="3" t="s">
        <v>217</v>
      </c>
      <c r="I5" s="3" t="s">
        <v>4</v>
      </c>
      <c r="J5" s="3" t="s">
        <v>38</v>
      </c>
      <c r="K5" s="12" t="s">
        <v>64</v>
      </c>
      <c r="L5" s="12" t="s">
        <v>23</v>
      </c>
      <c r="M5" s="12" t="s">
        <v>218</v>
      </c>
      <c r="N5" s="12" t="s">
        <v>221</v>
      </c>
      <c r="O5" s="3" t="s">
        <v>2</v>
      </c>
      <c r="P5" s="13" t="s">
        <v>66</v>
      </c>
      <c r="S5" s="3" t="s">
        <v>1</v>
      </c>
      <c r="T5" s="3" t="s">
        <v>2</v>
      </c>
      <c r="U5" s="3" t="s">
        <v>224</v>
      </c>
      <c r="X5" s="3" t="s">
        <v>1</v>
      </c>
      <c r="Y5" s="3" t="s">
        <v>2</v>
      </c>
      <c r="Z5" s="3" t="s">
        <v>224</v>
      </c>
      <c r="AC5" s="3" t="s">
        <v>1</v>
      </c>
      <c r="AD5" s="3" t="s">
        <v>2</v>
      </c>
      <c r="AE5" s="3" t="s">
        <v>224</v>
      </c>
      <c r="AH5" s="3" t="s">
        <v>1</v>
      </c>
      <c r="AI5" s="3" t="s">
        <v>2</v>
      </c>
      <c r="AJ5" s="3" t="s">
        <v>224</v>
      </c>
      <c r="AM5" s="3" t="s">
        <v>1</v>
      </c>
      <c r="AN5" s="3" t="s">
        <v>2</v>
      </c>
      <c r="AO5" s="3" t="s">
        <v>224</v>
      </c>
      <c r="AR5" s="3" t="s">
        <v>1</v>
      </c>
      <c r="AS5" s="3" t="s">
        <v>2</v>
      </c>
      <c r="AT5" s="3" t="s">
        <v>224</v>
      </c>
      <c r="AW5" s="3" t="s">
        <v>1</v>
      </c>
      <c r="AX5" s="3" t="s">
        <v>2</v>
      </c>
      <c r="AY5" s="3" t="s">
        <v>224</v>
      </c>
      <c r="BB5" s="3" t="s">
        <v>1</v>
      </c>
      <c r="BC5" s="3" t="s">
        <v>2</v>
      </c>
      <c r="BD5" s="3" t="s">
        <v>224</v>
      </c>
      <c r="BG5" s="3" t="s">
        <v>1</v>
      </c>
      <c r="BH5" s="3" t="s">
        <v>2</v>
      </c>
      <c r="BI5" s="3" t="s">
        <v>224</v>
      </c>
      <c r="BL5" s="3" t="s">
        <v>1</v>
      </c>
      <c r="BM5" s="3" t="s">
        <v>2</v>
      </c>
      <c r="BN5" s="3" t="s">
        <v>224</v>
      </c>
      <c r="BQ5" s="3" t="s">
        <v>1</v>
      </c>
      <c r="BR5" s="3" t="s">
        <v>2</v>
      </c>
      <c r="BS5" s="3" t="s">
        <v>224</v>
      </c>
    </row>
    <row r="6" spans="1:74" x14ac:dyDescent="0.3">
      <c r="A6">
        <v>0</v>
      </c>
      <c r="B6" s="1">
        <v>0</v>
      </c>
      <c r="C6" s="1">
        <f>4*RADIANS(A6)/SQRT(P7^2 - 1)</f>
        <v>0</v>
      </c>
      <c r="D6" s="1">
        <v>-2.1218987683995945E-3</v>
      </c>
    </row>
    <row r="7" spans="1:74" x14ac:dyDescent="0.3">
      <c r="A7">
        <v>2</v>
      </c>
      <c r="B7" s="1">
        <v>5.6234486595135857E-2</v>
      </c>
      <c r="C7" s="1">
        <f t="shared" ref="C7:C16" si="0">4*RADIANS(A7)/SQRT(P8^2 - 1)</f>
        <v>8.0613305077076355E-2</v>
      </c>
      <c r="D7" s="1">
        <v>8.1502750089373063E-2</v>
      </c>
      <c r="F7" s="1">
        <v>0</v>
      </c>
      <c r="G7" s="1">
        <v>0.05</v>
      </c>
      <c r="H7" s="1">
        <f>4*G7*F7*(1-F7)</f>
        <v>0</v>
      </c>
      <c r="I7" s="1">
        <f>F8-F7</f>
        <v>2.0396526200000001E-2</v>
      </c>
      <c r="J7" s="1">
        <f>H8-H7</f>
        <v>3.9961015837945424E-3</v>
      </c>
      <c r="K7" s="31">
        <f>DEGREES(ATAN(J7/I7))</f>
        <v>11.085019713795624</v>
      </c>
      <c r="L7" s="32">
        <v>20</v>
      </c>
      <c r="M7" s="31">
        <f>K7-L7</f>
        <v>-8.9149802862043757</v>
      </c>
      <c r="N7" s="7">
        <f>SIN(RADIANS(DEGREES(PI()/2) + M7))</f>
        <v>0.98791938214881625</v>
      </c>
      <c r="O7" s="1">
        <f>-2*N7*(RADIANS(M7)*(PI()/180))/SQRT(P7^2-1)</f>
        <v>3.0978900277824537E-3</v>
      </c>
      <c r="P7">
        <v>2</v>
      </c>
      <c r="S7" s="1">
        <v>0</v>
      </c>
      <c r="T7" s="1">
        <v>-1.31637424E-8</v>
      </c>
      <c r="U7" s="1">
        <f>T7*$N7*$I7</f>
        <v>-2.6525103589157419E-10</v>
      </c>
      <c r="X7" s="1">
        <v>0</v>
      </c>
      <c r="Y7" s="1">
        <v>-0.19682503300000001</v>
      </c>
      <c r="Z7" s="1">
        <f>Y7*$N7*$I7</f>
        <v>-3.9660487349435876E-3</v>
      </c>
      <c r="AC7" s="1">
        <v>0</v>
      </c>
      <c r="AD7" s="1">
        <v>-0.15486270199999999</v>
      </c>
      <c r="AE7" s="1">
        <f>AD7*$N7*$I7</f>
        <v>-3.1205025803656074E-3</v>
      </c>
      <c r="AG7" s="1"/>
      <c r="AH7" s="1">
        <v>0</v>
      </c>
      <c r="AI7" s="1">
        <v>-0.115174914</v>
      </c>
      <c r="AJ7" s="1">
        <f>AI7*$N7*$I7</f>
        <v>-2.3207887482835404E-3</v>
      </c>
      <c r="AM7" s="1">
        <v>0</v>
      </c>
      <c r="AN7" s="1">
        <v>-8.0828091699999993E-2</v>
      </c>
      <c r="AO7" s="1">
        <f>AN7*$N7*$I7</f>
        <v>-1.6286960349941326E-3</v>
      </c>
      <c r="AR7" s="1">
        <v>0</v>
      </c>
      <c r="AS7" s="1">
        <v>-4.9557332699999998E-2</v>
      </c>
      <c r="AT7" s="1">
        <f>AS7*$N7*$I7</f>
        <v>-9.9858637728267763E-4</v>
      </c>
      <c r="AV7" s="1"/>
      <c r="AW7" s="1">
        <v>0</v>
      </c>
      <c r="AX7" s="1">
        <v>-2.40658043E-2</v>
      </c>
      <c r="AY7" s="1">
        <f>AX7*$N7*$I7</f>
        <v>-4.8492893025154461E-4</v>
      </c>
      <c r="BA7" s="1"/>
      <c r="BB7" s="1">
        <v>0</v>
      </c>
      <c r="BC7" s="1">
        <v>-7.1350808199999996E-3</v>
      </c>
      <c r="BD7" s="1">
        <f>BC7*$N7*$I7</f>
        <v>-1.4377276014418988E-4</v>
      </c>
      <c r="BF7" s="1"/>
      <c r="BG7" s="1">
        <v>0</v>
      </c>
      <c r="BH7" s="1">
        <v>-1.05670083E-2</v>
      </c>
      <c r="BI7" s="1">
        <f>BH7*$N7*$I7</f>
        <v>-2.1292652292024964E-4</v>
      </c>
      <c r="BL7" s="1">
        <v>0</v>
      </c>
      <c r="BM7" s="1">
        <v>-2.6325312900000002E-2</v>
      </c>
      <c r="BN7" s="1">
        <f>BM7*$N7*$I7</f>
        <v>-5.3045830772978516E-4</v>
      </c>
      <c r="BQ7" s="1">
        <v>0</v>
      </c>
      <c r="BR7" s="1">
        <v>-3.2752950000000003E-2</v>
      </c>
      <c r="BS7" s="1">
        <f>BR7*$N7*$I7</f>
        <v>-6.5997598950317757E-4</v>
      </c>
      <c r="BU7" s="1">
        <v>0</v>
      </c>
      <c r="BV7" s="1">
        <v>-3.2752950000000003E-2</v>
      </c>
    </row>
    <row r="8" spans="1:74" x14ac:dyDescent="0.3">
      <c r="A8">
        <v>4</v>
      </c>
      <c r="B8" s="1">
        <v>0.11226109425771796</v>
      </c>
      <c r="C8" s="1">
        <f t="shared" si="0"/>
        <v>0.16122661015415271</v>
      </c>
      <c r="D8" s="1">
        <v>0.15017181407329272</v>
      </c>
      <c r="F8" s="1">
        <v>2.0396526200000001E-2</v>
      </c>
      <c r="G8" s="1">
        <v>0.05</v>
      </c>
      <c r="H8" s="1">
        <f>4*G8*F8*(1-F8)</f>
        <v>3.9961015837945424E-3</v>
      </c>
      <c r="I8" s="1">
        <f t="shared" ref="I8:I46" si="1">F9-F8</f>
        <v>2.5546146299999996E-2</v>
      </c>
      <c r="J8" s="1">
        <f t="shared" ref="J8:J46" si="2">H9-H8</f>
        <v>4.7702870849170072E-3</v>
      </c>
      <c r="K8" s="31">
        <f t="shared" ref="K8:K47" si="3">DEGREES(ATAN(J8/I8))</f>
        <v>10.577149530840263</v>
      </c>
      <c r="L8" s="32">
        <v>20</v>
      </c>
      <c r="M8" s="31">
        <f t="shared" ref="M8:M71" si="4">K8-L8</f>
        <v>-9.4228504691597372</v>
      </c>
      <c r="N8" s="7">
        <f t="shared" ref="N8:N71" si="5">SIN(RADIANS(DEGREES(PI()/2) + M8))</f>
        <v>0.98650694615521028</v>
      </c>
      <c r="O8" s="1">
        <f t="shared" ref="O8:O47" si="6">-2*N8*(RADIANS(M8)*(PI()/180))/SQRT(P8^2-1)</f>
        <v>3.269689784174047E-3</v>
      </c>
      <c r="P8">
        <v>2</v>
      </c>
      <c r="S8" s="1">
        <v>2.0396526200000001E-2</v>
      </c>
      <c r="T8" s="1">
        <v>-0.246002204</v>
      </c>
      <c r="U8" s="1">
        <f t="shared" ref="U8:U47" si="7">T8*$N8*$I8</f>
        <v>-6.1996124340195193E-3</v>
      </c>
      <c r="X8" s="1">
        <v>2.0396526200000001E-2</v>
      </c>
      <c r="Y8" s="1">
        <v>-0.231088031</v>
      </c>
      <c r="Z8" s="1">
        <f t="shared" ref="Z8:Z47" si="8">Y8*$N8*$I8</f>
        <v>-5.8237536373482576E-3</v>
      </c>
      <c r="AC8" s="1">
        <v>2.0396526200000001E-2</v>
      </c>
      <c r="AD8" s="1">
        <v>-0.15494955499999999</v>
      </c>
      <c r="AE8" s="1">
        <f t="shared" ref="AE8:AE47" si="9">AD8*$N8*$I8</f>
        <v>-3.9049535825451025E-3</v>
      </c>
      <c r="AG8" s="1"/>
      <c r="AH8" s="1">
        <v>2.0396526200000001E-2</v>
      </c>
      <c r="AI8" s="1">
        <v>-0.131623027</v>
      </c>
      <c r="AJ8" s="1">
        <f>AI8*$N8*$I8</f>
        <v>-3.3170912354609913E-3</v>
      </c>
      <c r="AM8" s="1">
        <v>2.0396526200000001E-2</v>
      </c>
      <c r="AN8" s="1">
        <v>-8.8661298799999996E-2</v>
      </c>
      <c r="AO8" s="1">
        <f>AN8*$N8*$I8</f>
        <v>-2.234393357129434E-3</v>
      </c>
      <c r="AR8" s="1">
        <v>2.0396526200000001E-2</v>
      </c>
      <c r="AS8" s="1">
        <v>-5.0516073699999997E-2</v>
      </c>
      <c r="AT8" s="1">
        <f>AS8*$N8*$I8</f>
        <v>-1.2730783445678655E-3</v>
      </c>
      <c r="AV8" s="1"/>
      <c r="AW8" s="1">
        <v>2.0396526200000001E-2</v>
      </c>
      <c r="AX8" s="1">
        <v>-1.7087916700000001E-2</v>
      </c>
      <c r="AY8" s="1">
        <f>AX8*$N8*$I8</f>
        <v>-4.3064029151872879E-4</v>
      </c>
      <c r="BA8" s="1"/>
      <c r="BB8" s="1">
        <v>2.0396526200000001E-2</v>
      </c>
      <c r="BC8" s="1">
        <v>9.6811340699999998E-3</v>
      </c>
      <c r="BD8" s="1">
        <f>BC8*$N8*$I8</f>
        <v>2.4397862368656659E-4</v>
      </c>
      <c r="BF8" s="1"/>
      <c r="BG8" s="1">
        <v>2.0396526200000001E-2</v>
      </c>
      <c r="BH8" s="1">
        <v>2.6265150099999999E-2</v>
      </c>
      <c r="BI8" s="1">
        <f>BH8*$N8*$I8</f>
        <v>6.619198872760872E-4</v>
      </c>
      <c r="BL8" s="1">
        <v>2.0396526200000001E-2</v>
      </c>
      <c r="BM8" s="1">
        <v>2.94490442E-2</v>
      </c>
      <c r="BN8" s="1">
        <f>BM8*$N8*$I8</f>
        <v>7.4215863770192233E-4</v>
      </c>
      <c r="BQ8" s="1">
        <v>2.039653E-2</v>
      </c>
      <c r="BR8" s="1">
        <v>3.6924159999999998E-2</v>
      </c>
      <c r="BS8" s="1">
        <f>BR8*$N8*$I8</f>
        <v>9.3054240055396459E-4</v>
      </c>
      <c r="BU8" s="1">
        <v>2.039653E-2</v>
      </c>
      <c r="BV8" s="1">
        <v>3.6924159999999998E-2</v>
      </c>
    </row>
    <row r="9" spans="1:74" x14ac:dyDescent="0.3">
      <c r="A9">
        <v>6</v>
      </c>
      <c r="B9" s="1">
        <v>0.16842628787533601</v>
      </c>
      <c r="C9" s="1">
        <f t="shared" si="0"/>
        <v>0.24183991523122908</v>
      </c>
      <c r="D9" s="1">
        <v>0.24486578525501626</v>
      </c>
      <c r="F9" s="1">
        <v>4.5942672499999997E-2</v>
      </c>
      <c r="G9" s="1">
        <v>0.05</v>
      </c>
      <c r="H9" s="1">
        <f>4*G9*F9*(1-F9)</f>
        <v>8.7663886687115496E-3</v>
      </c>
      <c r="I9" s="1">
        <f t="shared" si="1"/>
        <v>2.8566724800000005E-2</v>
      </c>
      <c r="J9" s="1">
        <f t="shared" si="2"/>
        <v>5.025160734086603E-3</v>
      </c>
      <c r="K9" s="31">
        <f t="shared" si="3"/>
        <v>9.9768045167760864</v>
      </c>
      <c r="L9" s="32">
        <v>20</v>
      </c>
      <c r="M9" s="31">
        <f t="shared" si="4"/>
        <v>-10.023195483223914</v>
      </c>
      <c r="N9" s="7">
        <f t="shared" si="5"/>
        <v>0.98473737300888486</v>
      </c>
      <c r="O9" s="1">
        <f t="shared" si="6"/>
        <v>3.4717682305470524E-3</v>
      </c>
      <c r="P9">
        <v>2</v>
      </c>
      <c r="S9" s="1">
        <v>4.5942672499999997E-2</v>
      </c>
      <c r="T9" s="1">
        <v>-0.28807677100000001</v>
      </c>
      <c r="U9" s="1">
        <f t="shared" si="7"/>
        <v>-8.1038074257086586E-3</v>
      </c>
      <c r="X9" s="1">
        <v>4.5942672499999997E-2</v>
      </c>
      <c r="Y9" s="1">
        <v>-0.20565298200000001</v>
      </c>
      <c r="Z9" s="1">
        <f t="shared" si="8"/>
        <v>-5.7851667694884326E-3</v>
      </c>
      <c r="AC9" s="1">
        <v>4.5942672499999997E-2</v>
      </c>
      <c r="AD9" s="1">
        <v>-0.14087760699999999</v>
      </c>
      <c r="AE9" s="1">
        <f t="shared" si="9"/>
        <v>-3.9629887330369512E-3</v>
      </c>
      <c r="AG9" s="1"/>
      <c r="AH9" s="1">
        <v>4.5942672499999997E-2</v>
      </c>
      <c r="AI9" s="1">
        <v>-0.108964777</v>
      </c>
      <c r="AJ9" s="1">
        <f>AI9*$N9*$I9</f>
        <v>-3.0652577989125265E-3</v>
      </c>
      <c r="AM9" s="1">
        <v>4.5942672499999997E-2</v>
      </c>
      <c r="AN9" s="1">
        <v>-6.6938787099999994E-2</v>
      </c>
      <c r="AO9" s="1">
        <f>AN9*$N9*$I9</f>
        <v>-1.8830363798020731E-3</v>
      </c>
      <c r="AR9" s="1">
        <v>4.5942672499999997E-2</v>
      </c>
      <c r="AS9" s="1">
        <v>-2.93021129E-2</v>
      </c>
      <c r="AT9" s="1">
        <f>AS9*$N9*$I9</f>
        <v>-8.2428957837761053E-4</v>
      </c>
      <c r="AV9" s="1"/>
      <c r="AW9" s="1">
        <v>4.5942672499999997E-2</v>
      </c>
      <c r="AX9" s="1">
        <v>3.7303112900000002E-3</v>
      </c>
      <c r="AY9" s="1">
        <f>AX9*$N9*$I9</f>
        <v>1.0493634813793038E-4</v>
      </c>
      <c r="BA9" s="1"/>
      <c r="BB9" s="1">
        <v>4.5942672499999997E-2</v>
      </c>
      <c r="BC9" s="1">
        <v>3.26647823E-2</v>
      </c>
      <c r="BD9" s="1">
        <f>BC9*$N9*$I9</f>
        <v>9.1888389488334245E-4</v>
      </c>
      <c r="BF9" s="1"/>
      <c r="BG9" s="1">
        <v>4.5942672499999997E-2</v>
      </c>
      <c r="BH9" s="1">
        <v>5.3855117299999998E-2</v>
      </c>
      <c r="BI9" s="1">
        <f>BH9*$N9*$I9</f>
        <v>1.5149833080021255E-3</v>
      </c>
      <c r="BL9" s="1">
        <v>4.5942672499999997E-2</v>
      </c>
      <c r="BM9" s="1">
        <v>6.0541280199999999E-2</v>
      </c>
      <c r="BN9" s="1">
        <f>BM9*$N9*$I9</f>
        <v>1.7030698946798059E-3</v>
      </c>
      <c r="BQ9" s="1">
        <v>4.5942669999999998E-2</v>
      </c>
      <c r="BR9" s="1">
        <v>6.377563E-2</v>
      </c>
      <c r="BS9" s="1">
        <f>BR9*$N9*$I9</f>
        <v>1.7940544882504527E-3</v>
      </c>
      <c r="BU9" s="1">
        <v>4.5942669999999998E-2</v>
      </c>
      <c r="BV9" s="1">
        <v>6.377563E-2</v>
      </c>
    </row>
    <row r="10" spans="1:74" x14ac:dyDescent="0.3">
      <c r="A10">
        <v>8</v>
      </c>
      <c r="B10" s="1">
        <v>0.22455683500419499</v>
      </c>
      <c r="C10" s="1">
        <f t="shared" si="0"/>
        <v>0.32245322030830542</v>
      </c>
      <c r="D10" s="1">
        <v>0.32574781595219288</v>
      </c>
      <c r="F10" s="1">
        <v>7.4509397300000002E-2</v>
      </c>
      <c r="G10" s="1">
        <v>0.05</v>
      </c>
      <c r="H10" s="1">
        <f>4*G10*F10*(1-F10)</f>
        <v>1.3791549402798153E-2</v>
      </c>
      <c r="I10" s="1">
        <f t="shared" si="1"/>
        <v>2.9227182699999993E-2</v>
      </c>
      <c r="J10" s="1">
        <f t="shared" si="2"/>
        <v>4.8035109911825705E-3</v>
      </c>
      <c r="K10" s="31">
        <f t="shared" si="3"/>
        <v>9.3331709913603476</v>
      </c>
      <c r="L10" s="32">
        <v>20</v>
      </c>
      <c r="M10" s="31">
        <f t="shared" si="4"/>
        <v>-10.666829008639652</v>
      </c>
      <c r="N10" s="7">
        <f t="shared" si="5"/>
        <v>0.98272012225415406</v>
      </c>
      <c r="O10" s="1">
        <f t="shared" si="6"/>
        <v>3.6871370930411057E-3</v>
      </c>
      <c r="P10">
        <v>2</v>
      </c>
      <c r="S10" s="1">
        <v>7.4509397300000002E-2</v>
      </c>
      <c r="T10" s="1">
        <v>-0.26064790799999998</v>
      </c>
      <c r="U10" s="1">
        <f t="shared" si="7"/>
        <v>-7.486365849226421E-3</v>
      </c>
      <c r="X10" s="1">
        <v>7.4509397300000002E-2</v>
      </c>
      <c r="Y10" s="1">
        <v>-0.18428518499999999</v>
      </c>
      <c r="Z10" s="1">
        <f t="shared" si="8"/>
        <v>-5.2930649859747698E-3</v>
      </c>
      <c r="AC10" s="1">
        <v>7.4509397300000002E-2</v>
      </c>
      <c r="AD10" s="1">
        <v>-0.124319652</v>
      </c>
      <c r="AE10" s="1">
        <f t="shared" si="9"/>
        <v>-3.5707265186280079E-3</v>
      </c>
      <c r="AG10" s="1"/>
      <c r="AH10" s="1">
        <v>7.4509397300000002E-2</v>
      </c>
      <c r="AI10" s="1">
        <v>-8.8569136600000001E-2</v>
      </c>
      <c r="AJ10" s="1">
        <f>AI10*$N10*$I10</f>
        <v>-2.5438951903566012E-3</v>
      </c>
      <c r="AM10" s="1">
        <v>7.4509397300000002E-2</v>
      </c>
      <c r="AN10" s="1">
        <v>-4.7097524500000001E-2</v>
      </c>
      <c r="AO10" s="1">
        <f>AN10*$N10*$I10</f>
        <v>-1.3527417185328213E-3</v>
      </c>
      <c r="AR10" s="1">
        <v>7.4509397300000002E-2</v>
      </c>
      <c r="AS10" s="1">
        <v>-9.8025363500000001E-3</v>
      </c>
      <c r="AT10" s="1">
        <f>AS10*$N10*$I10</f>
        <v>-2.8154982685086666E-4</v>
      </c>
      <c r="AV10" s="1"/>
      <c r="AW10" s="1">
        <v>7.4509397300000002E-2</v>
      </c>
      <c r="AX10" s="1">
        <v>2.31069972E-2</v>
      </c>
      <c r="AY10" s="1">
        <f>AX10*$N10*$I10</f>
        <v>6.6368242140754316E-4</v>
      </c>
      <c r="BA10" s="1"/>
      <c r="BB10" s="1">
        <v>7.4509397300000002E-2</v>
      </c>
      <c r="BC10" s="1">
        <v>5.21949606E-2</v>
      </c>
      <c r="BD10" s="1">
        <f>BC10*$N10*$I10</f>
        <v>1.4991509946727009E-3</v>
      </c>
      <c r="BF10" s="1"/>
      <c r="BG10" s="1">
        <v>7.4509397300000002E-2</v>
      </c>
      <c r="BH10" s="1">
        <v>7.5168324199999997E-2</v>
      </c>
      <c r="BI10" s="1">
        <f>BH10*$N10*$I10</f>
        <v>2.1589951730380278E-3</v>
      </c>
      <c r="BL10" s="1">
        <v>7.4509397300000002E-2</v>
      </c>
      <c r="BM10" s="1">
        <v>8.5892177099999995E-2</v>
      </c>
      <c r="BN10" s="1">
        <f>BM10*$N10*$I10</f>
        <v>2.467007183334645E-3</v>
      </c>
      <c r="BQ10" s="1">
        <v>7.4509400000000003E-2</v>
      </c>
      <c r="BR10" s="1">
        <v>9.2698550000000005E-2</v>
      </c>
      <c r="BS10" s="1">
        <f>BR10*$N10*$I10</f>
        <v>2.6625007824455965E-3</v>
      </c>
      <c r="BU10" s="1">
        <v>7.4509400000000003E-2</v>
      </c>
      <c r="BV10" s="1">
        <v>9.2698550000000005E-2</v>
      </c>
    </row>
    <row r="11" spans="1:74" x14ac:dyDescent="0.3">
      <c r="A11">
        <v>10</v>
      </c>
      <c r="B11" s="1">
        <v>0.280687382133054</v>
      </c>
      <c r="C11" s="1">
        <f t="shared" si="0"/>
        <v>0.40306652538538174</v>
      </c>
      <c r="D11" s="1">
        <v>0.40716976817744949</v>
      </c>
      <c r="F11" s="1">
        <v>0.10373657999999999</v>
      </c>
      <c r="G11" s="1">
        <v>0.05</v>
      </c>
      <c r="H11" s="1">
        <f>4*G11*F11*(1-F11)</f>
        <v>1.8595060393980723E-2</v>
      </c>
      <c r="I11" s="1">
        <f t="shared" si="1"/>
        <v>2.7100598000000004E-2</v>
      </c>
      <c r="J11" s="1">
        <f t="shared" si="2"/>
        <v>4.1487017766185415E-3</v>
      </c>
      <c r="K11" s="31">
        <f t="shared" si="3"/>
        <v>8.7035687444214158</v>
      </c>
      <c r="L11" s="32">
        <v>20</v>
      </c>
      <c r="M11" s="31">
        <f t="shared" si="4"/>
        <v>-11.296431255578584</v>
      </c>
      <c r="N11" s="7">
        <f t="shared" si="5"/>
        <v>0.98062686141263844</v>
      </c>
      <c r="O11" s="1">
        <f t="shared" si="6"/>
        <v>3.8964504028006107E-3</v>
      </c>
      <c r="P11">
        <v>2</v>
      </c>
      <c r="S11" s="1">
        <v>0.10373657999999999</v>
      </c>
      <c r="T11" s="1">
        <v>-0.23884338399999999</v>
      </c>
      <c r="U11" s="1">
        <f t="shared" si="7"/>
        <v>-6.3474001116819731E-3</v>
      </c>
      <c r="X11" s="1">
        <v>0.10373657999999999</v>
      </c>
      <c r="Y11" s="1">
        <v>-0.16540423700000001</v>
      </c>
      <c r="Z11" s="1">
        <f t="shared" si="8"/>
        <v>-4.3957125997112472E-3</v>
      </c>
      <c r="AC11" s="1">
        <v>0.10373657999999999</v>
      </c>
      <c r="AD11" s="1">
        <v>-0.10868987300000001</v>
      </c>
      <c r="AE11" s="1">
        <f t="shared" si="9"/>
        <v>-2.8884958019975951E-3</v>
      </c>
      <c r="AG11" s="1"/>
      <c r="AH11" s="1">
        <v>0.10373657999999999</v>
      </c>
      <c r="AI11" s="1">
        <v>-7.0596135800000001E-2</v>
      </c>
      <c r="AJ11" s="1">
        <f>AI11*$N11*$I11</f>
        <v>-1.8761328564212431E-3</v>
      </c>
      <c r="AM11" s="1">
        <v>0.10373657999999999</v>
      </c>
      <c r="AN11" s="1">
        <v>-2.94973067E-2</v>
      </c>
      <c r="AO11" s="1">
        <f>AN11*$N11*$I11</f>
        <v>-7.839078676003746E-4</v>
      </c>
      <c r="AR11" s="1">
        <v>0.10373657999999999</v>
      </c>
      <c r="AS11" s="1">
        <v>7.5721124699999996E-3</v>
      </c>
      <c r="AT11" s="1">
        <f>AS11*$N11*$I11</f>
        <v>2.0123323800229887E-4</v>
      </c>
      <c r="AV11" s="1"/>
      <c r="AW11" s="1">
        <v>0.10373657999999999</v>
      </c>
      <c r="AX11" s="1">
        <v>4.0660289799999999E-2</v>
      </c>
      <c r="AY11" s="1">
        <f>AX11*$N11*$I11</f>
        <v>1.0805705550443107E-3</v>
      </c>
      <c r="BA11" s="1"/>
      <c r="BB11" s="1">
        <v>0.10373657999999999</v>
      </c>
      <c r="BC11" s="1">
        <v>6.9534050799999997E-2</v>
      </c>
      <c r="BD11" s="1">
        <f>BC11*$N11*$I11</f>
        <v>1.8479073375280096E-3</v>
      </c>
      <c r="BF11" s="1"/>
      <c r="BG11" s="1">
        <v>0.10373657999999999</v>
      </c>
      <c r="BH11" s="1">
        <v>9.3659953000000004E-2</v>
      </c>
      <c r="BI11" s="1">
        <f>BH11*$N11*$I11</f>
        <v>2.4890670454255849E-3</v>
      </c>
      <c r="BL11" s="1">
        <v>0.10373657999999999</v>
      </c>
      <c r="BM11" s="1">
        <v>0.107553302</v>
      </c>
      <c r="BN11" s="1">
        <f>BM11*$N11*$I11</f>
        <v>2.8582907748726464E-3</v>
      </c>
      <c r="BQ11" s="1">
        <v>0.10373657999999999</v>
      </c>
      <c r="BR11" s="1">
        <v>0.11756525</v>
      </c>
      <c r="BS11" s="1">
        <f>BR11*$N11*$I11</f>
        <v>3.1243640434265459E-3</v>
      </c>
      <c r="BU11" s="1">
        <v>0.10373657999999999</v>
      </c>
      <c r="BV11" s="1">
        <v>0.11756525</v>
      </c>
    </row>
    <row r="12" spans="1:74" x14ac:dyDescent="0.3">
      <c r="A12">
        <v>12</v>
      </c>
      <c r="B12" s="1">
        <v>0.33681792926191301</v>
      </c>
      <c r="C12" s="1">
        <f t="shared" si="0"/>
        <v>0.48367983046245816</v>
      </c>
      <c r="D12" s="1">
        <v>0.48790544707488065</v>
      </c>
      <c r="F12" s="1">
        <v>0.130837178</v>
      </c>
      <c r="G12" s="1">
        <v>0.05</v>
      </c>
      <c r="H12" s="1">
        <f>4*G12*F12*(1-F12)</f>
        <v>2.2743762170599265E-2</v>
      </c>
      <c r="I12" s="1">
        <f t="shared" si="1"/>
        <v>2.5426489999999996E-2</v>
      </c>
      <c r="J12" s="1">
        <f t="shared" si="2"/>
        <v>3.6253046420378875E-3</v>
      </c>
      <c r="K12" s="31">
        <f t="shared" si="3"/>
        <v>8.1145307157181801</v>
      </c>
      <c r="L12" s="32">
        <v>20</v>
      </c>
      <c r="M12" s="31">
        <f t="shared" si="4"/>
        <v>-11.88546928428182</v>
      </c>
      <c r="N12" s="7">
        <f t="shared" si="5"/>
        <v>0.97856124883622397</v>
      </c>
      <c r="O12" s="1">
        <f t="shared" si="6"/>
        <v>4.0909903131487848E-3</v>
      </c>
      <c r="P12">
        <v>2</v>
      </c>
      <c r="S12" s="1">
        <v>0.130837178</v>
      </c>
      <c r="T12" s="1">
        <v>-0.21939577099999999</v>
      </c>
      <c r="U12" s="1">
        <f t="shared" si="7"/>
        <v>-5.4588690677112835E-3</v>
      </c>
      <c r="X12" s="1">
        <v>0.130837178</v>
      </c>
      <c r="Y12" s="1">
        <v>-0.148337358</v>
      </c>
      <c r="Z12" s="1">
        <f t="shared" si="8"/>
        <v>-3.6908378474269448E-3</v>
      </c>
      <c r="AC12" s="1">
        <v>0.130837178</v>
      </c>
      <c r="AD12" s="1">
        <v>-9.2346800899999998E-2</v>
      </c>
      <c r="AE12" s="1">
        <f t="shared" si="9"/>
        <v>-2.2977156425458287E-3</v>
      </c>
      <c r="AG12" s="1"/>
      <c r="AH12" s="1">
        <v>0.130837178</v>
      </c>
      <c r="AI12" s="1">
        <v>-5.4483311200000002E-2</v>
      </c>
      <c r="AJ12" s="1">
        <f>AI12*$N12*$I12</f>
        <v>-1.3556198501937749E-3</v>
      </c>
      <c r="AM12" s="1">
        <v>0.130837178</v>
      </c>
      <c r="AN12" s="1">
        <v>-1.37494825E-2</v>
      </c>
      <c r="AO12" s="1">
        <f>AN12*$N12*$I12</f>
        <v>-3.4210606874590855E-4</v>
      </c>
      <c r="AR12" s="1">
        <v>0.130837178</v>
      </c>
      <c r="AS12" s="1">
        <v>2.3070260299999999E-2</v>
      </c>
      <c r="AT12" s="1">
        <f>AS12*$N12*$I12</f>
        <v>5.7401986265139828E-4</v>
      </c>
      <c r="AV12" s="1"/>
      <c r="AW12" s="1">
        <v>0.130837178</v>
      </c>
      <c r="AX12" s="1">
        <v>5.6125513600000003E-2</v>
      </c>
      <c r="AY12" s="1">
        <f>AX12*$N12*$I12</f>
        <v>1.396480108545251E-3</v>
      </c>
      <c r="BA12" s="1"/>
      <c r="BB12" s="1">
        <v>0.130837178</v>
      </c>
      <c r="BC12" s="1">
        <v>8.5311497299999997E-2</v>
      </c>
      <c r="BD12" s="1">
        <f>BC12*$N12*$I12</f>
        <v>2.1226675956807967E-3</v>
      </c>
      <c r="BF12" s="1"/>
      <c r="BG12" s="1">
        <v>0.130837178</v>
      </c>
      <c r="BH12" s="1">
        <v>0.109976148</v>
      </c>
      <c r="BI12" s="1">
        <f>BH12*$N12*$I12</f>
        <v>2.7363580882479185E-3</v>
      </c>
      <c r="BL12" s="1">
        <v>0.130837178</v>
      </c>
      <c r="BM12" s="1">
        <v>0.12628751299999999</v>
      </c>
      <c r="BN12" s="1">
        <f>BM12*$N12*$I12</f>
        <v>3.1422073233758302E-3</v>
      </c>
      <c r="BQ12" s="1">
        <v>0.13083718</v>
      </c>
      <c r="BR12" s="1">
        <v>0.13868304000000001</v>
      </c>
      <c r="BS12" s="1">
        <f>BR12*$N12*$I12</f>
        <v>3.450625113791126E-3</v>
      </c>
      <c r="BU12" s="1">
        <v>0.13083718</v>
      </c>
      <c r="BV12" s="1">
        <v>0.13868304000000001</v>
      </c>
    </row>
    <row r="13" spans="1:74" x14ac:dyDescent="0.3">
      <c r="A13">
        <v>14</v>
      </c>
      <c r="B13" s="1">
        <v>0.39294847639077202</v>
      </c>
      <c r="C13" s="1">
        <f t="shared" si="0"/>
        <v>0.56429313553953453</v>
      </c>
      <c r="D13" s="1">
        <v>0.570480503072606</v>
      </c>
      <c r="F13" s="1">
        <v>0.15626366799999999</v>
      </c>
      <c r="G13" s="1">
        <v>0.05</v>
      </c>
      <c r="H13" s="1">
        <f>4*G13*F13*(1-F13)</f>
        <v>2.6369066812637152E-2</v>
      </c>
      <c r="I13" s="1">
        <f t="shared" si="1"/>
        <v>2.5441684999999992E-2</v>
      </c>
      <c r="J13" s="1">
        <f t="shared" si="2"/>
        <v>3.3686367255919246E-3</v>
      </c>
      <c r="K13" s="31">
        <f t="shared" si="3"/>
        <v>7.5424438541510561</v>
      </c>
      <c r="L13" s="32">
        <v>20</v>
      </c>
      <c r="M13" s="31">
        <f t="shared" si="4"/>
        <v>-12.457556145848944</v>
      </c>
      <c r="N13" s="7">
        <f t="shared" si="5"/>
        <v>0.97645607444788307</v>
      </c>
      <c r="O13" s="1">
        <f t="shared" si="6"/>
        <v>4.2786786314632135E-3</v>
      </c>
      <c r="P13">
        <v>2</v>
      </c>
      <c r="S13" s="1">
        <v>0.15626366799999999</v>
      </c>
      <c r="T13" s="1">
        <v>-0.201765891</v>
      </c>
      <c r="U13" s="1">
        <f t="shared" si="7"/>
        <v>-5.0124070514000075E-3</v>
      </c>
      <c r="X13" s="1">
        <v>0.15626366799999999</v>
      </c>
      <c r="Y13" s="1">
        <v>-0.133149197</v>
      </c>
      <c r="Z13" s="1">
        <f t="shared" si="8"/>
        <v>-3.3077839402054767E-3</v>
      </c>
      <c r="AC13" s="1">
        <v>0.15626366799999999</v>
      </c>
      <c r="AD13" s="1">
        <v>-8.0174505199999996E-2</v>
      </c>
      <c r="AE13" s="1">
        <f t="shared" si="9"/>
        <v>-1.9917502072091388E-3</v>
      </c>
      <c r="AG13" s="1"/>
      <c r="AH13" s="1">
        <v>0.15626366799999999</v>
      </c>
      <c r="AI13" s="1">
        <v>-4.1007016399999999E-2</v>
      </c>
      <c r="AJ13" s="1">
        <f>AI13*$N13*$I13</f>
        <v>-1.018724508595141E-3</v>
      </c>
      <c r="AM13" s="1">
        <v>0.15626366799999999</v>
      </c>
      <c r="AN13" s="1">
        <v>-1.01284978E-3</v>
      </c>
      <c r="AO13" s="1">
        <f>AN13*$N13*$I13</f>
        <v>-2.5161910936080604E-5</v>
      </c>
      <c r="AR13" s="1">
        <v>0.15626366799999999</v>
      </c>
      <c r="AS13" s="1">
        <v>3.5172722300000001E-2</v>
      </c>
      <c r="AT13" s="1">
        <f>AS13*$N13*$I13</f>
        <v>8.7378496137116796E-4</v>
      </c>
      <c r="AV13" s="1"/>
      <c r="AW13" s="1">
        <v>0.15626366799999999</v>
      </c>
      <c r="AX13" s="1">
        <v>6.7725655300000007E-2</v>
      </c>
      <c r="AY13" s="1">
        <f>AX13*$N13*$I13</f>
        <v>1.682487314897077E-3</v>
      </c>
      <c r="BA13" s="1"/>
      <c r="BB13" s="1">
        <v>0.15626366799999999</v>
      </c>
      <c r="BC13" s="1">
        <v>9.67323083E-2</v>
      </c>
      <c r="BD13" s="1">
        <f>BC13*$N13*$I13</f>
        <v>2.4030905413101739E-3</v>
      </c>
      <c r="BF13" s="1"/>
      <c r="BG13" s="1">
        <v>0.15626366799999999</v>
      </c>
      <c r="BH13" s="1">
        <v>0.121102827</v>
      </c>
      <c r="BI13" s="1">
        <f>BH13*$N13*$I13</f>
        <v>3.0085197304200203E-3</v>
      </c>
      <c r="BL13" s="1">
        <v>0.15626366799999999</v>
      </c>
      <c r="BM13" s="1">
        <v>0.13825765400000001</v>
      </c>
      <c r="BN13" s="1">
        <f>BM13*$N13*$I13</f>
        <v>3.4346917429151714E-3</v>
      </c>
      <c r="BQ13" s="1">
        <v>0.15626366999999999</v>
      </c>
      <c r="BR13" s="1">
        <v>0.15147809000000001</v>
      </c>
      <c r="BS13" s="1">
        <f>BR13*$N13*$I13</f>
        <v>3.763122907868531E-3</v>
      </c>
      <c r="BU13" s="1">
        <v>0.15626366999999999</v>
      </c>
      <c r="BV13" s="1">
        <v>0.15147809000000001</v>
      </c>
    </row>
    <row r="14" spans="1:74" x14ac:dyDescent="0.3">
      <c r="A14">
        <v>16</v>
      </c>
      <c r="B14" s="1">
        <v>0.44907902351963103</v>
      </c>
      <c r="C14" s="1">
        <f t="shared" si="0"/>
        <v>0.64490644061661084</v>
      </c>
      <c r="D14" s="1">
        <v>0.64245916630126654</v>
      </c>
      <c r="F14" s="1">
        <v>0.18170535299999999</v>
      </c>
      <c r="G14" s="1">
        <v>0.05</v>
      </c>
      <c r="H14" s="1">
        <f>4*G14*F14*(1-F14)</f>
        <v>2.9737703538229077E-2</v>
      </c>
      <c r="I14" s="1">
        <f t="shared" si="1"/>
        <v>2.5447361000000002E-2</v>
      </c>
      <c r="J14" s="1">
        <f t="shared" si="2"/>
        <v>3.1103898782577633E-3</v>
      </c>
      <c r="K14" s="31">
        <f t="shared" si="3"/>
        <v>6.9686047355154113</v>
      </c>
      <c r="L14" s="32">
        <v>20</v>
      </c>
      <c r="M14" s="31">
        <f t="shared" si="4"/>
        <v>-13.031395264484589</v>
      </c>
      <c r="N14" s="7">
        <f t="shared" si="5"/>
        <v>0.97424665641857777</v>
      </c>
      <c r="O14" s="1">
        <f t="shared" si="6"/>
        <v>4.4656424275745588E-3</v>
      </c>
      <c r="P14">
        <v>2</v>
      </c>
      <c r="S14" s="1">
        <v>0.18170535299999999</v>
      </c>
      <c r="T14" s="1">
        <v>-0.18562445599999999</v>
      </c>
      <c r="U14" s="1">
        <f t="shared" si="7"/>
        <v>-4.6020026953805197E-3</v>
      </c>
      <c r="X14" s="1">
        <v>0.18170535299999999</v>
      </c>
      <c r="Y14" s="1">
        <v>-0.118568649</v>
      </c>
      <c r="Z14" s="1">
        <f t="shared" si="8"/>
        <v>-2.9395547011630127E-3</v>
      </c>
      <c r="AC14" s="1">
        <v>0.18170535299999999</v>
      </c>
      <c r="AD14" s="1">
        <v>-6.8369865099999996E-2</v>
      </c>
      <c r="AE14" s="1">
        <f t="shared" si="9"/>
        <v>-1.6950261310018468E-3</v>
      </c>
      <c r="AG14" s="1"/>
      <c r="AH14" s="1">
        <v>0.18170535299999999</v>
      </c>
      <c r="AI14" s="1">
        <v>-2.8276227500000001E-2</v>
      </c>
      <c r="AJ14" s="1">
        <f>AI14*$N14*$I14</f>
        <v>-7.0102441226921515E-4</v>
      </c>
      <c r="AM14" s="1">
        <v>0.18170535299999999</v>
      </c>
      <c r="AN14" s="1">
        <v>1.0895198700000001E-2</v>
      </c>
      <c r="AO14" s="1">
        <f>AN14*$N14*$I14</f>
        <v>2.7011383556111991E-4</v>
      </c>
      <c r="AR14" s="1">
        <v>0.18170535299999999</v>
      </c>
      <c r="AS14" s="1">
        <v>4.6353454099999997E-2</v>
      </c>
      <c r="AT14" s="1">
        <f>AS14*$N14*$I14</f>
        <v>1.1491951292689428E-3</v>
      </c>
      <c r="AV14" s="1"/>
      <c r="AW14" s="1">
        <v>0.18170535299999999</v>
      </c>
      <c r="AX14" s="1">
        <v>7.82810273E-2</v>
      </c>
      <c r="AY14" s="1">
        <f>AX14*$N14*$I14</f>
        <v>1.9407437273877106E-3</v>
      </c>
      <c r="BA14" s="1"/>
      <c r="BB14" s="1">
        <v>0.18170535299999999</v>
      </c>
      <c r="BC14" s="1">
        <v>0.10682301700000001</v>
      </c>
      <c r="BD14" s="1">
        <f>BC14*$N14*$I14</f>
        <v>2.6483569178119459E-3</v>
      </c>
      <c r="BF14" s="1"/>
      <c r="BG14" s="1">
        <v>0.18170535299999999</v>
      </c>
      <c r="BH14" s="1">
        <v>0.13085677200000001</v>
      </c>
      <c r="BI14" s="1">
        <f>BH14*$N14*$I14</f>
        <v>3.2442019248411658E-3</v>
      </c>
      <c r="BL14" s="1">
        <v>0.18170535299999999</v>
      </c>
      <c r="BM14" s="1">
        <v>0.14848457200000001</v>
      </c>
      <c r="BN14" s="1">
        <f>BM14*$N14*$I14</f>
        <v>3.6812304547113282E-3</v>
      </c>
      <c r="BQ14" s="1">
        <v>0.18170534999999999</v>
      </c>
      <c r="BR14" s="1">
        <v>0.16218499</v>
      </c>
      <c r="BS14" s="1">
        <f>BR14*$N14*$I14</f>
        <v>4.0208913050242831E-3</v>
      </c>
      <c r="BU14" s="1">
        <v>0.18170534999999999</v>
      </c>
      <c r="BV14" s="1">
        <v>0.16218499</v>
      </c>
    </row>
    <row r="15" spans="1:74" x14ac:dyDescent="0.3">
      <c r="A15">
        <v>18</v>
      </c>
      <c r="B15" s="1">
        <v>0.50520957064849004</v>
      </c>
      <c r="C15" s="1">
        <f t="shared" si="0"/>
        <v>0.72551974569368716</v>
      </c>
      <c r="D15" s="1">
        <v>0.70855647870426064</v>
      </c>
      <c r="F15" s="1">
        <v>0.20715271399999999</v>
      </c>
      <c r="G15" s="1">
        <v>0.05</v>
      </c>
      <c r="H15" s="1">
        <f>4*G15*F15*(1-F15)</f>
        <v>3.284809341648684E-2</v>
      </c>
      <c r="I15" s="1">
        <f t="shared" si="1"/>
        <v>2.5454227000000024E-2</v>
      </c>
      <c r="J15" s="1">
        <f t="shared" si="2"/>
        <v>2.8520969832376702E-3</v>
      </c>
      <c r="K15" s="31">
        <f t="shared" si="3"/>
        <v>6.3932153309421045</v>
      </c>
      <c r="L15" s="32">
        <v>20</v>
      </c>
      <c r="M15" s="31">
        <f t="shared" si="4"/>
        <v>-13.606784669057895</v>
      </c>
      <c r="N15" s="7">
        <f t="shared" si="5"/>
        <v>0.97193314945463927</v>
      </c>
      <c r="O15" s="1">
        <f t="shared" si="6"/>
        <v>4.6517461862358896E-3</v>
      </c>
      <c r="P15">
        <v>2</v>
      </c>
      <c r="S15" s="1">
        <v>0.20715271399999999</v>
      </c>
      <c r="T15" s="1">
        <v>-0.17002959300000001</v>
      </c>
      <c r="U15" s="1">
        <f t="shared" si="7"/>
        <v>-4.2064993176663635E-3</v>
      </c>
      <c r="X15" s="1">
        <v>0.20715271399999999</v>
      </c>
      <c r="Y15" s="1">
        <v>-0.10436142800000001</v>
      </c>
      <c r="Z15" s="1">
        <f t="shared" si="8"/>
        <v>-2.5818815885343405E-3</v>
      </c>
      <c r="AC15" s="1">
        <v>0.20715271399999999</v>
      </c>
      <c r="AD15" s="1">
        <v>-5.62904511E-2</v>
      </c>
      <c r="AE15" s="1">
        <f t="shared" si="9"/>
        <v>-1.392614897003734E-3</v>
      </c>
      <c r="AG15" s="1"/>
      <c r="AH15" s="1">
        <v>0.20715271399999999</v>
      </c>
      <c r="AI15" s="1">
        <v>-1.5963207399999998E-2</v>
      </c>
      <c r="AJ15" s="1">
        <f>AI15*$N15*$I15</f>
        <v>-3.9492667041711167E-4</v>
      </c>
      <c r="AM15" s="1">
        <v>0.20715271399999999</v>
      </c>
      <c r="AN15" s="1">
        <v>2.23614351E-2</v>
      </c>
      <c r="AO15" s="1">
        <f>AN15*$N15*$I15</f>
        <v>5.5321758895341625E-4</v>
      </c>
      <c r="AR15" s="1">
        <v>0.20715271399999999</v>
      </c>
      <c r="AS15" s="1">
        <v>5.7063079799999999E-2</v>
      </c>
      <c r="AT15" s="1">
        <f>AS15*$N15*$I15</f>
        <v>1.4117295819360176E-3</v>
      </c>
      <c r="AV15" s="1"/>
      <c r="AW15" s="1">
        <v>0.20715271399999999</v>
      </c>
      <c r="AX15" s="1">
        <v>8.8327040300000007E-2</v>
      </c>
      <c r="AY15" s="1">
        <f>AX15*$N15*$I15</f>
        <v>2.1851939312319555E-3</v>
      </c>
      <c r="BA15" s="1"/>
      <c r="BB15" s="1">
        <v>0.20715271399999999</v>
      </c>
      <c r="BC15" s="1">
        <v>0.116302618</v>
      </c>
      <c r="BD15" s="1">
        <f>BC15*$N15*$I15</f>
        <v>2.8773043246643052E-3</v>
      </c>
      <c r="BF15" s="1"/>
      <c r="BG15" s="1">
        <v>0.20715271399999999</v>
      </c>
      <c r="BH15" s="1">
        <v>0.14006237799999999</v>
      </c>
      <c r="BI15" s="1">
        <f>BH15*$N15*$I15</f>
        <v>3.465116201788051E-3</v>
      </c>
      <c r="BL15" s="1">
        <v>0.20715271399999999</v>
      </c>
      <c r="BM15" s="1">
        <v>0.157770567</v>
      </c>
      <c r="BN15" s="1">
        <f>BM15*$N15*$I15</f>
        <v>3.9032133802339645E-3</v>
      </c>
      <c r="BQ15" s="1">
        <v>0.20715270999999999</v>
      </c>
      <c r="BR15" s="1">
        <v>0.17170479999999999</v>
      </c>
      <c r="BS15" s="1">
        <f>BR15*$N15*$I15</f>
        <v>4.2479436155566132E-3</v>
      </c>
      <c r="BU15" s="1">
        <v>0.20715270999999999</v>
      </c>
      <c r="BV15" s="1">
        <v>0.17170479999999999</v>
      </c>
    </row>
    <row r="16" spans="1:74" x14ac:dyDescent="0.3">
      <c r="A16">
        <v>20</v>
      </c>
      <c r="B16" s="1">
        <v>0.56134011777734905</v>
      </c>
      <c r="C16" s="1">
        <f t="shared" si="0"/>
        <v>0.80613305077076347</v>
      </c>
      <c r="D16" s="1">
        <v>0.76630727661804154</v>
      </c>
      <c r="F16" s="1">
        <v>0.23260694100000001</v>
      </c>
      <c r="G16" s="1">
        <v>0.05</v>
      </c>
      <c r="H16" s="1">
        <f>4*G16*F16*(1-F16)</f>
        <v>3.570019039972451E-2</v>
      </c>
      <c r="I16" s="1">
        <f t="shared" si="1"/>
        <v>2.5461082999999995E-2</v>
      </c>
      <c r="J16" s="1">
        <f t="shared" si="2"/>
        <v>2.5935933980225784E-3</v>
      </c>
      <c r="K16" s="31">
        <f t="shared" si="3"/>
        <v>5.8163725241601165</v>
      </c>
      <c r="L16" s="32">
        <v>20</v>
      </c>
      <c r="M16" s="31">
        <f t="shared" si="4"/>
        <v>-14.183627475839884</v>
      </c>
      <c r="N16" s="7">
        <f t="shared" si="5"/>
        <v>0.96951540799184122</v>
      </c>
      <c r="O16" s="1">
        <f t="shared" si="6"/>
        <v>4.8368891581160641E-3</v>
      </c>
      <c r="P16">
        <v>2</v>
      </c>
      <c r="S16" s="1">
        <v>0.23260694100000001</v>
      </c>
      <c r="T16" s="1">
        <v>-0.154783209</v>
      </c>
      <c r="U16" s="1">
        <f t="shared" si="7"/>
        <v>-3.8208099354456633E-3</v>
      </c>
      <c r="X16" s="1">
        <v>0.23260694100000001</v>
      </c>
      <c r="Y16" s="1">
        <v>-9.0516451100000006E-2</v>
      </c>
      <c r="Z16" s="1">
        <f t="shared" si="8"/>
        <v>-2.2343906546359402E-3</v>
      </c>
      <c r="AC16" s="1">
        <v>0.23260694100000001</v>
      </c>
      <c r="AD16" s="1">
        <v>-4.3940543399999997E-2</v>
      </c>
      <c r="AE16" s="1">
        <f t="shared" si="9"/>
        <v>-1.0846684590419711E-3</v>
      </c>
      <c r="AG16" s="1"/>
      <c r="AH16" s="1">
        <v>0.23260694100000001</v>
      </c>
      <c r="AI16" s="1">
        <v>-4.0409150299999998E-3</v>
      </c>
      <c r="AJ16" s="1">
        <f>AI16*$N16*$I16</f>
        <v>-9.9749633016819731E-5</v>
      </c>
      <c r="AM16" s="1">
        <v>0.23260694100000001</v>
      </c>
      <c r="AN16" s="1">
        <v>3.3423799800000001E-2</v>
      </c>
      <c r="AO16" s="1">
        <f>AN16*$N16*$I16</f>
        <v>8.2506356588192174E-4</v>
      </c>
      <c r="AR16" s="1">
        <v>0.23260694100000001</v>
      </c>
      <c r="AS16" s="1">
        <v>6.7349621100000007E-2</v>
      </c>
      <c r="AT16" s="1">
        <f>AS16*$N16*$I16</f>
        <v>1.6625194884503324E-3</v>
      </c>
      <c r="AV16" s="1"/>
      <c r="AW16" s="1">
        <v>0.23260694100000001</v>
      </c>
      <c r="AX16" s="1">
        <v>9.7924680299999997E-2</v>
      </c>
      <c r="AY16" s="1">
        <f>AX16*$N16*$I16</f>
        <v>2.4172621425336918E-3</v>
      </c>
      <c r="BA16" s="1"/>
      <c r="BB16" s="1">
        <v>0.23260694100000001</v>
      </c>
      <c r="BC16" s="1">
        <v>0.125339756</v>
      </c>
      <c r="BD16" s="1">
        <f>BC16*$N16*$I16</f>
        <v>3.0940008811365005E-3</v>
      </c>
      <c r="BF16" s="1"/>
      <c r="BG16" s="1">
        <v>0.23260694100000001</v>
      </c>
      <c r="BH16" s="1">
        <v>0.148810836</v>
      </c>
      <c r="BI16" s="1">
        <f>BH16*$N16*$I16</f>
        <v>3.673382431881065E-3</v>
      </c>
      <c r="BL16" s="1">
        <v>0.23260694100000001</v>
      </c>
      <c r="BM16" s="1">
        <v>0.16631816799999999</v>
      </c>
      <c r="BN16" s="1">
        <f>BM16*$N16*$I16</f>
        <v>4.1055493864293824E-3</v>
      </c>
      <c r="BQ16" s="1">
        <v>0.23260694000000001</v>
      </c>
      <c r="BR16" s="1">
        <v>0.18031432</v>
      </c>
      <c r="BS16" s="1">
        <f>BR16*$N16*$I16</f>
        <v>4.4510431707041852E-3</v>
      </c>
      <c r="BU16" s="1">
        <v>0.23260694000000001</v>
      </c>
      <c r="BV16" s="1">
        <v>0.18031432</v>
      </c>
    </row>
    <row r="17" spans="6:74" x14ac:dyDescent="0.3">
      <c r="F17" s="1">
        <v>0.25806802400000001</v>
      </c>
      <c r="G17" s="1">
        <v>0.05</v>
      </c>
      <c r="H17" s="1">
        <f>4*G17*F17*(1-F17)</f>
        <v>3.8293783797747089E-2</v>
      </c>
      <c r="I17" s="1">
        <f t="shared" si="1"/>
        <v>2.545852500000001E-2</v>
      </c>
      <c r="J17" s="1">
        <f t="shared" si="2"/>
        <v>2.3340652046830307E-3</v>
      </c>
      <c r="K17" s="31">
        <f t="shared" si="3"/>
        <v>5.2382953143406326</v>
      </c>
      <c r="L17" s="32">
        <v>20</v>
      </c>
      <c r="M17" s="31">
        <f t="shared" si="4"/>
        <v>-14.761704685659367</v>
      </c>
      <c r="N17" s="7">
        <f t="shared" si="5"/>
        <v>0.96699390729964119</v>
      </c>
      <c r="O17" s="1">
        <f t="shared" si="6"/>
        <v>5.0209321668291101E-3</v>
      </c>
      <c r="P17">
        <v>2</v>
      </c>
      <c r="S17" s="1">
        <v>0.25806802400000001</v>
      </c>
      <c r="T17" s="1">
        <v>-0.13988452100000001</v>
      </c>
      <c r="U17" s="1">
        <f t="shared" si="7"/>
        <v>-3.443710509365872E-3</v>
      </c>
      <c r="X17" s="1">
        <v>0.25806802400000001</v>
      </c>
      <c r="Y17" s="1">
        <v>-7.7021149900000002E-2</v>
      </c>
      <c r="Z17" s="1">
        <f t="shared" si="8"/>
        <v>-1.8961250426991431E-3</v>
      </c>
      <c r="AC17" s="1">
        <v>0.25806802400000001</v>
      </c>
      <c r="AD17" s="1">
        <v>-2.9186926200000001E-2</v>
      </c>
      <c r="AE17" s="1">
        <f t="shared" si="9"/>
        <v>-7.1853071213666387E-4</v>
      </c>
      <c r="AG17" s="1"/>
      <c r="AH17" s="1">
        <v>0.25806802400000001</v>
      </c>
      <c r="AI17" s="1">
        <v>7.5182872400000001E-3</v>
      </c>
      <c r="AJ17" s="1">
        <f>AI17*$N17*$I17</f>
        <v>1.8508698886576119E-4</v>
      </c>
      <c r="AM17" s="1">
        <v>0.25806802400000001</v>
      </c>
      <c r="AN17" s="1">
        <v>4.4117475599999997E-2</v>
      </c>
      <c r="AO17" s="1">
        <f>AN17*$N17*$I17</f>
        <v>1.0860945391549964E-3</v>
      </c>
      <c r="AR17" s="1">
        <v>0.25806802400000001</v>
      </c>
      <c r="AS17" s="1">
        <v>7.7255493300000005E-2</v>
      </c>
      <c r="AT17" s="1">
        <f>AS17*$N17*$I17</f>
        <v>1.9018941644262034E-3</v>
      </c>
      <c r="AV17" s="1"/>
      <c r="AW17" s="1">
        <v>0.25806802400000001</v>
      </c>
      <c r="AX17" s="1">
        <v>0.10712229199999999</v>
      </c>
      <c r="AY17" s="1">
        <f>AX17*$N17*$I17</f>
        <v>2.6371621399608586E-3</v>
      </c>
      <c r="BA17" s="1"/>
      <c r="BB17" s="1">
        <v>0.25806802400000001</v>
      </c>
      <c r="BC17" s="1">
        <v>0.13388025100000001</v>
      </c>
      <c r="BD17" s="1">
        <f>BC17*$N17*$I17</f>
        <v>3.2958959581041902E-3</v>
      </c>
      <c r="BF17" s="1"/>
      <c r="BG17" s="1">
        <v>0.25806802400000001</v>
      </c>
      <c r="BH17" s="1">
        <v>0.157056998</v>
      </c>
      <c r="BI17" s="1">
        <f>BH17*$N17*$I17</f>
        <v>3.8664666448838514E-3</v>
      </c>
      <c r="BL17" s="1">
        <v>0.25806802400000001</v>
      </c>
      <c r="BM17" s="1">
        <v>0.17429087400000001</v>
      </c>
      <c r="BN17" s="1">
        <f>BM17*$N17*$I17</f>
        <v>4.2907343156314134E-3</v>
      </c>
      <c r="BQ17" s="1">
        <v>0.25806802000000001</v>
      </c>
      <c r="BR17" s="1">
        <v>0.18821744000000001</v>
      </c>
      <c r="BS17" s="1">
        <f>BR17*$N17*$I17</f>
        <v>4.6335818397944149E-3</v>
      </c>
      <c r="BU17" s="1">
        <v>0.25806802000000001</v>
      </c>
      <c r="BV17" s="1">
        <v>0.18821744000000001</v>
      </c>
    </row>
    <row r="18" spans="6:74" x14ac:dyDescent="0.3">
      <c r="F18" s="1">
        <v>0.28352654900000002</v>
      </c>
      <c r="G18" s="1">
        <v>0.05</v>
      </c>
      <c r="H18" s="1">
        <f>4*G18*F18*(1-F18)</f>
        <v>4.0627849002430119E-2</v>
      </c>
      <c r="I18" s="1">
        <f t="shared" si="1"/>
        <v>2.5465399999999971E-2</v>
      </c>
      <c r="J18" s="1">
        <f t="shared" si="2"/>
        <v>2.0753358882061659E-3</v>
      </c>
      <c r="K18" s="31">
        <f t="shared" si="3"/>
        <v>4.6590975702151205</v>
      </c>
      <c r="L18" s="32">
        <v>20</v>
      </c>
      <c r="M18" s="31">
        <f t="shared" si="4"/>
        <v>-15.34090242978488</v>
      </c>
      <c r="N18" s="7">
        <f t="shared" si="5"/>
        <v>0.96436879845165691</v>
      </c>
      <c r="O18" s="1">
        <f t="shared" si="6"/>
        <v>5.2037708245210295E-3</v>
      </c>
      <c r="P18">
        <v>2</v>
      </c>
      <c r="S18" s="1">
        <v>0.28352654900000002</v>
      </c>
      <c r="T18" s="1">
        <v>-0.12533006899999999</v>
      </c>
      <c r="U18" s="1">
        <f t="shared" si="7"/>
        <v>-3.0778604967919461E-3</v>
      </c>
      <c r="X18" s="1">
        <v>0.28352654900000002</v>
      </c>
      <c r="Y18" s="1">
        <v>-6.3862169299999993E-2</v>
      </c>
      <c r="Z18" s="1">
        <f t="shared" si="8"/>
        <v>-1.5683295293478963E-3</v>
      </c>
      <c r="AC18" s="1">
        <v>0.28352654900000002</v>
      </c>
      <c r="AD18" s="1">
        <v>-1.61415024E-2</v>
      </c>
      <c r="AE18" s="1">
        <f t="shared" si="9"/>
        <v>-3.9640361640455487E-4</v>
      </c>
      <c r="AG18" s="1"/>
      <c r="AH18" s="1">
        <v>0.28352654900000002</v>
      </c>
      <c r="AI18" s="1">
        <v>1.8741282299999999E-2</v>
      </c>
      <c r="AJ18" s="1">
        <f>AI18*$N18*$I18</f>
        <v>4.6024910790080312E-4</v>
      </c>
      <c r="AM18" s="1">
        <v>0.28352654900000002</v>
      </c>
      <c r="AN18" s="1">
        <v>5.4475696099999998E-2</v>
      </c>
      <c r="AO18" s="1">
        <f>AN18*$N18*$I18</f>
        <v>1.337816171324641E-3</v>
      </c>
      <c r="AR18" s="1">
        <v>0.28352654900000002</v>
      </c>
      <c r="AS18" s="1">
        <v>8.6821286600000006E-2</v>
      </c>
      <c r="AT18" s="1">
        <f>AS18*$N18*$I18</f>
        <v>2.1321603860825445E-3</v>
      </c>
      <c r="AV18" s="1"/>
      <c r="AW18" s="1">
        <v>0.28352654900000002</v>
      </c>
      <c r="AX18" s="1">
        <v>0.115967589</v>
      </c>
      <c r="AY18" s="1">
        <f>AX18*$N18*$I18</f>
        <v>2.8479363646668403E-3</v>
      </c>
      <c r="BA18" s="1"/>
      <c r="BB18" s="1">
        <v>0.28352654900000002</v>
      </c>
      <c r="BC18" s="1">
        <v>0.142060085</v>
      </c>
      <c r="BD18" s="1">
        <f>BC18*$N18*$I18</f>
        <v>3.4887168520780607E-3</v>
      </c>
      <c r="BF18" s="1"/>
      <c r="BG18" s="1">
        <v>0.28352654900000002</v>
      </c>
      <c r="BH18" s="1">
        <v>0.16483142200000001</v>
      </c>
      <c r="BI18" s="1">
        <f>BH18*$N18*$I18</f>
        <v>4.0479361932198648E-3</v>
      </c>
      <c r="BL18" s="1">
        <v>0.28352654900000002</v>
      </c>
      <c r="BM18" s="1">
        <v>0.18193200200000001</v>
      </c>
      <c r="BN18" s="1">
        <f>BM18*$N18*$I18</f>
        <v>4.467892873002993E-3</v>
      </c>
      <c r="BQ18" s="1">
        <v>0.28352654999999999</v>
      </c>
      <c r="BR18" s="1">
        <v>0.19555906000000001</v>
      </c>
      <c r="BS18" s="1">
        <f>BR18*$N18*$I18</f>
        <v>4.802546670294788E-3</v>
      </c>
      <c r="BU18" s="1">
        <v>0.28352654999999999</v>
      </c>
      <c r="BV18" s="1">
        <v>0.19555906000000001</v>
      </c>
    </row>
    <row r="19" spans="6:74" x14ac:dyDescent="0.3">
      <c r="F19" s="1">
        <v>0.30899194899999999</v>
      </c>
      <c r="G19" s="1">
        <v>0.05</v>
      </c>
      <c r="H19" s="1">
        <f>4*G19*F19*(1-F19)</f>
        <v>4.2703184890636285E-2</v>
      </c>
      <c r="I19" s="1">
        <f t="shared" si="1"/>
        <v>2.5463463999999991E-2</v>
      </c>
      <c r="J19" s="1">
        <f t="shared" si="2"/>
        <v>1.815813052363606E-3</v>
      </c>
      <c r="K19" s="31">
        <f t="shared" si="3"/>
        <v>4.078887642427607</v>
      </c>
      <c r="L19" s="32">
        <v>20</v>
      </c>
      <c r="M19" s="31">
        <f t="shared" si="4"/>
        <v>-15.921112357572394</v>
      </c>
      <c r="N19" s="7">
        <f t="shared" si="5"/>
        <v>0.96164029572534049</v>
      </c>
      <c r="O19" s="1">
        <f t="shared" si="6"/>
        <v>5.3853032540082208E-3</v>
      </c>
      <c r="P19">
        <v>2</v>
      </c>
      <c r="S19" s="1">
        <v>0.30899194899999999</v>
      </c>
      <c r="T19" s="1">
        <v>-0.11111278099999999</v>
      </c>
      <c r="U19" s="1">
        <f t="shared" si="7"/>
        <v>-2.7207845624068242E-3</v>
      </c>
      <c r="X19" s="1">
        <v>0.30899194899999999</v>
      </c>
      <c r="Y19" s="1">
        <v>-5.10285958E-2</v>
      </c>
      <c r="Z19" s="1">
        <f t="shared" si="8"/>
        <v>-1.2495215621858814E-3</v>
      </c>
      <c r="AC19" s="1">
        <v>0.30899194899999999</v>
      </c>
      <c r="AD19" s="1">
        <v>-5.7917240199999998E-3</v>
      </c>
      <c r="AE19" s="1">
        <f t="shared" si="9"/>
        <v>-1.4182016831472153E-4</v>
      </c>
      <c r="AG19" s="1"/>
      <c r="AH19" s="1">
        <v>0.30899194899999999</v>
      </c>
      <c r="AI19" s="1">
        <v>2.96479139E-2</v>
      </c>
      <c r="AJ19" s="1">
        <f>AI19*$N19*$I19</f>
        <v>7.2597936727626948E-4</v>
      </c>
      <c r="AM19" s="1">
        <v>0.30899194899999999</v>
      </c>
      <c r="AN19" s="1">
        <v>6.4522084199999996E-2</v>
      </c>
      <c r="AO19" s="1">
        <f>AN19*$N19*$I19</f>
        <v>1.5799324708259553E-3</v>
      </c>
      <c r="AR19" s="1">
        <v>0.30899194899999999</v>
      </c>
      <c r="AS19" s="1">
        <v>9.6075558199999994E-2</v>
      </c>
      <c r="AT19" s="1">
        <f>AS19*$N19*$I19</f>
        <v>2.3525727033614466E-3</v>
      </c>
      <c r="AV19" s="1"/>
      <c r="AW19" s="1">
        <v>0.30899194899999999</v>
      </c>
      <c r="AX19" s="1">
        <v>0.124495485</v>
      </c>
      <c r="AY19" s="1">
        <f>AX19*$N19*$I19</f>
        <v>3.0484827274492423E-3</v>
      </c>
      <c r="BA19" s="1"/>
      <c r="BB19" s="1">
        <v>0.30899194899999999</v>
      </c>
      <c r="BC19" s="1">
        <v>0.14992074599999999</v>
      </c>
      <c r="BD19" s="1">
        <f>BC19*$N19*$I19</f>
        <v>3.6710632893016564E-3</v>
      </c>
      <c r="BF19" s="1"/>
      <c r="BG19" s="1">
        <v>0.30899194899999999</v>
      </c>
      <c r="BH19" s="1">
        <v>0.172134385</v>
      </c>
      <c r="BI19" s="1">
        <f>BH19*$N19*$I19</f>
        <v>4.2150018490437462E-3</v>
      </c>
      <c r="BL19" s="1">
        <v>0.30899194899999999</v>
      </c>
      <c r="BM19" s="1">
        <v>0.18934693499999999</v>
      </c>
      <c r="BN19" s="1">
        <f>BM19*$N19*$I19</f>
        <v>4.6364802775213446E-3</v>
      </c>
      <c r="BQ19" s="1">
        <v>0.30899195000000002</v>
      </c>
      <c r="BR19" s="1">
        <v>0.20244010000000001</v>
      </c>
      <c r="BS19" s="1">
        <f>BR19*$N19*$I19</f>
        <v>4.9570885899444259E-3</v>
      </c>
      <c r="BU19" s="1">
        <v>0.30899195000000002</v>
      </c>
      <c r="BV19" s="1">
        <v>0.20244010000000001</v>
      </c>
    </row>
    <row r="20" spans="6:74" x14ac:dyDescent="0.3">
      <c r="F20" s="1">
        <v>0.33445541299999998</v>
      </c>
      <c r="G20" s="1">
        <v>0.05</v>
      </c>
      <c r="H20" s="1">
        <f>4*G20*F20*(1-F20)</f>
        <v>4.4518997942999891E-2</v>
      </c>
      <c r="I20" s="1">
        <f t="shared" si="1"/>
        <v>2.5467008000000013E-2</v>
      </c>
      <c r="J20" s="1">
        <f t="shared" si="2"/>
        <v>1.556656429299863E-3</v>
      </c>
      <c r="K20" s="31">
        <f t="shared" si="3"/>
        <v>3.4978201981614574</v>
      </c>
      <c r="L20" s="32">
        <v>20</v>
      </c>
      <c r="M20" s="31">
        <f t="shared" si="4"/>
        <v>-16.502179801838544</v>
      </c>
      <c r="N20" s="7">
        <f t="shared" si="5"/>
        <v>0.95880892889028146</v>
      </c>
      <c r="O20" s="1">
        <f t="shared" si="6"/>
        <v>5.5654141509395901E-3</v>
      </c>
      <c r="P20">
        <v>2</v>
      </c>
      <c r="S20" s="1">
        <v>0.33445541299999998</v>
      </c>
      <c r="T20" s="1">
        <v>-9.7225689800000001E-2</v>
      </c>
      <c r="U20" s="1">
        <f t="shared" si="7"/>
        <v>-2.3740563745962488E-3</v>
      </c>
      <c r="X20" s="1">
        <v>0.33445541299999998</v>
      </c>
      <c r="Y20" s="1">
        <v>-3.8511183400000003E-2</v>
      </c>
      <c r="Z20" s="1">
        <f t="shared" si="8"/>
        <v>-9.4036587070853812E-4</v>
      </c>
      <c r="AC20" s="1">
        <v>0.33445541299999998</v>
      </c>
      <c r="AD20" s="1">
        <v>3.7511363800000002E-3</v>
      </c>
      <c r="AE20" s="1">
        <f t="shared" si="9"/>
        <v>9.1595228105225511E-5</v>
      </c>
      <c r="AG20" s="1"/>
      <c r="AH20" s="1">
        <v>0.33445541299999998</v>
      </c>
      <c r="AI20" s="1">
        <v>4.0252946599999999E-2</v>
      </c>
      <c r="AJ20" s="1">
        <f>AI20*$N20*$I20</f>
        <v>9.8289623522951233E-4</v>
      </c>
      <c r="AM20" s="1">
        <v>0.33445541299999998</v>
      </c>
      <c r="AN20" s="1">
        <v>7.4273536500000001E-2</v>
      </c>
      <c r="AO20" s="1">
        <f>AN20*$N20*$I20</f>
        <v>1.8136108178235023E-3</v>
      </c>
      <c r="AR20" s="1">
        <v>0.33445541299999998</v>
      </c>
      <c r="AS20" s="1">
        <v>0.10503812</v>
      </c>
      <c r="AT20" s="1">
        <f>AS20*$N20*$I20</f>
        <v>2.5648202535211604E-3</v>
      </c>
      <c r="AV20" s="1"/>
      <c r="AW20" s="1">
        <v>0.33445541299999998</v>
      </c>
      <c r="AX20" s="1">
        <v>0.132730722</v>
      </c>
      <c r="AY20" s="1">
        <f>AX20*$N20*$I20</f>
        <v>3.2410180613484576E-3</v>
      </c>
      <c r="BA20" s="1"/>
      <c r="BB20" s="1">
        <v>0.33445541299999998</v>
      </c>
      <c r="BC20" s="1">
        <v>0.15748791100000001</v>
      </c>
      <c r="BD20" s="1">
        <f>BC20*$N20*$I20</f>
        <v>3.8455389702094635E-3</v>
      </c>
      <c r="BF20" s="1"/>
      <c r="BG20" s="1">
        <v>0.33445541299999998</v>
      </c>
      <c r="BH20" s="1">
        <v>0.17913472</v>
      </c>
      <c r="BI20" s="1">
        <f>BH20*$N20*$I20</f>
        <v>4.3741106368320581E-3</v>
      </c>
      <c r="BL20" s="1">
        <v>0.33445541299999998</v>
      </c>
      <c r="BM20" s="1">
        <v>0.19627133099999999</v>
      </c>
      <c r="BN20" s="1">
        <f>BM20*$N20*$I20</f>
        <v>4.792552312763744E-3</v>
      </c>
      <c r="BQ20" s="1">
        <v>0.33445541000000001</v>
      </c>
      <c r="BR20" s="1">
        <v>0.20894850000000001</v>
      </c>
      <c r="BS20" s="1">
        <f>BR20*$N20*$I20</f>
        <v>5.1021033577416108E-3</v>
      </c>
      <c r="BU20" s="1">
        <v>0.33445541000000001</v>
      </c>
      <c r="BV20" s="1">
        <v>0.20894850000000001</v>
      </c>
    </row>
    <row r="21" spans="6:74" x14ac:dyDescent="0.3">
      <c r="F21" s="1">
        <v>0.35992242099999999</v>
      </c>
      <c r="G21" s="1">
        <v>0.05</v>
      </c>
      <c r="H21" s="1">
        <f>4*G21*F21*(1-F21)</f>
        <v>4.6075654372299754E-2</v>
      </c>
      <c r="I21" s="1">
        <f t="shared" si="1"/>
        <v>2.5470135000000005E-2</v>
      </c>
      <c r="J21" s="1">
        <f t="shared" si="2"/>
        <v>1.2973723836576245E-3</v>
      </c>
      <c r="K21" s="31">
        <f t="shared" si="3"/>
        <v>2.9159552355900553</v>
      </c>
      <c r="L21" s="32">
        <v>20</v>
      </c>
      <c r="M21" s="31">
        <f t="shared" si="4"/>
        <v>-17.084044764409946</v>
      </c>
      <c r="N21" s="7">
        <f t="shared" si="5"/>
        <v>0.95587485955741103</v>
      </c>
      <c r="O21" s="1">
        <f t="shared" si="6"/>
        <v>5.7440186798990763E-3</v>
      </c>
      <c r="P21">
        <v>2</v>
      </c>
      <c r="S21" s="1">
        <v>0.35992242099999999</v>
      </c>
      <c r="T21" s="1">
        <v>-8.3662481900000002E-2</v>
      </c>
      <c r="U21" s="1">
        <f t="shared" si="7"/>
        <v>-2.0368686801502992E-3</v>
      </c>
      <c r="X21" s="1">
        <v>0.35992242099999999</v>
      </c>
      <c r="Y21" s="1">
        <v>-2.6301961299999999E-2</v>
      </c>
      <c r="Z21" s="1">
        <f t="shared" si="8"/>
        <v>-6.4035443345477944E-4</v>
      </c>
      <c r="AC21" s="1">
        <v>0.35992242099999999</v>
      </c>
      <c r="AD21" s="1">
        <v>1.4410486599999999E-2</v>
      </c>
      <c r="AE21" s="1">
        <f t="shared" si="9"/>
        <v>3.5084147821899089E-4</v>
      </c>
      <c r="AG21" s="1"/>
      <c r="AH21" s="1">
        <v>0.35992242099999999</v>
      </c>
      <c r="AI21" s="1">
        <v>5.0567866500000003E-2</v>
      </c>
      <c r="AJ21" s="1">
        <f>AI21*$N21*$I21</f>
        <v>1.2311385122304331E-3</v>
      </c>
      <c r="AM21" s="1">
        <v>0.35992242099999999</v>
      </c>
      <c r="AN21" s="1">
        <v>8.3742997900000005E-2</v>
      </c>
      <c r="AO21" s="1">
        <f>AN21*$N21*$I21</f>
        <v>2.0388289437586276E-3</v>
      </c>
      <c r="AR21" s="1">
        <v>0.35992242099999999</v>
      </c>
      <c r="AS21" s="1">
        <v>0.113723871</v>
      </c>
      <c r="AT21" s="1">
        <f>AS21*$N21*$I21</f>
        <v>2.76875112672641E-3</v>
      </c>
      <c r="AV21" s="1"/>
      <c r="AW21" s="1">
        <v>0.35992242099999999</v>
      </c>
      <c r="AX21" s="1">
        <v>0.140691918</v>
      </c>
      <c r="AY21" s="1">
        <f>AX21*$N21*$I21</f>
        <v>3.4253222569586967E-3</v>
      </c>
      <c r="BA21" s="1"/>
      <c r="BB21" s="1">
        <v>0.35992242099999999</v>
      </c>
      <c r="BC21" s="1">
        <v>0.16478178900000001</v>
      </c>
      <c r="BD21" s="1">
        <f>BC21*$N21*$I21</f>
        <v>4.0118205610301782E-3</v>
      </c>
      <c r="BF21" s="1"/>
      <c r="BG21" s="1">
        <v>0.35992242099999999</v>
      </c>
      <c r="BH21" s="1">
        <v>0.18586602799999999</v>
      </c>
      <c r="BI21" s="1">
        <f>BH21*$N21*$I21</f>
        <v>4.5251429618075739E-3</v>
      </c>
      <c r="BL21" s="1">
        <v>0.35992242099999999</v>
      </c>
      <c r="BM21" s="1">
        <v>0.20266308399999999</v>
      </c>
      <c r="BN21" s="1">
        <f>BM21*$N21*$I21</f>
        <v>4.9340884832424414E-3</v>
      </c>
      <c r="BQ21" s="1">
        <v>0.35992242000000002</v>
      </c>
      <c r="BR21" s="1">
        <v>0.21554617000000001</v>
      </c>
      <c r="BS21" s="1">
        <f>BR21*$N21*$I21</f>
        <v>5.2477434667086058E-3</v>
      </c>
      <c r="BU21" s="1">
        <v>0.35992242000000002</v>
      </c>
      <c r="BV21" s="1">
        <v>0.21554617000000001</v>
      </c>
    </row>
    <row r="22" spans="6:74" x14ac:dyDescent="0.3">
      <c r="F22" s="1">
        <v>0.385392556</v>
      </c>
      <c r="G22" s="1">
        <v>0.05</v>
      </c>
      <c r="H22" s="1">
        <f>4*G22*F22*(1-F22)</f>
        <v>4.7373026755957379E-2</v>
      </c>
      <c r="I22" s="1">
        <f t="shared" si="1"/>
        <v>2.5466246000000026E-2</v>
      </c>
      <c r="J22" s="1">
        <f t="shared" si="2"/>
        <v>1.0377426078675908E-3</v>
      </c>
      <c r="K22" s="31">
        <f t="shared" si="3"/>
        <v>2.3334964034151922</v>
      </c>
      <c r="L22" s="32">
        <v>20</v>
      </c>
      <c r="M22" s="31">
        <f t="shared" si="4"/>
        <v>-17.666503596584807</v>
      </c>
      <c r="N22" s="7">
        <f t="shared" si="5"/>
        <v>0.95283906301790045</v>
      </c>
      <c r="O22" s="1">
        <f t="shared" si="6"/>
        <v>5.9209891194877884E-3</v>
      </c>
      <c r="P22">
        <v>2</v>
      </c>
      <c r="S22" s="1">
        <v>0.385392556</v>
      </c>
      <c r="T22" s="1">
        <v>-7.0417533899999996E-2</v>
      </c>
      <c r="U22" s="1">
        <f t="shared" si="7"/>
        <v>-1.7086979361825591E-3</v>
      </c>
      <c r="X22" s="1">
        <v>0.385392556</v>
      </c>
      <c r="Y22" s="1">
        <v>-1.439413E-2</v>
      </c>
      <c r="Z22" s="1">
        <f t="shared" si="8"/>
        <v>-3.4927693234857035E-4</v>
      </c>
      <c r="AC22" s="1">
        <v>0.385392556</v>
      </c>
      <c r="AD22" s="1">
        <v>2.63303329E-2</v>
      </c>
      <c r="AE22" s="1">
        <f t="shared" si="9"/>
        <v>6.3891168851668261E-4</v>
      </c>
      <c r="AG22" s="1"/>
      <c r="AH22" s="1">
        <v>0.385392556</v>
      </c>
      <c r="AI22" s="1">
        <v>6.0601802599999997E-2</v>
      </c>
      <c r="AJ22" s="1">
        <f>AI22*$N22*$I22</f>
        <v>1.4705169195305041E-3</v>
      </c>
      <c r="AM22" s="1">
        <v>0.385392556</v>
      </c>
      <c r="AN22" s="1">
        <v>9.2940741699999996E-2</v>
      </c>
      <c r="AO22" s="1">
        <f>AN22*$N22*$I22</f>
        <v>2.2552288433671818E-3</v>
      </c>
      <c r="AR22" s="1">
        <v>0.385392556</v>
      </c>
      <c r="AS22" s="1">
        <v>0.122144613</v>
      </c>
      <c r="AT22" s="1">
        <f>AS22*$N22*$I22</f>
        <v>2.9638676135024006E-3</v>
      </c>
      <c r="AV22" s="1"/>
      <c r="AW22" s="1">
        <v>0.385392556</v>
      </c>
      <c r="AX22" s="1">
        <v>0.14839358499999999</v>
      </c>
      <c r="AY22" s="1">
        <f>AX22*$N22*$I22</f>
        <v>3.6008050607439853E-3</v>
      </c>
      <c r="BA22" s="1"/>
      <c r="BB22" s="1">
        <v>0.385392556</v>
      </c>
      <c r="BC22" s="1">
        <v>0.17181868</v>
      </c>
      <c r="BD22" s="1">
        <f>BC22*$N22*$I22</f>
        <v>4.1692204718576714E-3</v>
      </c>
      <c r="BF22" s="1"/>
      <c r="BG22" s="1">
        <v>0.385392556</v>
      </c>
      <c r="BH22" s="1">
        <v>0.19234194399999999</v>
      </c>
      <c r="BI22" s="1">
        <f>BH22*$N22*$I22</f>
        <v>4.667222274793997E-3</v>
      </c>
      <c r="BL22" s="1">
        <v>0.385392556</v>
      </c>
      <c r="BM22" s="1">
        <v>0.20876194000000001</v>
      </c>
      <c r="BN22" s="1">
        <f>BM22*$N22*$I22</f>
        <v>5.0656573196390681E-3</v>
      </c>
      <c r="BQ22" s="1">
        <v>0.38539256</v>
      </c>
      <c r="BR22" s="1">
        <v>0.22157030999999999</v>
      </c>
      <c r="BS22" s="1">
        <f>BR22*$N22*$I22</f>
        <v>5.376455414555917E-3</v>
      </c>
      <c r="BU22" s="1">
        <v>0.38539256</v>
      </c>
      <c r="BV22" s="1">
        <v>0.22157030999999999</v>
      </c>
    </row>
    <row r="23" spans="6:74" x14ac:dyDescent="0.3">
      <c r="F23" s="1">
        <v>0.41085880200000002</v>
      </c>
      <c r="G23" s="1">
        <v>0.05</v>
      </c>
      <c r="H23" s="1">
        <f>4*G23*F23*(1-F23)</f>
        <v>4.8410769363824969E-2</v>
      </c>
      <c r="I23" s="1">
        <f t="shared" si="1"/>
        <v>2.5471280999999957E-2</v>
      </c>
      <c r="J23" s="1">
        <f t="shared" si="2"/>
        <v>7.7845897001765224E-4</v>
      </c>
      <c r="K23" s="31">
        <f t="shared" si="3"/>
        <v>1.750541495339389</v>
      </c>
      <c r="L23" s="32">
        <v>20</v>
      </c>
      <c r="M23" s="31">
        <f t="shared" si="4"/>
        <v>-18.249458504660613</v>
      </c>
      <c r="N23" s="7">
        <f t="shared" si="5"/>
        <v>0.94970208583194082</v>
      </c>
      <c r="O23" s="1">
        <f t="shared" si="6"/>
        <v>6.0962318835910047E-3</v>
      </c>
      <c r="P23">
        <v>2</v>
      </c>
      <c r="S23" s="1">
        <v>0.41085880200000002</v>
      </c>
      <c r="T23" s="1">
        <v>-5.74856937E-2</v>
      </c>
      <c r="U23" s="1">
        <f t="shared" si="7"/>
        <v>-1.3905863286962656E-3</v>
      </c>
      <c r="X23" s="1">
        <v>0.41085880200000002</v>
      </c>
      <c r="Y23" s="1">
        <v>-2.7819071699999999E-3</v>
      </c>
      <c r="Z23" s="1">
        <f t="shared" si="8"/>
        <v>-6.7294692458484117E-5</v>
      </c>
      <c r="AC23" s="1">
        <v>0.41085880200000002</v>
      </c>
      <c r="AD23" s="1">
        <v>3.7541832400000003E-2</v>
      </c>
      <c r="AE23" s="1">
        <f t="shared" si="9"/>
        <v>9.0814175718377933E-4</v>
      </c>
      <c r="AG23" s="1"/>
      <c r="AH23" s="1">
        <v>0.41085880200000002</v>
      </c>
      <c r="AI23" s="1">
        <v>7.0362194000000003E-2</v>
      </c>
      <c r="AJ23" s="1">
        <f>AI23*$N23*$I23</f>
        <v>1.702070528088181E-3</v>
      </c>
      <c r="AM23" s="1">
        <v>0.41085880200000002</v>
      </c>
      <c r="AN23" s="1">
        <v>0.101875088</v>
      </c>
      <c r="AO23" s="1">
        <f>AN23*$N23*$I23</f>
        <v>2.4643714894846784E-3</v>
      </c>
      <c r="AR23" s="1">
        <v>0.41085880200000002</v>
      </c>
      <c r="AS23" s="1">
        <v>0.130309919</v>
      </c>
      <c r="AT23" s="1">
        <f>AS23*$N23*$I23</f>
        <v>3.1522137107813618E-3</v>
      </c>
      <c r="AV23" s="1"/>
      <c r="AW23" s="1">
        <v>0.41085880200000002</v>
      </c>
      <c r="AX23" s="1">
        <v>0.15584714699999999</v>
      </c>
      <c r="AY23" s="1">
        <f>AX23*$N23*$I23</f>
        <v>3.769962542602443E-3</v>
      </c>
      <c r="BA23" s="1"/>
      <c r="BB23" s="1">
        <v>0.41085880200000002</v>
      </c>
      <c r="BC23" s="1">
        <v>0.17861185399999999</v>
      </c>
      <c r="BD23" s="1">
        <f>BC23*$N23*$I23</f>
        <v>4.3206437346252876E-3</v>
      </c>
      <c r="BF23" s="1"/>
      <c r="BG23" s="1">
        <v>0.41085880200000002</v>
      </c>
      <c r="BH23" s="1">
        <v>0.19857603900000001</v>
      </c>
      <c r="BI23" s="1">
        <f>BH23*$N23*$I23</f>
        <v>4.8035799390563237E-3</v>
      </c>
      <c r="BL23" s="1">
        <v>0.41085880200000002</v>
      </c>
      <c r="BM23" s="1">
        <v>0.21460460100000001</v>
      </c>
      <c r="BN23" s="1">
        <f>BM23*$N23*$I23</f>
        <v>5.1913129166242791E-3</v>
      </c>
      <c r="BQ23" s="1">
        <v>0.41085880000000002</v>
      </c>
      <c r="BR23" s="1">
        <v>0.22714925999999999</v>
      </c>
      <c r="BS23" s="1">
        <f>BR23*$N23*$I23</f>
        <v>5.4947698322630398E-3</v>
      </c>
      <c r="BU23" s="1">
        <v>0.41085880000000002</v>
      </c>
      <c r="BV23" s="1">
        <v>0.22714925999999999</v>
      </c>
    </row>
    <row r="24" spans="6:74" x14ac:dyDescent="0.3">
      <c r="F24" s="1">
        <v>0.43633008299999998</v>
      </c>
      <c r="G24" s="1">
        <v>0.05</v>
      </c>
      <c r="H24" s="1">
        <f>4*G24*F24*(1-F24)</f>
        <v>4.9189228333842622E-2</v>
      </c>
      <c r="I24" s="1">
        <f t="shared" si="1"/>
        <v>2.5466896000000017E-2</v>
      </c>
      <c r="J24" s="1">
        <f t="shared" si="2"/>
        <v>5.188775034520865E-4</v>
      </c>
      <c r="K24" s="31">
        <f t="shared" si="3"/>
        <v>1.1672163835672165</v>
      </c>
      <c r="L24" s="32">
        <v>20</v>
      </c>
      <c r="M24" s="31">
        <f t="shared" si="4"/>
        <v>-18.832783616432785</v>
      </c>
      <c r="N24" s="7">
        <f t="shared" si="5"/>
        <v>0.94646471051760095</v>
      </c>
      <c r="O24" s="1">
        <f t="shared" si="6"/>
        <v>6.2696463682897158E-3</v>
      </c>
      <c r="P24">
        <v>2</v>
      </c>
      <c r="S24" s="1">
        <v>0.43633008299999998</v>
      </c>
      <c r="T24" s="1">
        <v>-4.4862057599999998E-2</v>
      </c>
      <c r="U24" s="1">
        <f t="shared" si="7"/>
        <v>-1.0813334285992827E-3</v>
      </c>
      <c r="X24" s="1">
        <v>0.43633008299999998</v>
      </c>
      <c r="Y24" s="1">
        <v>8.5396824100000008E-3</v>
      </c>
      <c r="Z24" s="1">
        <f t="shared" si="8"/>
        <v>2.0583639167620984E-4</v>
      </c>
      <c r="AC24" s="1">
        <v>0.43633008299999998</v>
      </c>
      <c r="AD24" s="1">
        <v>4.7367537000000001E-2</v>
      </c>
      <c r="AE24" s="1">
        <f t="shared" si="9"/>
        <v>1.1417242972937866E-3</v>
      </c>
      <c r="AG24" s="1"/>
      <c r="AH24" s="1">
        <v>0.43633008299999998</v>
      </c>
      <c r="AI24" s="1">
        <v>7.9855326300000001E-2</v>
      </c>
      <c r="AJ24" s="1">
        <f>AI24*$N24*$I24</f>
        <v>1.9247943228509756E-3</v>
      </c>
      <c r="AM24" s="1">
        <v>0.43633008299999998</v>
      </c>
      <c r="AN24" s="1">
        <v>0.110552892</v>
      </c>
      <c r="AO24" s="1">
        <f>AN24*$N24*$I24</f>
        <v>2.6647136610142065E-3</v>
      </c>
      <c r="AR24" s="1">
        <v>0.43633008299999998</v>
      </c>
      <c r="AS24" s="1">
        <v>0.138227718</v>
      </c>
      <c r="AT24" s="1">
        <f>AS24*$N24*$I24</f>
        <v>3.3317743373499384E-3</v>
      </c>
      <c r="AV24" s="1"/>
      <c r="AW24" s="1">
        <v>0.43633008299999998</v>
      </c>
      <c r="AX24" s="1">
        <v>0.163061712</v>
      </c>
      <c r="AY24" s="1">
        <f>AX24*$N24*$I24</f>
        <v>3.9303609674432053E-3</v>
      </c>
      <c r="BA24" s="1"/>
      <c r="BB24" s="1">
        <v>0.43633008299999998</v>
      </c>
      <c r="BC24" s="1">
        <v>0.185172226</v>
      </c>
      <c r="BD24" s="1">
        <f>BC24*$N24*$I24</f>
        <v>4.4633021473794651E-3</v>
      </c>
      <c r="BF24" s="1"/>
      <c r="BG24" s="1">
        <v>0.43633008299999998</v>
      </c>
      <c r="BH24" s="1">
        <v>0.20458016000000001</v>
      </c>
      <c r="BI24" s="1">
        <f>BH24*$N24*$I24</f>
        <v>4.9311016406922417E-3</v>
      </c>
      <c r="BL24" s="1">
        <v>0.43633008299999998</v>
      </c>
      <c r="BM24" s="1">
        <v>0.22020457299999999</v>
      </c>
      <c r="BN24" s="1">
        <f>BM24*$N24*$I24</f>
        <v>5.3077049661523108E-3</v>
      </c>
      <c r="BQ24" s="1">
        <v>0.43633008000000001</v>
      </c>
      <c r="BR24" s="1">
        <v>0.23245052999999999</v>
      </c>
      <c r="BS24" s="1">
        <f>BR24*$N24*$I24</f>
        <v>5.6028756154202879E-3</v>
      </c>
      <c r="BU24" s="1">
        <v>0.43633008000000001</v>
      </c>
      <c r="BV24" s="1">
        <v>0.23245052999999999</v>
      </c>
    </row>
    <row r="25" spans="6:74" x14ac:dyDescent="0.3">
      <c r="F25" s="1">
        <v>0.461796979</v>
      </c>
      <c r="G25" s="1">
        <v>0.05</v>
      </c>
      <c r="H25" s="1">
        <f>4*G25*F25*(1-F25)</f>
        <v>4.9708105837294708E-2</v>
      </c>
      <c r="I25" s="1">
        <f t="shared" si="1"/>
        <v>2.5470241000000005E-2</v>
      </c>
      <c r="J25" s="1">
        <f t="shared" si="2"/>
        <v>2.5946942539960965E-4</v>
      </c>
      <c r="K25" s="31">
        <f t="shared" si="3"/>
        <v>0.58366109480335637</v>
      </c>
      <c r="L25" s="32">
        <v>20</v>
      </c>
      <c r="M25" s="31">
        <f t="shared" si="4"/>
        <v>-19.416338905196643</v>
      </c>
      <c r="N25" s="7">
        <f t="shared" si="5"/>
        <v>0.94312789797386054</v>
      </c>
      <c r="O25" s="1">
        <f t="shared" si="6"/>
        <v>6.4411296203024295E-3</v>
      </c>
      <c r="P25">
        <v>2</v>
      </c>
      <c r="S25" s="1">
        <v>0.461796979</v>
      </c>
      <c r="T25" s="1">
        <v>-3.2541847300000003E-2</v>
      </c>
      <c r="U25" s="1">
        <f t="shared" si="7"/>
        <v>-7.817103258656883E-4</v>
      </c>
      <c r="X25" s="1">
        <v>0.461796979</v>
      </c>
      <c r="Y25" s="1">
        <v>1.9575025699999998E-2</v>
      </c>
      <c r="Z25" s="1">
        <f t="shared" si="8"/>
        <v>4.7022529414844308E-4</v>
      </c>
      <c r="AC25" s="1">
        <v>0.461796979</v>
      </c>
      <c r="AD25" s="1">
        <v>5.6502874500000001E-2</v>
      </c>
      <c r="AE25" s="1">
        <f t="shared" si="9"/>
        <v>1.3572948096816583E-3</v>
      </c>
      <c r="AG25" s="1"/>
      <c r="AH25" s="1">
        <v>0.461796979</v>
      </c>
      <c r="AI25" s="1">
        <v>8.9086710200000002E-2</v>
      </c>
      <c r="AJ25" s="1">
        <f>AI25*$N25*$I25</f>
        <v>2.1400137680796052E-3</v>
      </c>
      <c r="AM25" s="1">
        <v>0.461796979</v>
      </c>
      <c r="AN25" s="1">
        <v>0.118980033</v>
      </c>
      <c r="AO25" s="1">
        <f>AN25*$N25*$I25</f>
        <v>2.8581020465897255E-3</v>
      </c>
      <c r="AR25" s="1">
        <v>0.461796979</v>
      </c>
      <c r="AS25" s="1">
        <v>0.14590472800000001</v>
      </c>
      <c r="AT25" s="1">
        <f>AS25*$N25*$I25</f>
        <v>3.5048788539495303E-3</v>
      </c>
      <c r="AV25" s="1"/>
      <c r="AW25" s="1">
        <v>0.461796979</v>
      </c>
      <c r="AX25" s="1">
        <v>0.170044739</v>
      </c>
      <c r="AY25" s="1">
        <f>AX25*$N25*$I25</f>
        <v>4.0847628319931268E-3</v>
      </c>
      <c r="BA25" s="1"/>
      <c r="BB25" s="1">
        <v>0.461796979</v>
      </c>
      <c r="BC25" s="1">
        <v>0.191508764</v>
      </c>
      <c r="BD25" s="1">
        <f>BC25*$N25*$I25</f>
        <v>4.6003650909078901E-3</v>
      </c>
      <c r="BF25" s="1"/>
      <c r="BG25" s="1">
        <v>0.461796979</v>
      </c>
      <c r="BH25" s="1">
        <v>0.210364195</v>
      </c>
      <c r="BI25" s="1">
        <f>BH25*$N25*$I25</f>
        <v>5.0533045007535018E-3</v>
      </c>
      <c r="BL25" s="1">
        <v>0.461796979</v>
      </c>
      <c r="BM25" s="1">
        <v>0.22557486600000001</v>
      </c>
      <c r="BN25" s="1">
        <f>BM25*$N25*$I25</f>
        <v>5.4186905980586099E-3</v>
      </c>
      <c r="BQ25" s="1">
        <v>0.46179698000000002</v>
      </c>
      <c r="BR25" s="1">
        <v>0.23751328999999999</v>
      </c>
      <c r="BS25" s="1">
        <f>BR25*$N25*$I25</f>
        <v>5.7054717764388162E-3</v>
      </c>
      <c r="BU25" s="1">
        <v>0.46179698000000002</v>
      </c>
      <c r="BV25" s="1">
        <v>0.23751328999999999</v>
      </c>
    </row>
    <row r="26" spans="6:74" x14ac:dyDescent="0.3">
      <c r="F26" s="1">
        <v>0.48726722</v>
      </c>
      <c r="G26" s="1">
        <v>0.05</v>
      </c>
      <c r="H26" s="1">
        <f>4*G26*F26*(1-F26)</f>
        <v>4.9967575262694318E-2</v>
      </c>
      <c r="I26" s="1">
        <f t="shared" si="1"/>
        <v>2.5468916000000008E-2</v>
      </c>
      <c r="J26" s="1">
        <f t="shared" si="2"/>
        <v>-1.7094736411149558E-8</v>
      </c>
      <c r="K26" s="31">
        <f t="shared" si="3"/>
        <v>-3.8456927191064505E-5</v>
      </c>
      <c r="L26" s="32">
        <v>20</v>
      </c>
      <c r="M26" s="31">
        <f t="shared" si="4"/>
        <v>-20.000038456927189</v>
      </c>
      <c r="N26" s="7">
        <f t="shared" si="5"/>
        <v>0.93969239122177661</v>
      </c>
      <c r="O26" s="1">
        <f t="shared" si="6"/>
        <v>6.6105964274184225E-3</v>
      </c>
      <c r="P26">
        <v>2</v>
      </c>
      <c r="S26" s="1">
        <v>0.48726722</v>
      </c>
      <c r="T26" s="1">
        <v>-2.0520399500000001E-2</v>
      </c>
      <c r="U26" s="1">
        <f t="shared" si="7"/>
        <v>-4.9111362498997996E-4</v>
      </c>
      <c r="X26" s="1">
        <v>0.48726722</v>
      </c>
      <c r="Y26" s="1">
        <v>3.03281208E-2</v>
      </c>
      <c r="Z26" s="1">
        <f t="shared" si="8"/>
        <v>7.2584129491348411E-4</v>
      </c>
      <c r="AC26" s="1">
        <v>0.48726722</v>
      </c>
      <c r="AD26" s="1">
        <v>6.4728349899999996E-2</v>
      </c>
      <c r="AE26" s="1">
        <f t="shared" si="9"/>
        <v>1.549140140230155E-3</v>
      </c>
      <c r="AG26" s="1"/>
      <c r="AH26" s="1">
        <v>0.48726722</v>
      </c>
      <c r="AI26" s="1">
        <v>9.8061279000000001E-2</v>
      </c>
      <c r="AJ26" s="1">
        <f>AI26*$N26*$I26</f>
        <v>2.3468953516642692E-3</v>
      </c>
      <c r="AM26" s="1">
        <v>0.48726722</v>
      </c>
      <c r="AN26" s="1">
        <v>0.12716165500000001</v>
      </c>
      <c r="AO26" s="1">
        <f>AN26*$N26*$I26</f>
        <v>3.0433530958681003E-3</v>
      </c>
      <c r="AR26" s="1">
        <v>0.48726722</v>
      </c>
      <c r="AS26" s="1">
        <v>0.15334677099999999</v>
      </c>
      <c r="AT26" s="1">
        <f>AS26*$N26*$I26</f>
        <v>3.6700400782313388E-3</v>
      </c>
      <c r="AV26" s="1"/>
      <c r="AW26" s="1">
        <v>0.48726722</v>
      </c>
      <c r="AX26" s="1">
        <v>0.17680252499999999</v>
      </c>
      <c r="AY26" s="1">
        <f>AX26*$N26*$I26</f>
        <v>4.2314053856569193E-3</v>
      </c>
      <c r="BA26" s="1"/>
      <c r="BB26" s="1">
        <v>0.48726722</v>
      </c>
      <c r="BC26" s="1">
        <v>0.197628897</v>
      </c>
      <c r="BD26" s="1">
        <f>BC26*$N26*$I26</f>
        <v>4.7298418341436953E-3</v>
      </c>
      <c r="BF26" s="1"/>
      <c r="BG26" s="1">
        <v>0.48726722</v>
      </c>
      <c r="BH26" s="1">
        <v>0.21593643800000001</v>
      </c>
      <c r="BI26" s="1">
        <f>BH26*$N26*$I26</f>
        <v>5.1679952348687979E-3</v>
      </c>
      <c r="BL26" s="1">
        <v>0.48726722</v>
      </c>
      <c r="BM26" s="1">
        <v>0.23072686000000001</v>
      </c>
      <c r="BN26" s="1">
        <f>BM26*$N26*$I26</f>
        <v>5.5219736144589008E-3</v>
      </c>
      <c r="BQ26" s="1">
        <v>0.48726722</v>
      </c>
      <c r="BR26" s="1">
        <v>0.24235187999999999</v>
      </c>
      <c r="BS26" s="1">
        <f>BR26*$N26*$I26</f>
        <v>5.8001945970855302E-3</v>
      </c>
      <c r="BU26" s="1">
        <v>0.48726722</v>
      </c>
      <c r="BV26" s="1">
        <v>0.24235187999999999</v>
      </c>
    </row>
    <row r="27" spans="6:74" x14ac:dyDescent="0.3">
      <c r="F27" s="1">
        <v>0.51273613600000001</v>
      </c>
      <c r="G27" s="1">
        <v>0.05</v>
      </c>
      <c r="H27" s="1">
        <f>4*G27*F27*(1-F27)</f>
        <v>4.9967558167957907E-2</v>
      </c>
      <c r="I27" s="1">
        <f t="shared" si="1"/>
        <v>2.5474781000000002E-2</v>
      </c>
      <c r="J27" s="1">
        <f t="shared" si="2"/>
        <v>-2.595730035540797E-4</v>
      </c>
      <c r="K27" s="31">
        <f t="shared" si="3"/>
        <v>-0.58379001984300316</v>
      </c>
      <c r="L27" s="32">
        <v>20</v>
      </c>
      <c r="M27" s="31">
        <f t="shared" si="4"/>
        <v>-20.583790019843004</v>
      </c>
      <c r="N27" s="7">
        <f t="shared" si="5"/>
        <v>0.93615904044396148</v>
      </c>
      <c r="O27" s="1">
        <f t="shared" si="6"/>
        <v>6.7779612557072062E-3</v>
      </c>
      <c r="P27">
        <v>2</v>
      </c>
      <c r="S27" s="1">
        <v>0.51273613600000001</v>
      </c>
      <c r="T27" s="1">
        <v>-8.7931935199999992E-3</v>
      </c>
      <c r="U27" s="1">
        <f t="shared" si="7"/>
        <v>-2.0970400554664291E-4</v>
      </c>
      <c r="X27" s="1">
        <v>0.51273613600000001</v>
      </c>
      <c r="Y27" s="1">
        <v>4.0802741900000002E-2</v>
      </c>
      <c r="Z27" s="1">
        <f t="shared" si="8"/>
        <v>9.7308200874394492E-4</v>
      </c>
      <c r="AC27" s="1">
        <v>0.51273613600000001</v>
      </c>
      <c r="AD27" s="1">
        <v>7.3402651400000005E-2</v>
      </c>
      <c r="AE27" s="1">
        <f t="shared" si="9"/>
        <v>1.7505392075487835E-3</v>
      </c>
      <c r="AG27" s="1"/>
      <c r="AH27" s="1">
        <v>0.51273613600000001</v>
      </c>
      <c r="AI27" s="1">
        <v>0.106783591</v>
      </c>
      <c r="AJ27" s="1">
        <f>AI27*$N27*$I27</f>
        <v>2.5466227609368536E-3</v>
      </c>
      <c r="AM27" s="1">
        <v>0.51273613600000001</v>
      </c>
      <c r="AN27" s="1">
        <v>0.135102325</v>
      </c>
      <c r="AO27" s="1">
        <f>AN27*$N27*$I27</f>
        <v>3.2219805747166538E-3</v>
      </c>
      <c r="AR27" s="1">
        <v>0.51273613600000001</v>
      </c>
      <c r="AS27" s="1">
        <v>0.16055897099999999</v>
      </c>
      <c r="AT27" s="1">
        <f>AS27*$N27*$I27</f>
        <v>3.8290820358457527E-3</v>
      </c>
      <c r="AV27" s="1"/>
      <c r="AW27" s="1">
        <v>0.51273613600000001</v>
      </c>
      <c r="AX27" s="1">
        <v>0.18334049999999999</v>
      </c>
      <c r="AY27" s="1">
        <f>AX27*$N27*$I27</f>
        <v>4.3723861122215227E-3</v>
      </c>
      <c r="BA27" s="1"/>
      <c r="BB27" s="1">
        <v>0.51273613600000001</v>
      </c>
      <c r="BC27" s="1">
        <v>0.20353890799999999</v>
      </c>
      <c r="BD27" s="1">
        <f>BC27*$N27*$I27</f>
        <v>4.8540867655315336E-3</v>
      </c>
      <c r="BF27" s="1"/>
      <c r="BG27" s="1">
        <v>0.51273613600000001</v>
      </c>
      <c r="BH27" s="1">
        <v>0.221303851</v>
      </c>
      <c r="BI27" s="1">
        <f>BH27*$N27*$I27</f>
        <v>5.2777530588906498E-3</v>
      </c>
      <c r="BL27" s="1">
        <v>0.51273613600000001</v>
      </c>
      <c r="BM27" s="1">
        <v>0.23566999199999999</v>
      </c>
      <c r="BN27" s="1">
        <f>BM27*$N27*$I27</f>
        <v>5.6203632044646845E-3</v>
      </c>
      <c r="BQ27" s="1">
        <v>0.51273614000000001</v>
      </c>
      <c r="BR27" s="1">
        <v>0.24697680999999999</v>
      </c>
      <c r="BS27" s="1">
        <f>BR27*$N27*$I27</f>
        <v>5.8900132490353942E-3</v>
      </c>
      <c r="BU27" s="1">
        <v>0.51273614000000001</v>
      </c>
      <c r="BV27" s="1">
        <v>0.24697680999999999</v>
      </c>
    </row>
    <row r="28" spans="6:74" x14ac:dyDescent="0.3">
      <c r="F28" s="1">
        <v>0.53821091700000001</v>
      </c>
      <c r="G28" s="1">
        <v>0.05</v>
      </c>
      <c r="H28" s="1">
        <f>4*G28*F28*(1-F28)</f>
        <v>4.9707985164403827E-2</v>
      </c>
      <c r="I28" s="1">
        <f t="shared" si="1"/>
        <v>2.5463844999999985E-2</v>
      </c>
      <c r="J28" s="1">
        <f t="shared" si="2"/>
        <v>-5.1888022755515462E-4</v>
      </c>
      <c r="K28" s="31">
        <f t="shared" si="3"/>
        <v>-1.1673623240816271</v>
      </c>
      <c r="L28" s="32">
        <v>20</v>
      </c>
      <c r="M28" s="31">
        <f t="shared" si="4"/>
        <v>-21.167362324081626</v>
      </c>
      <c r="N28" s="7">
        <f t="shared" si="5"/>
        <v>0.93252964391994797</v>
      </c>
      <c r="O28" s="1">
        <f t="shared" si="6"/>
        <v>6.9431011707131339E-3</v>
      </c>
      <c r="P28">
        <v>2</v>
      </c>
      <c r="S28" s="1">
        <v>0.53821091700000001</v>
      </c>
      <c r="T28" s="1">
        <v>2.64413808E-3</v>
      </c>
      <c r="U28" s="1">
        <f t="shared" si="7"/>
        <v>6.2787148400171241E-5</v>
      </c>
      <c r="X28" s="1">
        <v>0.53821091700000001</v>
      </c>
      <c r="Y28" s="1">
        <v>5.1002558099999998E-2</v>
      </c>
      <c r="Z28" s="1">
        <f t="shared" si="8"/>
        <v>1.2110960499510132E-3</v>
      </c>
      <c r="AC28" s="1">
        <v>0.53821091700000001</v>
      </c>
      <c r="AD28" s="1">
        <v>8.2090335099999995E-2</v>
      </c>
      <c r="AE28" s="1">
        <f t="shared" si="9"/>
        <v>1.9492998838182786E-3</v>
      </c>
      <c r="AG28" s="1"/>
      <c r="AH28" s="1">
        <v>0.53821091700000001</v>
      </c>
      <c r="AI28" s="1">
        <v>0.115257889</v>
      </c>
      <c r="AJ28" s="1">
        <f>AI28*$N28*$I28</f>
        <v>2.7368896638459458E-3</v>
      </c>
      <c r="AM28" s="1">
        <v>0.53821091700000001</v>
      </c>
      <c r="AN28" s="1">
        <v>0.142806186</v>
      </c>
      <c r="AO28" s="1">
        <f>AN28*$N28*$I28</f>
        <v>3.3910457478243559E-3</v>
      </c>
      <c r="AR28" s="1">
        <v>0.53821091700000001</v>
      </c>
      <c r="AS28" s="1">
        <v>0.167545838</v>
      </c>
      <c r="AT28" s="1">
        <f>AS28*$N28*$I28</f>
        <v>3.9785083365756185E-3</v>
      </c>
      <c r="AV28" s="1"/>
      <c r="AW28" s="1">
        <v>0.53821091700000001</v>
      </c>
      <c r="AX28" s="1">
        <v>0.18966336</v>
      </c>
      <c r="AY28" s="1">
        <f>AX28*$N28*$I28</f>
        <v>4.5037063761795317E-3</v>
      </c>
      <c r="BA28" s="1"/>
      <c r="BB28" s="1">
        <v>0.53821091700000001</v>
      </c>
      <c r="BC28" s="1">
        <v>0.209244069</v>
      </c>
      <c r="BD28" s="1">
        <f>BC28*$N28*$I28</f>
        <v>4.9686657862280294E-3</v>
      </c>
      <c r="BF28" s="1"/>
      <c r="BG28" s="1">
        <v>0.53821091700000001</v>
      </c>
      <c r="BH28" s="1">
        <v>0.226472328</v>
      </c>
      <c r="BI28" s="1">
        <f>BH28*$N28*$I28</f>
        <v>5.3777644118601624E-3</v>
      </c>
      <c r="BL28" s="1">
        <v>0.53821091700000001</v>
      </c>
      <c r="BM28" s="1">
        <v>0.24041211800000001</v>
      </c>
      <c r="BN28" s="1">
        <f>BM28*$N28*$I28</f>
        <v>5.708775742175114E-3</v>
      </c>
      <c r="BQ28" s="1">
        <v>0.53821092000000004</v>
      </c>
      <c r="BR28" s="1">
        <v>0.25139690999999997</v>
      </c>
      <c r="BS28" s="1">
        <f>BR28*$N28*$I28</f>
        <v>5.9696183096135782E-3</v>
      </c>
      <c r="BU28" s="1">
        <v>0.53821092000000004</v>
      </c>
      <c r="BV28" s="1">
        <v>0.25139690999999997</v>
      </c>
    </row>
    <row r="29" spans="6:74" x14ac:dyDescent="0.3">
      <c r="F29" s="1">
        <v>0.563674762</v>
      </c>
      <c r="G29" s="1">
        <v>0.05</v>
      </c>
      <c r="H29" s="1">
        <f>4*G29*F29*(1-F29)</f>
        <v>4.9189104936848672E-2</v>
      </c>
      <c r="I29" s="1">
        <f t="shared" si="1"/>
        <v>2.5468899000000045E-2</v>
      </c>
      <c r="J29" s="1">
        <f t="shared" si="2"/>
        <v>-7.784233961452558E-4</v>
      </c>
      <c r="K29" s="31">
        <f t="shared" si="3"/>
        <v>-1.7506251606994214</v>
      </c>
      <c r="L29" s="32">
        <v>20</v>
      </c>
      <c r="M29" s="31">
        <f t="shared" si="4"/>
        <v>-21.750625160699421</v>
      </c>
      <c r="N29" s="7">
        <f t="shared" si="5"/>
        <v>0.92880550962272546</v>
      </c>
      <c r="O29" s="1">
        <f t="shared" si="6"/>
        <v>7.1059251815578216E-3</v>
      </c>
      <c r="P29">
        <v>2</v>
      </c>
      <c r="S29" s="1">
        <v>0.563674762</v>
      </c>
      <c r="T29" s="1">
        <v>1.3795824599999999E-2</v>
      </c>
      <c r="U29" s="1">
        <f t="shared" si="7"/>
        <v>3.2634924945357919E-4</v>
      </c>
      <c r="X29" s="1">
        <v>0.563674762</v>
      </c>
      <c r="Y29" s="1">
        <v>6.0931209299999997E-2</v>
      </c>
      <c r="Z29" s="1">
        <f t="shared" si="8"/>
        <v>1.4413675876506827E-3</v>
      </c>
      <c r="AC29" s="1">
        <v>0.563674762</v>
      </c>
      <c r="AD29" s="1">
        <v>9.0091078599999999E-2</v>
      </c>
      <c r="AE29" s="1">
        <f t="shared" si="9"/>
        <v>2.1311633581926961E-3</v>
      </c>
      <c r="AG29" s="1"/>
      <c r="AH29" s="1">
        <v>0.563674762</v>
      </c>
      <c r="AI29" s="1">
        <v>0.12348814800000001</v>
      </c>
      <c r="AJ29" s="1">
        <f>AI29*$N29*$I29</f>
        <v>2.9211928670224256E-3</v>
      </c>
      <c r="AM29" s="1">
        <v>0.563674762</v>
      </c>
      <c r="AN29" s="1">
        <v>0.150276987</v>
      </c>
      <c r="AO29" s="1">
        <f>AN29*$N29*$I29</f>
        <v>3.5549003658393338E-3</v>
      </c>
      <c r="AR29" s="1">
        <v>0.563674762</v>
      </c>
      <c r="AS29" s="1">
        <v>0.17431129000000001</v>
      </c>
      <c r="AT29" s="1">
        <f>AS29*$N29*$I29</f>
        <v>4.1234475148941218E-3</v>
      </c>
      <c r="AV29" s="1"/>
      <c r="AW29" s="1">
        <v>0.563674762</v>
      </c>
      <c r="AX29" s="1">
        <v>0.19577539299999999</v>
      </c>
      <c r="AY29" s="1">
        <f>AX29*$N29*$I29</f>
        <v>4.6311949027700383E-3</v>
      </c>
      <c r="BA29" s="1"/>
      <c r="BB29" s="1">
        <v>0.563674762</v>
      </c>
      <c r="BC29" s="1">
        <v>0.21474881000000001</v>
      </c>
      <c r="BD29" s="1">
        <f>BC29*$N29*$I29</f>
        <v>5.0800234851165974E-3</v>
      </c>
      <c r="BF29" s="1"/>
      <c r="BG29" s="1">
        <v>0.563674762</v>
      </c>
      <c r="BH29" s="1">
        <v>0.23144682599999999</v>
      </c>
      <c r="BI29" s="1">
        <f>BH29*$N29*$I29</f>
        <v>5.4750259693438792E-3</v>
      </c>
      <c r="BL29" s="1">
        <v>0.563674762</v>
      </c>
      <c r="BM29" s="1">
        <v>0.24495973200000001</v>
      </c>
      <c r="BN29" s="1">
        <f>BM29*$N29*$I29</f>
        <v>5.7946825943662635E-3</v>
      </c>
      <c r="BQ29" s="1">
        <v>0.56367476000000005</v>
      </c>
      <c r="BR29" s="1">
        <v>0.25561957000000002</v>
      </c>
      <c r="BS29" s="1">
        <f>BR29*$N29*$I29</f>
        <v>6.0468480307546571E-3</v>
      </c>
      <c r="BU29" s="1">
        <v>0.56367476000000005</v>
      </c>
      <c r="BV29" s="1">
        <v>0.25561957000000002</v>
      </c>
    </row>
    <row r="30" spans="6:74" x14ac:dyDescent="0.3">
      <c r="F30" s="1">
        <v>0.58914366100000004</v>
      </c>
      <c r="G30" s="1">
        <v>0.05</v>
      </c>
      <c r="H30" s="1">
        <f>4*G30*F30*(1-F30)</f>
        <v>4.8410681540703417E-2</v>
      </c>
      <c r="I30" s="1">
        <f t="shared" si="1"/>
        <v>2.5470419999999994E-2</v>
      </c>
      <c r="J30" s="1">
        <f t="shared" si="2"/>
        <v>-1.0379590533983324E-3</v>
      </c>
      <c r="K30" s="31">
        <f t="shared" si="3"/>
        <v>-2.3336005088549032</v>
      </c>
      <c r="L30" s="32">
        <v>20</v>
      </c>
      <c r="M30" s="31">
        <f t="shared" si="4"/>
        <v>-22.333600508854904</v>
      </c>
      <c r="N30" s="7">
        <f t="shared" si="5"/>
        <v>0.92498703121929482</v>
      </c>
      <c r="O30" s="1">
        <f t="shared" si="6"/>
        <v>7.2663864393365885E-3</v>
      </c>
      <c r="P30">
        <v>2</v>
      </c>
      <c r="S30" s="1">
        <v>0.58914366100000004</v>
      </c>
      <c r="T30" s="1">
        <v>2.46659818E-2</v>
      </c>
      <c r="U30" s="1">
        <f t="shared" si="7"/>
        <v>5.8112579977218212E-4</v>
      </c>
      <c r="X30" s="1">
        <v>0.58914366100000004</v>
      </c>
      <c r="Y30" s="1">
        <v>7.0592289000000003E-2</v>
      </c>
      <c r="Z30" s="1">
        <f t="shared" si="8"/>
        <v>1.6631407878065496E-3</v>
      </c>
      <c r="AC30" s="1">
        <v>0.58914366100000004</v>
      </c>
      <c r="AD30" s="1">
        <v>9.7960664000000003E-2</v>
      </c>
      <c r="AE30" s="1">
        <f t="shared" si="9"/>
        <v>2.3079344529968807E-3</v>
      </c>
      <c r="AG30" s="1"/>
      <c r="AH30" s="1">
        <v>0.58914366100000004</v>
      </c>
      <c r="AI30" s="1">
        <v>0.13147814699999999</v>
      </c>
      <c r="AJ30" s="1">
        <f>AI30*$N30*$I30</f>
        <v>3.0975999231435221E-3</v>
      </c>
      <c r="AM30" s="1">
        <v>0.58914366100000004</v>
      </c>
      <c r="AN30" s="1">
        <v>0.15751815</v>
      </c>
      <c r="AO30" s="1">
        <f>AN30*$N30*$I30</f>
        <v>3.7110973988225575E-3</v>
      </c>
      <c r="AR30" s="1">
        <v>0.58914366100000004</v>
      </c>
      <c r="AS30" s="1">
        <v>0.18085882</v>
      </c>
      <c r="AT30" s="1">
        <f>AS30*$N30*$I30</f>
        <v>4.2609991068084359E-3</v>
      </c>
      <c r="AV30" s="1"/>
      <c r="AW30" s="1">
        <v>0.58914366100000004</v>
      </c>
      <c r="AX30" s="1">
        <v>0.20168033499999999</v>
      </c>
      <c r="AY30" s="1">
        <f>AX30*$N30*$I30</f>
        <v>4.7515500062193594E-3</v>
      </c>
      <c r="BA30" s="1"/>
      <c r="BB30" s="1">
        <v>0.58914366100000004</v>
      </c>
      <c r="BC30" s="1">
        <v>0.220056786</v>
      </c>
      <c r="BD30" s="1">
        <f>BC30*$N30*$I30</f>
        <v>5.1844956668031725E-3</v>
      </c>
      <c r="BF30" s="1"/>
      <c r="BG30" s="1">
        <v>0.58914366100000004</v>
      </c>
      <c r="BH30" s="1">
        <v>0.23623142999999999</v>
      </c>
      <c r="BI30" s="1">
        <f>BH30*$N30*$I30</f>
        <v>5.5655671768182462E-3</v>
      </c>
      <c r="BL30" s="1">
        <v>0.58914366100000004</v>
      </c>
      <c r="BM30" s="1">
        <v>0.249318123</v>
      </c>
      <c r="BN30" s="1">
        <f>BM30*$N30*$I30</f>
        <v>5.8738871536049815E-3</v>
      </c>
      <c r="BQ30" s="1">
        <v>0.58914365999999996</v>
      </c>
      <c r="BR30" s="1">
        <v>0.25965090000000002</v>
      </c>
      <c r="BS30" s="1">
        <f>BR30*$N30*$I30</f>
        <v>6.1173253976886856E-3</v>
      </c>
      <c r="BU30" s="1">
        <v>0.58914365999999996</v>
      </c>
      <c r="BV30" s="1">
        <v>0.25965090000000002</v>
      </c>
    </row>
    <row r="31" spans="6:74" x14ac:dyDescent="0.3">
      <c r="F31" s="1">
        <v>0.61461408100000003</v>
      </c>
      <c r="G31" s="1">
        <v>0.05</v>
      </c>
      <c r="H31" s="1">
        <f>4*G31*F31*(1-F31)</f>
        <v>4.7372722487305084E-2</v>
      </c>
      <c r="I31" s="1">
        <f t="shared" si="1"/>
        <v>2.5466462999999995E-2</v>
      </c>
      <c r="J31" s="1">
        <f t="shared" si="2"/>
        <v>-1.2972342487722749E-3</v>
      </c>
      <c r="K31" s="31">
        <f t="shared" si="3"/>
        <v>-2.9160649816495301</v>
      </c>
      <c r="L31" s="32">
        <v>20</v>
      </c>
      <c r="M31" s="31">
        <f t="shared" si="4"/>
        <v>-22.91606498164953</v>
      </c>
      <c r="N31" s="7">
        <f t="shared" si="5"/>
        <v>0.9210762641282958</v>
      </c>
      <c r="O31" s="1">
        <f t="shared" si="6"/>
        <v>7.4243722595354637E-3</v>
      </c>
      <c r="P31">
        <v>2</v>
      </c>
      <c r="S31" s="1">
        <v>0.61461408100000003</v>
      </c>
      <c r="T31" s="1">
        <v>3.5258632900000003E-2</v>
      </c>
      <c r="U31" s="1">
        <f t="shared" si="7"/>
        <v>8.2704604776141332E-4</v>
      </c>
      <c r="X31" s="1">
        <v>0.61461408100000003</v>
      </c>
      <c r="Y31" s="1">
        <v>7.9989484099999994E-2</v>
      </c>
      <c r="Z31" s="1">
        <f t="shared" si="8"/>
        <v>1.8762777012655929E-3</v>
      </c>
      <c r="AC31" s="1">
        <v>0.61461408100000003</v>
      </c>
      <c r="AD31" s="1">
        <v>0.105792689</v>
      </c>
      <c r="AE31" s="1">
        <f t="shared" si="9"/>
        <v>2.48153198587295E-3</v>
      </c>
      <c r="AG31" s="1"/>
      <c r="AH31" s="1">
        <v>0.61461408100000003</v>
      </c>
      <c r="AI31" s="1">
        <v>0.139231352</v>
      </c>
      <c r="AJ31" s="1">
        <f>AI31*$N31*$I31</f>
        <v>3.2658878103035624E-3</v>
      </c>
      <c r="AM31" s="1">
        <v>0.61461408100000003</v>
      </c>
      <c r="AN31" s="1">
        <v>0.164532764</v>
      </c>
      <c r="AO31" s="1">
        <f>AN31*$N31*$I31</f>
        <v>3.8593717623538752E-3</v>
      </c>
      <c r="AR31" s="1">
        <v>0.61461408100000003</v>
      </c>
      <c r="AS31" s="1">
        <v>0.18719155000000001</v>
      </c>
      <c r="AT31" s="1">
        <f>AS31*$N31*$I31</f>
        <v>4.3908688133462203E-3</v>
      </c>
      <c r="AV31" s="1"/>
      <c r="AW31" s="1">
        <v>0.61461408100000003</v>
      </c>
      <c r="AX31" s="1">
        <v>0.20738131000000001</v>
      </c>
      <c r="AY31" s="1">
        <f>AX31*$N31*$I31</f>
        <v>4.8644510211592598E-3</v>
      </c>
      <c r="BA31" s="1"/>
      <c r="BB31" s="1">
        <v>0.61461408100000003</v>
      </c>
      <c r="BC31" s="1">
        <v>0.22517098099999999</v>
      </c>
      <c r="BD31" s="1">
        <f>BC31*$N31*$I31</f>
        <v>5.2817354102974957E-3</v>
      </c>
      <c r="BF31" s="1"/>
      <c r="BG31" s="1">
        <v>0.61461408100000003</v>
      </c>
      <c r="BH31" s="1">
        <v>0.24082932900000001</v>
      </c>
      <c r="BI31" s="1">
        <f>BH31*$N31*$I31</f>
        <v>5.6490263051147144E-3</v>
      </c>
      <c r="BL31" s="1">
        <v>0.61461408100000003</v>
      </c>
      <c r="BM31" s="1">
        <v>0.253491403</v>
      </c>
      <c r="BN31" s="1">
        <f>BM31*$N31*$I31</f>
        <v>5.9460349352525709E-3</v>
      </c>
      <c r="BQ31" s="1">
        <v>0.61461407999999995</v>
      </c>
      <c r="BR31" s="1">
        <v>0.2634957</v>
      </c>
      <c r="BS31" s="1">
        <f>BR31*$N31*$I31</f>
        <v>6.1807012740737041E-3</v>
      </c>
      <c r="BU31" s="1">
        <v>0.61461407999999995</v>
      </c>
      <c r="BV31" s="1">
        <v>0.2634957</v>
      </c>
    </row>
    <row r="32" spans="6:74" x14ac:dyDescent="0.3">
      <c r="F32" s="1">
        <v>0.64008054400000003</v>
      </c>
      <c r="G32" s="1">
        <v>0.05</v>
      </c>
      <c r="H32" s="1">
        <f>4*G32*F32*(1-F32)</f>
        <v>4.6075488238532809E-2</v>
      </c>
      <c r="I32" s="1">
        <f t="shared" si="1"/>
        <v>2.5473210000000024E-2</v>
      </c>
      <c r="J32" s="1">
        <f t="shared" si="2"/>
        <v>-1.5570973312313136E-3</v>
      </c>
      <c r="K32" s="31">
        <f t="shared" si="3"/>
        <v>-3.4979587031385369</v>
      </c>
      <c r="L32" s="32">
        <v>20</v>
      </c>
      <c r="M32" s="31">
        <f t="shared" si="4"/>
        <v>-23.497958703138536</v>
      </c>
      <c r="N32" s="7">
        <f t="shared" si="5"/>
        <v>0.9170742801762416</v>
      </c>
      <c r="O32" s="1">
        <f t="shared" si="6"/>
        <v>7.579817571383601E-3</v>
      </c>
      <c r="P32">
        <v>2</v>
      </c>
      <c r="S32" s="1">
        <v>0.64008054400000003</v>
      </c>
      <c r="T32" s="1">
        <v>4.55777136E-2</v>
      </c>
      <c r="U32" s="1">
        <f t="shared" si="7"/>
        <v>1.0647330243320615E-3</v>
      </c>
      <c r="X32" s="1">
        <v>0.64008054400000003</v>
      </c>
      <c r="Y32" s="1">
        <v>8.9126482899999998E-2</v>
      </c>
      <c r="Z32" s="1">
        <f t="shared" si="8"/>
        <v>2.0820682344670481E-3</v>
      </c>
      <c r="AC32" s="1">
        <v>0.64008054400000003</v>
      </c>
      <c r="AD32" s="1">
        <v>0.11355771100000001</v>
      </c>
      <c r="AE32" s="1">
        <f t="shared" si="9"/>
        <v>2.6528018963473459E-3</v>
      </c>
      <c r="AG32" s="1"/>
      <c r="AH32" s="1">
        <v>0.64008054400000003</v>
      </c>
      <c r="AI32" s="1">
        <v>0.146750889</v>
      </c>
      <c r="AJ32" s="1">
        <f>AI32*$N32*$I32</f>
        <v>3.4282219428485913E-3</v>
      </c>
      <c r="AM32" s="1">
        <v>0.64008054400000003</v>
      </c>
      <c r="AN32" s="1">
        <v>0.17132378000000001</v>
      </c>
      <c r="AO32" s="1">
        <f>AN32*$N32*$I32</f>
        <v>4.0022649670474206E-3</v>
      </c>
      <c r="AR32" s="1">
        <v>0.64008054400000003</v>
      </c>
      <c r="AS32" s="1">
        <v>0.193312134</v>
      </c>
      <c r="AT32" s="1">
        <f>AS32*$N32*$I32</f>
        <v>4.5159310728106541E-3</v>
      </c>
      <c r="AV32" s="1"/>
      <c r="AW32" s="1">
        <v>0.64008054400000003</v>
      </c>
      <c r="AX32" s="1">
        <v>0.212880719</v>
      </c>
      <c r="AY32" s="1">
        <f>AX32*$N32*$I32</f>
        <v>4.9730693766712724E-3</v>
      </c>
      <c r="BA32" s="1"/>
      <c r="BB32" s="1">
        <v>0.64008054400000003</v>
      </c>
      <c r="BC32" s="1">
        <v>0.23009365700000001</v>
      </c>
      <c r="BD32" s="1">
        <f>BC32*$N32*$I32</f>
        <v>5.3751778214963823E-3</v>
      </c>
      <c r="BF32" s="1"/>
      <c r="BG32" s="1">
        <v>0.64008054400000003</v>
      </c>
      <c r="BH32" s="1">
        <v>0.245242762</v>
      </c>
      <c r="BI32" s="1">
        <f>BH32*$N32*$I32</f>
        <v>5.729073423283962E-3</v>
      </c>
      <c r="BL32" s="1">
        <v>0.64008054400000003</v>
      </c>
      <c r="BM32" s="1">
        <v>0.25748245199999997</v>
      </c>
      <c r="BN32" s="1">
        <f>BM32*$N32*$I32</f>
        <v>6.0150026882962128E-3</v>
      </c>
      <c r="BQ32" s="1">
        <v>0.64008054000000003</v>
      </c>
      <c r="BR32" s="1">
        <v>0.26715734000000002</v>
      </c>
      <c r="BS32" s="1">
        <f>BR32*$N32*$I32</f>
        <v>6.2410160607685432E-3</v>
      </c>
      <c r="BU32" s="1">
        <v>0.64008054000000003</v>
      </c>
      <c r="BV32" s="1">
        <v>0.26715734000000002</v>
      </c>
    </row>
    <row r="33" spans="6:74" x14ac:dyDescent="0.3">
      <c r="F33" s="1">
        <v>0.66555375400000005</v>
      </c>
      <c r="G33" s="1">
        <v>0.05</v>
      </c>
      <c r="H33" s="1">
        <f>4*G33*F33*(1-F33)</f>
        <v>4.4518390907301496E-2</v>
      </c>
      <c r="I33" s="1">
        <f t="shared" si="1"/>
        <v>2.5457781999999929E-2</v>
      </c>
      <c r="J33" s="1">
        <f t="shared" si="2"/>
        <v>-1.815472284317346E-3</v>
      </c>
      <c r="K33" s="31">
        <f t="shared" si="3"/>
        <v>-4.0790318901149556</v>
      </c>
      <c r="L33" s="32">
        <v>20</v>
      </c>
      <c r="M33" s="31">
        <f t="shared" si="4"/>
        <v>-24.079031890114955</v>
      </c>
      <c r="N33" s="7">
        <f t="shared" si="5"/>
        <v>0.91298354976114449</v>
      </c>
      <c r="O33" s="1">
        <f t="shared" si="6"/>
        <v>7.7326094848336191E-3</v>
      </c>
      <c r="P33">
        <v>2</v>
      </c>
      <c r="S33" s="1">
        <v>0.66555375400000005</v>
      </c>
      <c r="T33" s="1">
        <v>5.5627006299999997E-2</v>
      </c>
      <c r="U33" s="1">
        <f t="shared" si="7"/>
        <v>1.2929127064797567E-3</v>
      </c>
      <c r="X33" s="1">
        <v>0.66555375400000005</v>
      </c>
      <c r="Y33" s="1">
        <v>9.8006968900000005E-2</v>
      </c>
      <c r="Z33" s="1">
        <f t="shared" si="8"/>
        <v>2.2779305204921004E-3</v>
      </c>
      <c r="AC33" s="1">
        <v>0.66555375400000005</v>
      </c>
      <c r="AD33" s="1">
        <v>0.1206445</v>
      </c>
      <c r="AE33" s="1">
        <f t="shared" si="9"/>
        <v>2.8040841560962632E-3</v>
      </c>
      <c r="AG33" s="1"/>
      <c r="AH33" s="1">
        <v>0.66555375400000005</v>
      </c>
      <c r="AI33" s="1">
        <v>0.15403959</v>
      </c>
      <c r="AJ33" s="1">
        <f>AI33*$N33*$I33</f>
        <v>3.5802707436357593E-3</v>
      </c>
      <c r="AM33" s="1">
        <v>0.66555375400000005</v>
      </c>
      <c r="AN33" s="1">
        <v>0.177893836</v>
      </c>
      <c r="AO33" s="1">
        <f>AN33*$N33*$I33</f>
        <v>4.1347039193231939E-3</v>
      </c>
      <c r="AR33" s="1">
        <v>0.66555375400000005</v>
      </c>
      <c r="AS33" s="1">
        <v>0.19922263900000001</v>
      </c>
      <c r="AT33" s="1">
        <f>AS33*$N33*$I33</f>
        <v>4.6304393947141018E-3</v>
      </c>
      <c r="AV33" s="1"/>
      <c r="AW33" s="1">
        <v>0.66555375400000005</v>
      </c>
      <c r="AX33" s="1">
        <v>0.21818024799999999</v>
      </c>
      <c r="AY33" s="1">
        <f>AX33*$N33*$I33</f>
        <v>5.071062307771621E-3</v>
      </c>
      <c r="BA33" s="1"/>
      <c r="BB33" s="1">
        <v>0.66555375400000005</v>
      </c>
      <c r="BC33" s="1">
        <v>0.234826166</v>
      </c>
      <c r="BD33" s="1">
        <f>BC33*$N33*$I33</f>
        <v>5.4579556591260354E-3</v>
      </c>
      <c r="BF33" s="1"/>
      <c r="BG33" s="1">
        <v>0.66555375400000005</v>
      </c>
      <c r="BH33" s="1">
        <v>0.24947295899999999</v>
      </c>
      <c r="BI33" s="1">
        <f>BH33*$N33*$I33</f>
        <v>5.7983842753407955E-3</v>
      </c>
      <c r="BL33" s="1">
        <v>0.66555375400000005</v>
      </c>
      <c r="BM33" s="1">
        <v>0.26129274299999999</v>
      </c>
      <c r="BN33" s="1">
        <f>BM33*$N33*$I33</f>
        <v>6.073106032593552E-3</v>
      </c>
      <c r="BQ33" s="1">
        <v>0.66555375000000006</v>
      </c>
      <c r="BR33" s="1">
        <v>0.27063754000000001</v>
      </c>
      <c r="BS33" s="1">
        <f>BR33*$N33*$I33</f>
        <v>6.2903028149552502E-3</v>
      </c>
      <c r="BU33" s="1">
        <v>0.66555375000000006</v>
      </c>
      <c r="BV33" s="1">
        <v>0.27063754000000001</v>
      </c>
    </row>
    <row r="34" spans="6:74" x14ac:dyDescent="0.3">
      <c r="F34" s="1">
        <v>0.69101153599999998</v>
      </c>
      <c r="G34" s="1">
        <v>0.05</v>
      </c>
      <c r="H34" s="1">
        <f>4*G34*F34*(1-F34)</f>
        <v>4.270291862298415E-2</v>
      </c>
      <c r="I34" s="1">
        <f t="shared" si="1"/>
        <v>2.5464374000000012E-2</v>
      </c>
      <c r="J34" s="1">
        <f t="shared" si="2"/>
        <v>-2.0752825450497739E-3</v>
      </c>
      <c r="K34" s="31">
        <f t="shared" si="3"/>
        <v>-4.6591652340320744</v>
      </c>
      <c r="L34" s="32">
        <v>20</v>
      </c>
      <c r="M34" s="31">
        <f t="shared" si="4"/>
        <v>-24.659165234032073</v>
      </c>
      <c r="N34" s="7">
        <f t="shared" si="5"/>
        <v>0.90880576109598543</v>
      </c>
      <c r="O34" s="1">
        <f t="shared" si="6"/>
        <v>7.8826736300462198E-3</v>
      </c>
      <c r="P34">
        <v>2</v>
      </c>
      <c r="S34" s="1">
        <v>0.69101153599999998</v>
      </c>
      <c r="T34" s="1">
        <v>6.5410231900000004E-2</v>
      </c>
      <c r="U34" s="1">
        <f t="shared" si="7"/>
        <v>1.5137346928883596E-3</v>
      </c>
      <c r="X34" s="1">
        <v>0.69101153599999998</v>
      </c>
      <c r="Y34" s="1">
        <v>0.106634485</v>
      </c>
      <c r="Z34" s="1">
        <f t="shared" si="8"/>
        <v>2.4677533577553848E-3</v>
      </c>
      <c r="AC34" s="1">
        <v>0.69101153599999998</v>
      </c>
      <c r="AD34" s="1">
        <v>0.12814658200000001</v>
      </c>
      <c r="AE34" s="1">
        <f t="shared" si="9"/>
        <v>2.9655899591522926E-3</v>
      </c>
      <c r="AG34" s="1"/>
      <c r="AH34" s="1">
        <v>0.69101153599999998</v>
      </c>
      <c r="AI34" s="1">
        <v>0.16109989299999999</v>
      </c>
      <c r="AJ34" s="1">
        <f>AI34*$N34*$I34</f>
        <v>3.7282010775855786E-3</v>
      </c>
      <c r="AM34" s="1">
        <v>0.69101153599999998</v>
      </c>
      <c r="AN34" s="1">
        <v>0.18424505199999999</v>
      </c>
      <c r="AO34" s="1">
        <f>AN34*$N34*$I34</f>
        <v>4.2638302770704566E-3</v>
      </c>
      <c r="AR34" s="1">
        <v>0.69101153599999998</v>
      </c>
      <c r="AS34" s="1">
        <v>0.20492438700000001</v>
      </c>
      <c r="AT34" s="1">
        <f>AS34*$N34*$I34</f>
        <v>4.7423949588654545E-3</v>
      </c>
      <c r="AV34" s="1"/>
      <c r="AW34" s="1">
        <v>0.69101153599999998</v>
      </c>
      <c r="AX34" s="1">
        <v>0.22328067300000001</v>
      </c>
      <c r="AY34" s="1">
        <f>AX34*$N34*$I34</f>
        <v>5.1671992462628963E-3</v>
      </c>
      <c r="BA34" s="1"/>
      <c r="BB34" s="1">
        <v>0.69101153599999998</v>
      </c>
      <c r="BC34" s="1">
        <v>0.23936862</v>
      </c>
      <c r="BD34" s="1">
        <f>BC34*$N34*$I34</f>
        <v>5.5395092473722058E-3</v>
      </c>
      <c r="BF34" s="1"/>
      <c r="BG34" s="1">
        <v>0.69101153599999998</v>
      </c>
      <c r="BH34" s="1">
        <v>0.25351975100000002</v>
      </c>
      <c r="BI34" s="1">
        <f>BH34*$N34*$I34</f>
        <v>5.8669971237499683E-3</v>
      </c>
      <c r="BL34" s="1">
        <v>0.69101153599999998</v>
      </c>
      <c r="BM34" s="1">
        <v>0.26492203399999997</v>
      </c>
      <c r="BN34" s="1">
        <f>BM34*$N34*$I34</f>
        <v>6.1308706929740992E-3</v>
      </c>
      <c r="BQ34" s="1">
        <v>0.69101153999999998</v>
      </c>
      <c r="BR34" s="1">
        <v>0.27393599000000002</v>
      </c>
      <c r="BS34" s="1">
        <f>BR34*$N34*$I34</f>
        <v>6.3394731932408695E-3</v>
      </c>
      <c r="BU34" s="1">
        <v>0.69101153999999998</v>
      </c>
      <c r="BV34" s="1">
        <v>0.27393599000000002</v>
      </c>
    </row>
    <row r="35" spans="6:74" x14ac:dyDescent="0.3">
      <c r="F35" s="1">
        <v>0.71647590999999999</v>
      </c>
      <c r="G35" s="1">
        <v>0.05</v>
      </c>
      <c r="H35" s="1">
        <f>4*G35*F35*(1-F35)</f>
        <v>4.0627636077934376E-2</v>
      </c>
      <c r="I35" s="1">
        <f t="shared" si="1"/>
        <v>2.5462035999999966E-2</v>
      </c>
      <c r="J35" s="1">
        <f t="shared" si="2"/>
        <v>-2.334430020874155E-3</v>
      </c>
      <c r="K35" s="31">
        <f t="shared" si="3"/>
        <v>-5.2383910984451676</v>
      </c>
      <c r="L35" s="32">
        <v>20</v>
      </c>
      <c r="M35" s="31">
        <f t="shared" si="4"/>
        <v>-25.238391098445167</v>
      </c>
      <c r="N35" s="7">
        <f t="shared" si="5"/>
        <v>0.90454155549751947</v>
      </c>
      <c r="O35" s="1">
        <f t="shared" si="6"/>
        <v>8.0299768459133249E-3</v>
      </c>
      <c r="P35">
        <v>2</v>
      </c>
      <c r="S35" s="1">
        <v>0.71647590999999999</v>
      </c>
      <c r="T35" s="1">
        <v>7.4926086500000003E-2</v>
      </c>
      <c r="U35" s="1">
        <f t="shared" si="7"/>
        <v>1.725657887186092E-3</v>
      </c>
      <c r="X35" s="1">
        <v>0.71647590999999999</v>
      </c>
      <c r="Y35" s="1">
        <v>0.11501236400000001</v>
      </c>
      <c r="Z35" s="1">
        <f t="shared" si="8"/>
        <v>2.6489037707917353E-3</v>
      </c>
      <c r="AC35" s="1">
        <v>0.71647590999999999</v>
      </c>
      <c r="AD35" s="1">
        <v>0.13632723399999999</v>
      </c>
      <c r="AE35" s="1">
        <f t="shared" si="9"/>
        <v>3.1398165522813462E-3</v>
      </c>
      <c r="AG35" s="1"/>
      <c r="AH35" s="1">
        <v>0.71647590999999999</v>
      </c>
      <c r="AI35" s="1">
        <v>0.16793358899999999</v>
      </c>
      <c r="AJ35" s="1">
        <f>AI35*$N35*$I35</f>
        <v>3.8677573581975019E-3</v>
      </c>
      <c r="AM35" s="1">
        <v>0.71647590999999999</v>
      </c>
      <c r="AN35" s="1">
        <v>0.19037873</v>
      </c>
      <c r="AO35" s="1">
        <f>AN35*$N35*$I35</f>
        <v>4.3847019419194066E-3</v>
      </c>
      <c r="AR35" s="1">
        <v>0.71647590999999999</v>
      </c>
      <c r="AS35" s="1">
        <v>0.210417731</v>
      </c>
      <c r="AT35" s="1">
        <f>AS35*$N35*$I35</f>
        <v>4.8462295852586858E-3</v>
      </c>
      <c r="AV35" s="1"/>
      <c r="AW35" s="1">
        <v>0.71647590999999999</v>
      </c>
      <c r="AX35" s="1">
        <v>0.22818148999999999</v>
      </c>
      <c r="AY35" s="1">
        <f>AX35*$N35*$I35</f>
        <v>5.2553550615295286E-3</v>
      </c>
      <c r="BA35" s="1"/>
      <c r="BB35" s="1">
        <v>0.71647590999999999</v>
      </c>
      <c r="BC35" s="1">
        <v>0.24371948700000001</v>
      </c>
      <c r="BD35" s="1">
        <f>BC35*$N35*$I35</f>
        <v>5.6132179678501986E-3</v>
      </c>
      <c r="BF35" s="1"/>
      <c r="BG35" s="1">
        <v>0.71647590999999999</v>
      </c>
      <c r="BH35" s="1">
        <v>0.257381003</v>
      </c>
      <c r="BI35" s="1">
        <f>BH35*$N35*$I35</f>
        <v>5.9278627589713648E-3</v>
      </c>
      <c r="BL35" s="1">
        <v>0.71647590999999999</v>
      </c>
      <c r="BM35" s="1">
        <v>0.26836797899999998</v>
      </c>
      <c r="BN35" s="1">
        <f>BM35*$N35*$I35</f>
        <v>6.1809089632559608E-3</v>
      </c>
      <c r="BQ35" s="1">
        <v>0.71647590999999999</v>
      </c>
      <c r="BR35" s="1">
        <v>0.27704962999999999</v>
      </c>
      <c r="BS35" s="1">
        <f>BR35*$N35*$I35</f>
        <v>6.3808601447706533E-3</v>
      </c>
      <c r="BU35" s="1">
        <v>0.71647590999999999</v>
      </c>
      <c r="BV35" s="1">
        <v>0.27704962999999999</v>
      </c>
    </row>
    <row r="36" spans="6:74" x14ac:dyDescent="0.3">
      <c r="F36" s="1">
        <v>0.74193794599999996</v>
      </c>
      <c r="G36" s="1">
        <v>0.05</v>
      </c>
      <c r="H36" s="1">
        <f>4*G36*F36*(1-F36)</f>
        <v>3.8293206057060221E-2</v>
      </c>
      <c r="I36" s="1">
        <f t="shared" si="1"/>
        <v>2.5456507999999989E-2</v>
      </c>
      <c r="J36" s="1">
        <f t="shared" si="2"/>
        <v>-2.5931648630518403E-3</v>
      </c>
      <c r="K36" s="31">
        <f t="shared" si="3"/>
        <v>-5.8164560540842558</v>
      </c>
      <c r="L36" s="32">
        <v>20</v>
      </c>
      <c r="M36" s="31">
        <f t="shared" si="4"/>
        <v>-25.816456054084256</v>
      </c>
      <c r="N36" s="7">
        <f t="shared" si="5"/>
        <v>0.90019373053360174</v>
      </c>
      <c r="O36" s="1">
        <f t="shared" si="6"/>
        <v>8.1744155559918801E-3</v>
      </c>
      <c r="P36">
        <v>2</v>
      </c>
      <c r="S36" s="1">
        <v>0.74193794599999996</v>
      </c>
      <c r="T36" s="1">
        <v>8.4185347699999996E-2</v>
      </c>
      <c r="U36" s="1">
        <f t="shared" si="7"/>
        <v>1.9291736566086253E-3</v>
      </c>
      <c r="X36" s="1">
        <v>0.74193794599999996</v>
      </c>
      <c r="Y36" s="1">
        <v>0.123143898</v>
      </c>
      <c r="Z36" s="1">
        <f t="shared" si="8"/>
        <v>2.821939571245598E-3</v>
      </c>
      <c r="AC36" s="1">
        <v>0.74193794599999996</v>
      </c>
      <c r="AD36" s="1">
        <v>0.144184801</v>
      </c>
      <c r="AE36" s="1">
        <f t="shared" si="9"/>
        <v>3.3041084627195402E-3</v>
      </c>
      <c r="AG36" s="1"/>
      <c r="AH36" s="1">
        <v>0.74193794599999996</v>
      </c>
      <c r="AI36" s="1">
        <v>0.174541484</v>
      </c>
      <c r="AJ36" s="1">
        <f>AI36*$N36*$I36</f>
        <v>3.9997558021391396E-3</v>
      </c>
      <c r="AM36" s="1">
        <v>0.74193794599999996</v>
      </c>
      <c r="AN36" s="1">
        <v>0.19629502500000001</v>
      </c>
      <c r="AO36" s="1">
        <f>AN36*$N36*$I36</f>
        <v>4.4982553555852518E-3</v>
      </c>
      <c r="AR36" s="1">
        <v>0.74193794599999996</v>
      </c>
      <c r="AS36" s="1">
        <v>0.21570156099999999</v>
      </c>
      <c r="AT36" s="1">
        <f>AS36*$N36*$I36</f>
        <v>4.9429714378973625E-3</v>
      </c>
      <c r="AV36" s="1"/>
      <c r="AW36" s="1">
        <v>0.74193794599999996</v>
      </c>
      <c r="AX36" s="1">
        <v>0.232880317</v>
      </c>
      <c r="AY36" s="1">
        <f>AX36*$N36*$I36</f>
        <v>5.33663618400742E-3</v>
      </c>
      <c r="BA36" s="1"/>
      <c r="BB36" s="1">
        <v>0.74193794599999996</v>
      </c>
      <c r="BC36" s="1">
        <v>0.247874917</v>
      </c>
      <c r="BD36" s="1">
        <f>BC36*$N36*$I36</f>
        <v>5.6802492722905209E-3</v>
      </c>
      <c r="BF36" s="1"/>
      <c r="BG36" s="1">
        <v>0.74193794599999996</v>
      </c>
      <c r="BH36" s="1">
        <v>0.26105184199999998</v>
      </c>
      <c r="BI36" s="1">
        <f>BH36*$N36*$I36</f>
        <v>5.9822089039795823E-3</v>
      </c>
      <c r="BL36" s="1">
        <v>0.74193794599999996</v>
      </c>
      <c r="BM36" s="1">
        <v>0.27162513799999999</v>
      </c>
      <c r="BN36" s="1">
        <f>BM36*$N36*$I36</f>
        <v>6.2245043231232318E-3</v>
      </c>
      <c r="BQ36" s="1">
        <v>0.74193794999999996</v>
      </c>
      <c r="BR36" s="1">
        <v>0.27997170999999998</v>
      </c>
      <c r="BS36" s="1">
        <f>BR36*$N36*$I36</f>
        <v>6.4157726051379078E-3</v>
      </c>
      <c r="BU36" s="1">
        <v>0.74193794999999996</v>
      </c>
      <c r="BV36" s="1">
        <v>0.27997170999999998</v>
      </c>
    </row>
    <row r="37" spans="6:74" x14ac:dyDescent="0.3">
      <c r="F37" s="1">
        <v>0.76739445399999995</v>
      </c>
      <c r="G37" s="1">
        <v>0.05</v>
      </c>
      <c r="H37" s="1">
        <f>4*G37*F37*(1-F37)</f>
        <v>3.5700041194008381E-2</v>
      </c>
      <c r="I37" s="1">
        <f t="shared" si="1"/>
        <v>2.5460316000000094E-2</v>
      </c>
      <c r="J37" s="1">
        <f t="shared" si="2"/>
        <v>-2.8528244563589614E-3</v>
      </c>
      <c r="K37" s="31">
        <f t="shared" si="3"/>
        <v>-6.3933158152104914</v>
      </c>
      <c r="L37" s="32">
        <v>20</v>
      </c>
      <c r="M37" s="31">
        <f t="shared" si="4"/>
        <v>-26.393315815210492</v>
      </c>
      <c r="N37" s="7">
        <f t="shared" si="5"/>
        <v>0.89576362574310786</v>
      </c>
      <c r="O37" s="1">
        <f t="shared" si="6"/>
        <v>8.3159425619317041E-3</v>
      </c>
      <c r="P37">
        <v>2</v>
      </c>
      <c r="S37" s="1">
        <v>0.76739445399999995</v>
      </c>
      <c r="T37" s="1">
        <v>9.3188305999999999E-2</v>
      </c>
      <c r="U37" s="1">
        <f t="shared" si="7"/>
        <v>2.125292109124371E-3</v>
      </c>
      <c r="X37" s="1">
        <v>0.76739445399999995</v>
      </c>
      <c r="Y37" s="1">
        <v>0.13103181999999999</v>
      </c>
      <c r="Z37" s="1">
        <f t="shared" si="8"/>
        <v>2.9883673718696518E-3</v>
      </c>
      <c r="AC37" s="1">
        <v>0.76739445399999995</v>
      </c>
      <c r="AD37" s="1">
        <v>0.15196863999999999</v>
      </c>
      <c r="AE37" s="1">
        <f t="shared" si="9"/>
        <v>3.4658613863671073E-3</v>
      </c>
      <c r="AG37" s="1"/>
      <c r="AH37" s="1">
        <v>0.76739445399999995</v>
      </c>
      <c r="AI37" s="1">
        <v>0.18092295</v>
      </c>
      <c r="AJ37" s="1">
        <f>AI37*$N37*$I37</f>
        <v>4.1262056850191386E-3</v>
      </c>
      <c r="AM37" s="1">
        <v>0.76739445399999995</v>
      </c>
      <c r="AN37" s="1">
        <v>0.20199229699999999</v>
      </c>
      <c r="AO37" s="1">
        <f>AN37*$N37*$I37</f>
        <v>4.6067221665989548E-3</v>
      </c>
      <c r="AR37" s="1">
        <v>0.76739445399999995</v>
      </c>
      <c r="AS37" s="1">
        <v>0.22077249700000001</v>
      </c>
      <c r="AT37" s="1">
        <f>AS37*$N37*$I37</f>
        <v>5.0350313888717314E-3</v>
      </c>
      <c r="AV37" s="1"/>
      <c r="AW37" s="1">
        <v>0.76739445399999995</v>
      </c>
      <c r="AX37" s="1">
        <v>0.23737196699999999</v>
      </c>
      <c r="AY37" s="1">
        <f>AX37*$N37*$I37</f>
        <v>5.4136059560137362E-3</v>
      </c>
      <c r="BA37" s="1"/>
      <c r="BB37" s="1">
        <v>0.76739445399999995</v>
      </c>
      <c r="BC37" s="1">
        <v>0.251827627</v>
      </c>
      <c r="BD37" s="1">
        <f>BC37*$N37*$I37</f>
        <v>5.7432878812349632E-3</v>
      </c>
      <c r="BF37" s="1"/>
      <c r="BG37" s="1">
        <v>0.76739445399999995</v>
      </c>
      <c r="BH37" s="1">
        <v>0.26452342099999998</v>
      </c>
      <c r="BI37" s="1">
        <f>BH37*$N37*$I37</f>
        <v>6.0328335545651399E-3</v>
      </c>
      <c r="BL37" s="1">
        <v>0.76739445399999995</v>
      </c>
      <c r="BM37" s="1">
        <v>0.27468321699999998</v>
      </c>
      <c r="BN37" s="1">
        <f>BM37*$N37*$I37</f>
        <v>6.2645421797773351E-3</v>
      </c>
      <c r="BQ37" s="1">
        <v>0.76739444999999995</v>
      </c>
      <c r="BR37" s="1">
        <v>0.28268998000000001</v>
      </c>
      <c r="BS37" s="1">
        <f>BR37*$N37*$I37</f>
        <v>6.4471478194112284E-3</v>
      </c>
      <c r="BU37" s="1">
        <v>0.76739444999999995</v>
      </c>
      <c r="BV37" s="1">
        <v>0.28268998000000001</v>
      </c>
    </row>
    <row r="38" spans="6:74" x14ac:dyDescent="0.3">
      <c r="F38" s="1">
        <v>0.79285477000000004</v>
      </c>
      <c r="G38" s="1">
        <v>0.05</v>
      </c>
      <c r="H38" s="1">
        <f>4*G38*F38*(1-F38)</f>
        <v>3.2847216737649419E-2</v>
      </c>
      <c r="I38" s="1">
        <f t="shared" si="1"/>
        <v>2.5446191999999979E-2</v>
      </c>
      <c r="J38" s="1">
        <f t="shared" si="2"/>
        <v>-3.1103172196745091E-3</v>
      </c>
      <c r="K38" s="31">
        <f t="shared" si="3"/>
        <v>-6.9687605327785604</v>
      </c>
      <c r="L38" s="32">
        <v>20</v>
      </c>
      <c r="M38" s="31">
        <f t="shared" si="4"/>
        <v>-26.96876053277856</v>
      </c>
      <c r="N38" s="7">
        <f t="shared" si="5"/>
        <v>0.89125392168624051</v>
      </c>
      <c r="O38" s="1">
        <f t="shared" si="6"/>
        <v>8.4544730548267132E-3</v>
      </c>
      <c r="P38">
        <v>2</v>
      </c>
      <c r="S38" s="1">
        <v>0.79285477000000004</v>
      </c>
      <c r="T38" s="1">
        <v>0.10193450499999999</v>
      </c>
      <c r="U38" s="1">
        <f t="shared" si="7"/>
        <v>2.3117745157111712E-3</v>
      </c>
      <c r="X38" s="1">
        <v>0.79285477000000004</v>
      </c>
      <c r="Y38" s="1">
        <v>0.13867668899999999</v>
      </c>
      <c r="Z38" s="1">
        <f t="shared" si="8"/>
        <v>3.1450511831435657E-3</v>
      </c>
      <c r="AC38" s="1">
        <v>0.79285477000000004</v>
      </c>
      <c r="AD38" s="1">
        <v>0.160312759</v>
      </c>
      <c r="AE38" s="1">
        <f t="shared" si="9"/>
        <v>3.6357360130364756E-3</v>
      </c>
      <c r="AG38" s="1"/>
      <c r="AH38" s="1">
        <v>0.79285477000000004</v>
      </c>
      <c r="AI38" s="1">
        <v>0.18707521299999999</v>
      </c>
      <c r="AJ38" s="1">
        <f>AI38*$N38*$I38</f>
        <v>4.242682200052271E-3</v>
      </c>
      <c r="AM38" s="1">
        <v>0.79285477000000004</v>
      </c>
      <c r="AN38" s="1">
        <v>0.207466019</v>
      </c>
      <c r="AO38" s="1">
        <f>AN38*$N38*$I38</f>
        <v>4.7051256647614049E-3</v>
      </c>
      <c r="AR38" s="1">
        <v>0.79285477000000004</v>
      </c>
      <c r="AS38" s="1">
        <v>0.22562354900000001</v>
      </c>
      <c r="AT38" s="1">
        <f>AS38*$N38*$I38</f>
        <v>5.1169206219475018E-3</v>
      </c>
      <c r="AV38" s="1"/>
      <c r="AW38" s="1">
        <v>0.79285477000000004</v>
      </c>
      <c r="AX38" s="1">
        <v>0.24164687100000001</v>
      </c>
      <c r="AY38" s="1">
        <f>AX38*$N38*$I38</f>
        <v>5.4803138366066022E-3</v>
      </c>
      <c r="BA38" s="1"/>
      <c r="BB38" s="1">
        <v>0.79285477000000004</v>
      </c>
      <c r="BC38" s="1">
        <v>0.255564984</v>
      </c>
      <c r="BD38" s="1">
        <f>BC38*$N38*$I38</f>
        <v>5.7959629775936345E-3</v>
      </c>
      <c r="BF38" s="1"/>
      <c r="BG38" s="1">
        <v>0.79285477000000004</v>
      </c>
      <c r="BH38" s="1">
        <v>0.26778073000000002</v>
      </c>
      <c r="BI38" s="1">
        <f>BH38*$N38*$I38</f>
        <v>6.0730041060437188E-3</v>
      </c>
      <c r="BL38" s="1">
        <v>0.79285477000000004</v>
      </c>
      <c r="BM38" s="1">
        <v>0.27752450299999998</v>
      </c>
      <c r="BN38" s="1">
        <f>BM38*$N38*$I38</f>
        <v>6.2939833133128821E-3</v>
      </c>
      <c r="BQ38" s="1">
        <v>0.79285477000000004</v>
      </c>
      <c r="BR38" s="1">
        <v>0.28518404000000003</v>
      </c>
      <c r="BS38" s="1">
        <f>BR38*$N38*$I38</f>
        <v>6.4676940939631319E-3</v>
      </c>
      <c r="BU38" s="1">
        <v>0.79285477000000004</v>
      </c>
      <c r="BV38" s="1">
        <v>0.28518404000000003</v>
      </c>
    </row>
    <row r="39" spans="6:74" x14ac:dyDescent="0.3">
      <c r="F39" s="1">
        <v>0.81830096200000002</v>
      </c>
      <c r="G39" s="1">
        <v>0.05</v>
      </c>
      <c r="H39" s="1">
        <f>4*G39*F39*(1-F39)</f>
        <v>2.973689951797491E-2</v>
      </c>
      <c r="I39" s="1">
        <f t="shared" si="1"/>
        <v>2.5436448999999972E-2</v>
      </c>
      <c r="J39" s="1">
        <f t="shared" si="2"/>
        <v>-3.3679810621714892E-3</v>
      </c>
      <c r="K39" s="31">
        <f t="shared" si="3"/>
        <v>-7.5425271233085214</v>
      </c>
      <c r="L39" s="32">
        <v>20</v>
      </c>
      <c r="M39" s="31">
        <f t="shared" si="4"/>
        <v>-27.54252712330852</v>
      </c>
      <c r="N39" s="7">
        <f t="shared" si="5"/>
        <v>0.88666786135830788</v>
      </c>
      <c r="O39" s="1">
        <f t="shared" si="6"/>
        <v>8.5899148019095237E-3</v>
      </c>
      <c r="P39">
        <v>2</v>
      </c>
      <c r="S39" s="1">
        <v>0.81830096200000002</v>
      </c>
      <c r="T39" s="1">
        <v>0.11042990699999999</v>
      </c>
      <c r="U39" s="1">
        <f t="shared" si="7"/>
        <v>2.4906009875885634E-3</v>
      </c>
      <c r="X39" s="1">
        <v>0.81830096200000002</v>
      </c>
      <c r="Y39" s="1">
        <v>0.146078499</v>
      </c>
      <c r="Z39" s="1">
        <f t="shared" si="8"/>
        <v>3.2946079894358234E-3</v>
      </c>
      <c r="AC39" s="1">
        <v>0.81830096200000002</v>
      </c>
      <c r="AD39" s="1">
        <v>0.16822747099999999</v>
      </c>
      <c r="AE39" s="1">
        <f t="shared" si="9"/>
        <v>3.7941488569045554E-3</v>
      </c>
      <c r="AG39" s="1"/>
      <c r="AH39" s="1">
        <v>0.81830096200000002</v>
      </c>
      <c r="AI39" s="1">
        <v>0.19299197700000001</v>
      </c>
      <c r="AJ39" s="1">
        <f>AI39*$N39*$I39</f>
        <v>4.3526796460389063E-3</v>
      </c>
      <c r="AM39" s="1">
        <v>0.81830096200000002</v>
      </c>
      <c r="AN39" s="1">
        <v>0.21270688099999999</v>
      </c>
      <c r="AO39" s="1">
        <f>AN39*$N39*$I39</f>
        <v>4.797323318269959E-3</v>
      </c>
      <c r="AR39" s="1">
        <v>0.81830096200000002</v>
      </c>
      <c r="AS39" s="1">
        <v>0.23024176700000001</v>
      </c>
      <c r="AT39" s="1">
        <f>AS39*$N39*$I39</f>
        <v>5.1927995581336128E-3</v>
      </c>
      <c r="AV39" s="1"/>
      <c r="AW39" s="1">
        <v>0.81830096200000002</v>
      </c>
      <c r="AX39" s="1">
        <v>0.245688241</v>
      </c>
      <c r="AY39" s="1">
        <f>AX39*$N39*$I39</f>
        <v>5.5411744182080761E-3</v>
      </c>
      <c r="BA39" s="1"/>
      <c r="BB39" s="1">
        <v>0.81830096200000002</v>
      </c>
      <c r="BC39" s="1">
        <v>0.25906559499999998</v>
      </c>
      <c r="BD39" s="1">
        <f>BC39*$N39*$I39</f>
        <v>5.842883004123319E-3</v>
      </c>
      <c r="BF39" s="1"/>
      <c r="BG39" s="1">
        <v>0.81830096200000002</v>
      </c>
      <c r="BH39" s="1">
        <v>0.27079864300000001</v>
      </c>
      <c r="BI39" s="1">
        <f>BH39*$N39*$I39</f>
        <v>6.1075064356745567E-3</v>
      </c>
      <c r="BL39" s="1">
        <v>0.81830096200000002</v>
      </c>
      <c r="BM39" s="1">
        <v>0.28011934599999999</v>
      </c>
      <c r="BN39" s="1">
        <f>BM39*$N39*$I39</f>
        <v>6.3177226056186251E-3</v>
      </c>
      <c r="BQ39" s="1">
        <v>0.81830095999999997</v>
      </c>
      <c r="BR39" s="1">
        <v>0.28741934000000002</v>
      </c>
      <c r="BS39" s="1">
        <f>BR39*$N39*$I39</f>
        <v>6.4823643476948061E-3</v>
      </c>
      <c r="BU39" s="1">
        <v>0.81830095999999997</v>
      </c>
      <c r="BV39" s="1">
        <v>0.28741934000000002</v>
      </c>
    </row>
    <row r="40" spans="6:74" x14ac:dyDescent="0.3">
      <c r="F40" s="1">
        <v>0.84373741099999999</v>
      </c>
      <c r="G40" s="1">
        <v>0.05</v>
      </c>
      <c r="H40" s="1">
        <f>4*G40*F40*(1-F40)</f>
        <v>2.6368918455803421E-2</v>
      </c>
      <c r="I40" s="1">
        <f t="shared" si="1"/>
        <v>2.5432840999999984E-2</v>
      </c>
      <c r="J40" s="1">
        <f t="shared" si="2"/>
        <v>-3.626253448152119E-3</v>
      </c>
      <c r="K40" s="31">
        <f t="shared" si="3"/>
        <v>-8.1146262789469308</v>
      </c>
      <c r="L40" s="32">
        <v>20</v>
      </c>
      <c r="M40" s="31">
        <f t="shared" si="4"/>
        <v>-28.114626278946929</v>
      </c>
      <c r="N40" s="7">
        <f t="shared" si="5"/>
        <v>0.88200659890609812</v>
      </c>
      <c r="O40" s="1">
        <f t="shared" si="6"/>
        <v>8.7222444246128593E-3</v>
      </c>
      <c r="P40">
        <v>2</v>
      </c>
      <c r="S40" s="1">
        <v>0.84373741099999999</v>
      </c>
      <c r="T40" s="1">
        <v>0.118681227</v>
      </c>
      <c r="U40" s="1">
        <f t="shared" si="7"/>
        <v>2.6622494025540355E-3</v>
      </c>
      <c r="X40" s="1">
        <v>0.84373741099999999</v>
      </c>
      <c r="Y40" s="1">
        <v>0.153237755</v>
      </c>
      <c r="Z40" s="1">
        <f t="shared" si="8"/>
        <v>3.4374191437831336E-3</v>
      </c>
      <c r="AC40" s="1">
        <v>0.84373741099999999</v>
      </c>
      <c r="AD40" s="1">
        <v>0.17551644599999999</v>
      </c>
      <c r="AE40" s="1">
        <f t="shared" si="9"/>
        <v>3.9371732607879732E-3</v>
      </c>
      <c r="AG40" s="1"/>
      <c r="AH40" s="1">
        <v>0.84373741099999999</v>
      </c>
      <c r="AI40" s="1">
        <v>0.19866082800000001</v>
      </c>
      <c r="AJ40" s="1">
        <f>AI40*$N40*$I40</f>
        <v>4.4563465008150786E-3</v>
      </c>
      <c r="AM40" s="1">
        <v>0.84373741099999999</v>
      </c>
      <c r="AN40" s="1">
        <v>0.21769728099999999</v>
      </c>
      <c r="AO40" s="1">
        <f>AN40*$N40*$I40</f>
        <v>4.88337095031793E-3</v>
      </c>
      <c r="AR40" s="1">
        <v>0.84373741099999999</v>
      </c>
      <c r="AS40" s="1">
        <v>0.23460382199999999</v>
      </c>
      <c r="AT40" s="1">
        <f>AS40*$N40*$I40</f>
        <v>5.2626173552822574E-3</v>
      </c>
      <c r="AV40" s="1"/>
      <c r="AW40" s="1">
        <v>0.84373741099999999</v>
      </c>
      <c r="AX40" s="1">
        <v>0.24946674999999999</v>
      </c>
      <c r="AY40" s="1">
        <f>AX40*$N40*$I40</f>
        <v>5.596021569145025E-3</v>
      </c>
      <c r="BA40" s="1"/>
      <c r="BB40" s="1">
        <v>0.84373741099999999</v>
      </c>
      <c r="BC40" s="1">
        <v>0.262292831</v>
      </c>
      <c r="BD40" s="1">
        <f>BC40*$N40*$I40</f>
        <v>5.8837353663689085E-3</v>
      </c>
      <c r="BF40" s="1"/>
      <c r="BG40" s="1">
        <v>0.84373741099999999</v>
      </c>
      <c r="BH40" s="1">
        <v>0.27353438899999999</v>
      </c>
      <c r="BI40" s="1">
        <f>BH40*$N40*$I40</f>
        <v>6.1359052488834916E-3</v>
      </c>
      <c r="BL40" s="1">
        <v>0.84373741099999999</v>
      </c>
      <c r="BM40" s="1">
        <v>0.28241740700000001</v>
      </c>
      <c r="BN40" s="1">
        <f>BM40*$N40*$I40</f>
        <v>6.3351685187465236E-3</v>
      </c>
      <c r="BQ40" s="1">
        <v>0.84373741000000002</v>
      </c>
      <c r="BR40" s="1">
        <v>0.28933663999999998</v>
      </c>
      <c r="BS40" s="1">
        <f>BR40*$N40*$I40</f>
        <v>6.4903802939026917E-3</v>
      </c>
      <c r="BU40" s="1">
        <v>0.84373741000000002</v>
      </c>
      <c r="BV40" s="1">
        <v>0.28933663999999998</v>
      </c>
    </row>
    <row r="41" spans="6:74" x14ac:dyDescent="0.3">
      <c r="F41" s="1">
        <v>0.86917025199999998</v>
      </c>
      <c r="G41" s="1">
        <v>0.05</v>
      </c>
      <c r="H41" s="1">
        <f>4*G41*F41*(1-F41)</f>
        <v>2.2742665007651302E-2</v>
      </c>
      <c r="I41" s="1">
        <f t="shared" si="1"/>
        <v>2.7099299000000077E-2</v>
      </c>
      <c r="J41" s="1">
        <f t="shared" si="2"/>
        <v>-4.1485764175996295E-3</v>
      </c>
      <c r="K41" s="31">
        <f t="shared" si="3"/>
        <v>-8.7037205836061116</v>
      </c>
      <c r="L41" s="32">
        <v>20</v>
      </c>
      <c r="M41" s="31">
        <f t="shared" si="4"/>
        <v>-28.703720583606113</v>
      </c>
      <c r="N41" s="7">
        <f t="shared" si="5"/>
        <v>0.87711497785480408</v>
      </c>
      <c r="O41" s="1">
        <f t="shared" si="6"/>
        <v>8.8556169821819106E-3</v>
      </c>
      <c r="P41">
        <v>2</v>
      </c>
      <c r="S41" s="1">
        <v>0.86917025199999998</v>
      </c>
      <c r="T41" s="1">
        <v>0.12669438299999999</v>
      </c>
      <c r="U41" s="1">
        <f t="shared" si="7"/>
        <v>3.0114242604528199E-3</v>
      </c>
      <c r="X41" s="1">
        <v>0.86917025199999998</v>
      </c>
      <c r="Y41" s="1">
        <v>0.16015152399999999</v>
      </c>
      <c r="Z41" s="1">
        <f t="shared" si="8"/>
        <v>3.806673771181253E-3</v>
      </c>
      <c r="AC41" s="1">
        <v>0.86917025199999998</v>
      </c>
      <c r="AD41" s="1">
        <v>0.182552983</v>
      </c>
      <c r="AE41" s="1">
        <f t="shared" si="9"/>
        <v>4.3391385537923282E-3</v>
      </c>
      <c r="AG41" s="1"/>
      <c r="AH41" s="1">
        <v>0.86917025199999998</v>
      </c>
      <c r="AI41" s="1">
        <v>0.20405791000000001</v>
      </c>
      <c r="AJ41" s="1">
        <f>AI41*$N41*$I41</f>
        <v>4.8502934870545775E-3</v>
      </c>
      <c r="AM41" s="1">
        <v>0.86917025199999998</v>
      </c>
      <c r="AN41" s="1">
        <v>0.22240422700000001</v>
      </c>
      <c r="AO41" s="1">
        <f>AN41*$N41*$I41</f>
        <v>5.2863707842127159E-3</v>
      </c>
      <c r="AR41" s="1">
        <v>0.86917025199999998</v>
      </c>
      <c r="AS41" s="1">
        <v>0.23866704399999999</v>
      </c>
      <c r="AT41" s="1">
        <f>AS41*$N41*$I41</f>
        <v>5.6729249509992934E-3</v>
      </c>
      <c r="AV41" s="1"/>
      <c r="AW41" s="1">
        <v>0.86917025199999998</v>
      </c>
      <c r="AX41" s="1">
        <v>0.25292955099999997</v>
      </c>
      <c r="AY41" s="1">
        <f>AX41*$N41*$I41</f>
        <v>6.0119333472490157E-3</v>
      </c>
      <c r="BA41" s="1"/>
      <c r="BB41" s="1">
        <v>0.86917025199999998</v>
      </c>
      <c r="BC41" s="1">
        <v>0.26518155300000001</v>
      </c>
      <c r="BD41" s="1">
        <f>BC41*$N41*$I41</f>
        <v>6.3031536459572596E-3</v>
      </c>
      <c r="BF41" s="1"/>
      <c r="BG41" s="1">
        <v>0.86917025199999998</v>
      </c>
      <c r="BH41" s="1">
        <v>0.27591206099999999</v>
      </c>
      <c r="BI41" s="1">
        <f>BH41*$N41*$I41</f>
        <v>6.5582092478948997E-3</v>
      </c>
      <c r="BL41" s="1">
        <v>0.86917025199999998</v>
      </c>
      <c r="BM41" s="1">
        <v>0.28432943100000002</v>
      </c>
      <c r="BN41" s="1">
        <f>BM41*$N41*$I41</f>
        <v>6.7582834076720371E-3</v>
      </c>
      <c r="BQ41" s="1">
        <v>0.86917025000000003</v>
      </c>
      <c r="BR41" s="1">
        <v>0.29083079000000001</v>
      </c>
      <c r="BS41" s="1">
        <f>BR41*$N41*$I41</f>
        <v>6.9128155167909808E-3</v>
      </c>
      <c r="BU41" s="1">
        <v>0.86917025000000003</v>
      </c>
      <c r="BV41" s="1">
        <v>0.29083079000000001</v>
      </c>
    </row>
    <row r="42" spans="6:74" x14ac:dyDescent="0.3">
      <c r="F42" s="1">
        <v>0.89626955100000005</v>
      </c>
      <c r="G42" s="1">
        <v>0.05</v>
      </c>
      <c r="H42" s="1">
        <f>4*G42*F42*(1-F42)</f>
        <v>1.8594088590051672E-2</v>
      </c>
      <c r="I42" s="1">
        <f t="shared" si="1"/>
        <v>2.922609399999998E-2</v>
      </c>
      <c r="J42" s="1">
        <f t="shared" si="2"/>
        <v>-4.8033973728448809E-3</v>
      </c>
      <c r="K42" s="31">
        <f t="shared" si="3"/>
        <v>-9.3332956604413475</v>
      </c>
      <c r="L42" s="32">
        <v>20</v>
      </c>
      <c r="M42" s="31">
        <f t="shared" si="4"/>
        <v>-29.333295660441348</v>
      </c>
      <c r="N42" s="7">
        <f t="shared" si="5"/>
        <v>0.87178473580690374</v>
      </c>
      <c r="O42" s="1">
        <f t="shared" si="6"/>
        <v>8.9948561807652368E-3</v>
      </c>
      <c r="P42">
        <v>2</v>
      </c>
      <c r="S42" s="1">
        <v>0.89626955100000005</v>
      </c>
      <c r="T42" s="1">
        <v>0.134473342</v>
      </c>
      <c r="U42" s="1">
        <f t="shared" si="7"/>
        <v>3.4262278090834001E-3</v>
      </c>
      <c r="X42" s="1">
        <v>0.89626955100000005</v>
      </c>
      <c r="Y42" s="1">
        <v>0.16711358400000001</v>
      </c>
      <c r="Z42" s="1">
        <f t="shared" si="8"/>
        <v>4.2578640514221392E-3</v>
      </c>
      <c r="AC42" s="1">
        <v>0.89626955100000005</v>
      </c>
      <c r="AD42" s="1">
        <v>0.18953931199999999</v>
      </c>
      <c r="AE42" s="1">
        <f t="shared" si="9"/>
        <v>4.8292460946567023E-3</v>
      </c>
      <c r="AG42" s="1"/>
      <c r="AH42" s="1">
        <v>0.89626955100000005</v>
      </c>
      <c r="AI42" s="1">
        <v>0.20900094899999999</v>
      </c>
      <c r="AJ42" s="1">
        <f>AI42*$N42*$I42</f>
        <v>5.3251064704603049E-3</v>
      </c>
      <c r="AM42" s="1">
        <v>0.89626955100000005</v>
      </c>
      <c r="AN42" s="1">
        <v>0.22642035499999999</v>
      </c>
      <c r="AO42" s="1">
        <f>AN42*$N42*$I42</f>
        <v>5.7689331231429919E-3</v>
      </c>
      <c r="AR42" s="1">
        <v>0.89626955100000005</v>
      </c>
      <c r="AS42" s="1">
        <v>0.24180115999999999</v>
      </c>
      <c r="AT42" s="1">
        <f>AS42*$N42*$I42</f>
        <v>6.1608185409761347E-3</v>
      </c>
      <c r="AV42" s="1"/>
      <c r="AW42" s="1">
        <v>0.89626955100000005</v>
      </c>
      <c r="AX42" s="1">
        <v>0.25522337699999997</v>
      </c>
      <c r="AY42" s="1">
        <f>AX42*$N42*$I42</f>
        <v>6.5028013641958617E-3</v>
      </c>
      <c r="BA42" s="1"/>
      <c r="BB42" s="1">
        <v>0.89626955100000005</v>
      </c>
      <c r="BC42" s="1">
        <v>0.266630125</v>
      </c>
      <c r="BD42" s="1">
        <f>BC42*$N42*$I42</f>
        <v>6.7934323296165514E-3</v>
      </c>
      <c r="BF42" s="1"/>
      <c r="BG42" s="1">
        <v>0.89626955100000005</v>
      </c>
      <c r="BH42" s="1">
        <v>0.27660906099999999</v>
      </c>
      <c r="BI42" s="1">
        <f>BH42*$N42*$I42</f>
        <v>7.0476842692185531E-3</v>
      </c>
      <c r="BL42" s="1">
        <v>0.89626955100000005</v>
      </c>
      <c r="BM42" s="1">
        <v>0.28426694899999999</v>
      </c>
      <c r="BN42" s="1">
        <f>BM42*$N42*$I42</f>
        <v>7.242798545655931E-3</v>
      </c>
      <c r="BQ42" s="1">
        <v>0.89626954999999997</v>
      </c>
      <c r="BR42" s="1">
        <v>0.29000899000000002</v>
      </c>
      <c r="BS42" s="1">
        <f>BR42*$N42*$I42</f>
        <v>7.3890992195478405E-3</v>
      </c>
      <c r="BU42" s="1">
        <v>0.89626954999999997</v>
      </c>
      <c r="BV42" s="1">
        <v>0.29000899000000002</v>
      </c>
    </row>
    <row r="43" spans="6:74" x14ac:dyDescent="0.3">
      <c r="F43" s="1">
        <v>0.92549564500000003</v>
      </c>
      <c r="G43" s="1">
        <v>0.05</v>
      </c>
      <c r="H43" s="1">
        <f>4*G43*F43*(1-F43)</f>
        <v>1.3790691217206792E-2</v>
      </c>
      <c r="I43" s="1">
        <f t="shared" si="1"/>
        <v>2.8568093999999933E-2</v>
      </c>
      <c r="J43" s="1">
        <f t="shared" si="2"/>
        <v>-5.0254670321388077E-3</v>
      </c>
      <c r="K43" s="31">
        <f t="shared" si="3"/>
        <v>-9.97693182806103</v>
      </c>
      <c r="L43" s="32">
        <v>20</v>
      </c>
      <c r="M43" s="31">
        <f t="shared" si="4"/>
        <v>-29.97693182806103</v>
      </c>
      <c r="N43" s="7">
        <f t="shared" si="5"/>
        <v>0.86622664136432803</v>
      </c>
      <c r="O43" s="1">
        <f t="shared" si="6"/>
        <v>9.1336175043884825E-3</v>
      </c>
      <c r="P43">
        <v>2</v>
      </c>
      <c r="S43" s="1">
        <v>0.92549564500000003</v>
      </c>
      <c r="T43" s="1">
        <v>0.14256612799999999</v>
      </c>
      <c r="U43" s="1">
        <f t="shared" si="7"/>
        <v>3.5280047193580397E-3</v>
      </c>
      <c r="X43" s="1">
        <v>0.92549564500000003</v>
      </c>
      <c r="Y43" s="1">
        <v>0.17420780799999999</v>
      </c>
      <c r="Z43" s="1">
        <f t="shared" si="8"/>
        <v>4.311023785208078E-3</v>
      </c>
      <c r="AC43" s="1">
        <v>0.92549564500000003</v>
      </c>
      <c r="AD43" s="1">
        <v>0.196769155</v>
      </c>
      <c r="AE43" s="1">
        <f t="shared" si="9"/>
        <v>4.8693368979207579E-3</v>
      </c>
      <c r="AG43" s="1"/>
      <c r="AH43" s="1">
        <v>0.92549564500000003</v>
      </c>
      <c r="AI43" s="1">
        <v>0.213886884</v>
      </c>
      <c r="AJ43" s="1">
        <f>AI43*$N43*$I43</f>
        <v>5.2929398220086729E-3</v>
      </c>
      <c r="AM43" s="1">
        <v>0.92549564500000003</v>
      </c>
      <c r="AN43" s="1">
        <v>0.23028311300000001</v>
      </c>
      <c r="AO43" s="1">
        <f>AN43*$N43*$I43</f>
        <v>5.6986881866670381E-3</v>
      </c>
      <c r="AR43" s="1">
        <v>0.92549564500000003</v>
      </c>
      <c r="AS43" s="1">
        <v>0.24467528499999999</v>
      </c>
      <c r="AT43" s="1">
        <f>AS43*$N43*$I43</f>
        <v>6.0548432667700235E-3</v>
      </c>
      <c r="AV43" s="1"/>
      <c r="AW43" s="1">
        <v>0.92549564500000003</v>
      </c>
      <c r="AX43" s="1">
        <v>0.25714172899999999</v>
      </c>
      <c r="AY43" s="1">
        <f>AX43*$N43*$I43</f>
        <v>6.3633434265387787E-3</v>
      </c>
      <c r="BA43" s="1"/>
      <c r="BB43" s="1">
        <v>0.92549564500000003</v>
      </c>
      <c r="BC43" s="1">
        <v>0.26756703799999998</v>
      </c>
      <c r="BD43" s="1">
        <f>BC43*$N43*$I43</f>
        <v>6.6213327530972293E-3</v>
      </c>
      <c r="BF43" s="1"/>
      <c r="BG43" s="1">
        <v>0.92549564500000003</v>
      </c>
      <c r="BH43" s="1">
        <v>0.276661765</v>
      </c>
      <c r="BI43" s="1">
        <f>BH43*$N43*$I43</f>
        <v>6.8463949065511905E-3</v>
      </c>
      <c r="BL43" s="1">
        <v>0.92549564500000003</v>
      </c>
      <c r="BM43" s="1">
        <v>0.283413843</v>
      </c>
      <c r="BN43" s="1">
        <f>BM43*$N43*$I43</f>
        <v>7.0134848274437155E-3</v>
      </c>
      <c r="BQ43" s="1">
        <v>0.92549565</v>
      </c>
      <c r="BR43" s="1">
        <v>0.28823158999999998</v>
      </c>
      <c r="BS43" s="1">
        <f>BR43*$N43*$I43</f>
        <v>7.1327069343432798E-3</v>
      </c>
      <c r="BU43" s="1">
        <v>0.92549565</v>
      </c>
      <c r="BV43" s="1">
        <v>0.28823158999999998</v>
      </c>
    </row>
    <row r="44" spans="6:74" x14ac:dyDescent="0.3">
      <c r="F44" s="1">
        <v>0.95406373899999997</v>
      </c>
      <c r="G44" s="1">
        <v>0.05</v>
      </c>
      <c r="H44" s="1">
        <f>4*G44*F44*(1-F44)</f>
        <v>8.7652241850679838E-3</v>
      </c>
      <c r="I44" s="1">
        <f t="shared" si="1"/>
        <v>2.5547482999999982E-2</v>
      </c>
      <c r="J44" s="1">
        <f t="shared" si="2"/>
        <v>-4.7706090387346304E-3</v>
      </c>
      <c r="K44" s="31">
        <f t="shared" si="3"/>
        <v>-10.577306321837623</v>
      </c>
      <c r="L44" s="32">
        <v>20</v>
      </c>
      <c r="M44" s="31">
        <f t="shared" si="4"/>
        <v>-30.577306321837625</v>
      </c>
      <c r="N44" s="7">
        <f t="shared" si="5"/>
        <v>0.86094358030276064</v>
      </c>
      <c r="O44" s="1">
        <f t="shared" si="6"/>
        <v>9.2597235191722096E-3</v>
      </c>
      <c r="P44">
        <v>2</v>
      </c>
      <c r="S44" s="1">
        <v>0.95406373899999997</v>
      </c>
      <c r="T44" s="1">
        <v>0.15087666299999999</v>
      </c>
      <c r="U44" s="1">
        <f t="shared" si="7"/>
        <v>3.3185233736457943E-3</v>
      </c>
      <c r="X44" s="1">
        <v>0.95406373899999997</v>
      </c>
      <c r="Y44" s="1">
        <v>0.180854136</v>
      </c>
      <c r="Z44" s="1">
        <f t="shared" si="8"/>
        <v>3.9778761380513524E-3</v>
      </c>
      <c r="AC44" s="1">
        <v>0.95406373899999997</v>
      </c>
      <c r="AD44" s="1">
        <v>0.20370147399999999</v>
      </c>
      <c r="AE44" s="1">
        <f t="shared" si="9"/>
        <v>4.4804020003749757E-3</v>
      </c>
      <c r="AG44" s="1"/>
      <c r="AH44" s="1">
        <v>0.95406373899999997</v>
      </c>
      <c r="AI44" s="1">
        <v>0.21816103100000001</v>
      </c>
      <c r="AJ44" s="1">
        <f>AI44*$N44*$I44</f>
        <v>4.7984391104419167E-3</v>
      </c>
      <c r="AM44" s="1">
        <v>0.95406373899999997</v>
      </c>
      <c r="AN44" s="1">
        <v>0.233440385</v>
      </c>
      <c r="AO44" s="1">
        <f>AN44*$N44*$I44</f>
        <v>5.1345076075507657E-3</v>
      </c>
      <c r="AR44" s="1">
        <v>0.95406373899999997</v>
      </c>
      <c r="AS44" s="1">
        <v>0.24673441199999999</v>
      </c>
      <c r="AT44" s="1">
        <f>AS44*$N44*$I44</f>
        <v>5.4269089534724887E-3</v>
      </c>
      <c r="AV44" s="1"/>
      <c r="AW44" s="1">
        <v>0.95406373899999997</v>
      </c>
      <c r="AX44" s="1">
        <v>0.25811741999999999</v>
      </c>
      <c r="AY44" s="1">
        <f>AX44*$N44*$I44</f>
        <v>5.6772775483187113E-3</v>
      </c>
      <c r="BA44" s="1"/>
      <c r="BB44" s="1">
        <v>0.95406373899999997</v>
      </c>
      <c r="BC44" s="1">
        <v>0.26739708200000001</v>
      </c>
      <c r="BD44" s="1">
        <f>BC44*$N44*$I44</f>
        <v>5.8813831709790751E-3</v>
      </c>
      <c r="BF44" s="1"/>
      <c r="BG44" s="1">
        <v>0.95406373899999997</v>
      </c>
      <c r="BH44" s="1">
        <v>0.275442566</v>
      </c>
      <c r="BI44" s="1">
        <f>BH44*$N44*$I44</f>
        <v>6.058343120751381E-3</v>
      </c>
      <c r="BL44" s="1">
        <v>0.95406373899999997</v>
      </c>
      <c r="BM44" s="1">
        <v>0.28107927500000002</v>
      </c>
      <c r="BN44" s="1">
        <f>BM44*$N44*$I44</f>
        <v>6.1823222053560001E-3</v>
      </c>
      <c r="BQ44" s="1">
        <v>0.95406374000000005</v>
      </c>
      <c r="BR44" s="1">
        <v>0.28471924999999998</v>
      </c>
      <c r="BS44" s="1">
        <f>BR44*$N44*$I44</f>
        <v>6.2623832424760105E-3</v>
      </c>
      <c r="BU44" s="1">
        <v>0.95406374000000005</v>
      </c>
      <c r="BV44" s="1">
        <v>0.28471924999999998</v>
      </c>
    </row>
    <row r="45" spans="6:74" x14ac:dyDescent="0.3">
      <c r="F45" s="1">
        <v>0.97961122199999995</v>
      </c>
      <c r="G45" s="1">
        <v>0.05</v>
      </c>
      <c r="H45" s="1">
        <f>4*G45*F45*(1-F45)</f>
        <v>3.9946151463333534E-3</v>
      </c>
      <c r="I45" s="1">
        <f t="shared" si="1"/>
        <v>2.0388778000000052E-2</v>
      </c>
      <c r="J45" s="1">
        <f t="shared" si="2"/>
        <v>-3.9946151463333534E-3</v>
      </c>
      <c r="K45" s="31">
        <f t="shared" si="3"/>
        <v>-11.085105219472961</v>
      </c>
      <c r="L45" s="32">
        <v>20</v>
      </c>
      <c r="M45" s="31">
        <f t="shared" si="4"/>
        <v>-31.085105219472961</v>
      </c>
      <c r="N45" s="7">
        <f t="shared" si="5"/>
        <v>0.85640133519914963</v>
      </c>
      <c r="O45" s="1">
        <f t="shared" si="6"/>
        <v>9.3638356157151586E-3</v>
      </c>
      <c r="P45">
        <v>2</v>
      </c>
      <c r="S45" s="1">
        <v>0.97961122199999995</v>
      </c>
      <c r="T45" s="1">
        <v>0.15881114199999999</v>
      </c>
      <c r="U45" s="1">
        <f t="shared" si="7"/>
        <v>2.7729976505243364E-3</v>
      </c>
      <c r="X45" s="1">
        <v>0.97961122199999995</v>
      </c>
      <c r="Y45" s="1">
        <v>0.18680179899999999</v>
      </c>
      <c r="Z45" s="1">
        <f t="shared" si="8"/>
        <v>3.2617418602828218E-3</v>
      </c>
      <c r="AC45" s="1">
        <v>0.97961122199999995</v>
      </c>
      <c r="AD45" s="1">
        <v>0.20936334100000001</v>
      </c>
      <c r="AE45" s="1">
        <f t="shared" si="9"/>
        <v>3.6556884195123132E-3</v>
      </c>
      <c r="AG45" s="1"/>
      <c r="AH45" s="1">
        <v>0.97961122199999995</v>
      </c>
      <c r="AI45" s="1">
        <v>0.22210703100000001</v>
      </c>
      <c r="AJ45" s="1">
        <f>AI45*$N45*$I45</f>
        <v>3.8782056937033799E-3</v>
      </c>
      <c r="AM45" s="1">
        <v>0.97961122199999995</v>
      </c>
      <c r="AN45" s="1">
        <v>0.236515329</v>
      </c>
      <c r="AO45" s="1">
        <f>AN45*$N45*$I45</f>
        <v>4.1297886494008739E-3</v>
      </c>
      <c r="AR45" s="1">
        <v>0.97961122199999995</v>
      </c>
      <c r="AS45" s="1">
        <v>0.248972631</v>
      </c>
      <c r="AT45" s="1">
        <f>AS45*$N45*$I45</f>
        <v>4.3473053093961295E-3</v>
      </c>
      <c r="AV45" s="1"/>
      <c r="AW45" s="1">
        <v>0.97961122199999995</v>
      </c>
      <c r="AX45" s="1">
        <v>0.25962700799999999</v>
      </c>
      <c r="AY45" s="1">
        <f>AX45*$N45*$I45</f>
        <v>4.5333411379704274E-3</v>
      </c>
      <c r="BA45" s="1"/>
      <c r="BB45" s="1">
        <v>0.97961122199999995</v>
      </c>
      <c r="BC45" s="1">
        <v>0.26830434800000003</v>
      </c>
      <c r="BD45" s="1">
        <f>BC45*$N45*$I45</f>
        <v>4.6848559695481821E-3</v>
      </c>
      <c r="BF45" s="1"/>
      <c r="BG45" s="1">
        <v>0.97961122199999995</v>
      </c>
      <c r="BH45" s="1">
        <v>0.275965607</v>
      </c>
      <c r="BI45" s="1">
        <f>BH45*$N45*$I45</f>
        <v>4.8186290344573082E-3</v>
      </c>
      <c r="BL45" s="1">
        <v>0.97961122199999995</v>
      </c>
      <c r="BM45" s="1">
        <v>0.28156599900000001</v>
      </c>
      <c r="BN45" s="1">
        <f>BM45*$N45*$I45</f>
        <v>4.9164173486929384E-3</v>
      </c>
      <c r="BQ45" s="1">
        <v>0.97961122</v>
      </c>
      <c r="BR45" s="1">
        <v>0.28555258</v>
      </c>
      <c r="BS45" s="1">
        <f>BR45*$N45*$I45</f>
        <v>4.9860269466556863E-3</v>
      </c>
      <c r="BU45" s="1">
        <v>0.97961122</v>
      </c>
      <c r="BV45" s="1">
        <v>0.28555258</v>
      </c>
    </row>
    <row r="46" spans="6:74" x14ac:dyDescent="0.3">
      <c r="F46" s="1">
        <v>1</v>
      </c>
      <c r="G46" s="1">
        <v>0.05</v>
      </c>
      <c r="H46" s="1">
        <f>4*G46*F46*(1-F46)</f>
        <v>0</v>
      </c>
      <c r="I46" s="1">
        <v>2.0388778000000052E-2</v>
      </c>
      <c r="J46" s="1">
        <v>-3.9946151463333499E-3</v>
      </c>
      <c r="K46" s="31">
        <f t="shared" si="3"/>
        <v>-11.085105219472952</v>
      </c>
      <c r="L46" s="32">
        <v>20</v>
      </c>
      <c r="M46" s="31">
        <f t="shared" si="4"/>
        <v>-31.08510521947295</v>
      </c>
      <c r="N46" s="7">
        <f t="shared" si="5"/>
        <v>0.85640133519914974</v>
      </c>
      <c r="O46" s="1">
        <f t="shared" si="6"/>
        <v>9.3638356157151569E-3</v>
      </c>
      <c r="P46">
        <v>2</v>
      </c>
      <c r="S46" s="1">
        <v>1</v>
      </c>
      <c r="T46" s="1">
        <v>0.16581378999999999</v>
      </c>
      <c r="U46" s="1">
        <f t="shared" si="7"/>
        <v>2.8952707241065982E-3</v>
      </c>
      <c r="X46" s="1">
        <v>1</v>
      </c>
      <c r="Y46" s="1">
        <v>0.191670647</v>
      </c>
      <c r="Z46" s="1">
        <f t="shared" si="8"/>
        <v>3.3467567017777602E-3</v>
      </c>
      <c r="AC46" s="1">
        <v>1</v>
      </c>
      <c r="AD46" s="1">
        <v>0.213242974</v>
      </c>
      <c r="AE46" s="1">
        <f t="shared" si="9"/>
        <v>3.7234306009387066E-3</v>
      </c>
      <c r="AG46" s="1"/>
      <c r="AH46" s="1">
        <v>1</v>
      </c>
      <c r="AI46" s="1">
        <v>0.22598939100000001</v>
      </c>
      <c r="AJ46" s="1">
        <f>AI46*$N46*$I46</f>
        <v>3.945995491213241E-3</v>
      </c>
      <c r="AM46" s="1">
        <v>1</v>
      </c>
      <c r="AN46" s="1">
        <v>0.23995419300000001</v>
      </c>
      <c r="AO46" s="1">
        <f>AN46*$N46*$I46</f>
        <v>4.1898345735871811E-3</v>
      </c>
      <c r="AR46" s="1">
        <v>1</v>
      </c>
      <c r="AS46" s="1">
        <v>0.251985493</v>
      </c>
      <c r="AT46" s="1">
        <f>AS46*$N46*$I46</f>
        <v>4.3999128225853121E-3</v>
      </c>
      <c r="AV46" s="1"/>
      <c r="AW46" s="1">
        <v>1</v>
      </c>
      <c r="AX46" s="1">
        <v>0.26225068899999998</v>
      </c>
      <c r="AY46" s="1">
        <f>AX46*$N46*$I46</f>
        <v>4.5791531707856398E-3</v>
      </c>
      <c r="BA46" s="1"/>
      <c r="BB46" s="1">
        <v>1</v>
      </c>
      <c r="BC46" s="1">
        <v>0.27057744500000003</v>
      </c>
      <c r="BD46" s="1">
        <f>BC46*$N46*$I46</f>
        <v>4.7245464633072038E-3</v>
      </c>
      <c r="BF46" s="1"/>
      <c r="BG46" s="1">
        <v>1</v>
      </c>
      <c r="BH46" s="1">
        <v>0.277961664</v>
      </c>
      <c r="BI46" s="1">
        <f>BH46*$N46*$I46</f>
        <v>4.8534821392307295E-3</v>
      </c>
      <c r="BL46" s="1">
        <v>1</v>
      </c>
      <c r="BM46" s="1">
        <v>0.28339479699999998</v>
      </c>
      <c r="BN46" s="1">
        <f>BM46*$N46*$I46</f>
        <v>4.9483499479641129E-3</v>
      </c>
      <c r="BQ46" s="1">
        <v>1</v>
      </c>
      <c r="BR46" s="1">
        <v>0.28731973</v>
      </c>
      <c r="BS46" s="1">
        <f>BR46*$N46*$I46</f>
        <v>5.0168831116351193E-3</v>
      </c>
      <c r="BU46" s="1">
        <v>1</v>
      </c>
      <c r="BV46" s="1">
        <v>0.28731973</v>
      </c>
    </row>
    <row r="47" spans="6:74" x14ac:dyDescent="0.3">
      <c r="F47" s="1">
        <v>1</v>
      </c>
      <c r="G47" s="1">
        <v>0.05</v>
      </c>
      <c r="H47" s="1">
        <f>4*G47*F47*(1-F47)</f>
        <v>0</v>
      </c>
      <c r="I47" s="1">
        <v>2.0388778000000052E-2</v>
      </c>
      <c r="J47" s="1">
        <v>0</v>
      </c>
      <c r="K47" s="31">
        <f t="shared" si="3"/>
        <v>0</v>
      </c>
      <c r="L47" s="32">
        <v>20</v>
      </c>
      <c r="M47" s="31">
        <f t="shared" si="4"/>
        <v>-20</v>
      </c>
      <c r="N47" s="7">
        <f t="shared" si="5"/>
        <v>0.93969262078590832</v>
      </c>
      <c r="O47" s="1">
        <f t="shared" si="6"/>
        <v>6.6105853312280602E-3</v>
      </c>
      <c r="P47">
        <v>2</v>
      </c>
      <c r="S47" s="1">
        <v>1</v>
      </c>
      <c r="T47" s="1">
        <v>0.17120924400000001</v>
      </c>
      <c r="U47" s="1">
        <f t="shared" si="7"/>
        <v>3.2802294482643449E-3</v>
      </c>
      <c r="X47" s="1">
        <v>1</v>
      </c>
      <c r="Y47" s="1">
        <v>-1.2043920299999999E-14</v>
      </c>
      <c r="Z47" s="1">
        <f t="shared" si="8"/>
        <v>-2.3075168792059346E-16</v>
      </c>
      <c r="AC47" s="1">
        <v>1</v>
      </c>
      <c r="AD47" s="1">
        <v>-8.3663871400000004E-6</v>
      </c>
      <c r="AE47" s="1">
        <f t="shared" si="9"/>
        <v>-1.602931525835609E-7</v>
      </c>
      <c r="AG47" s="1"/>
      <c r="AH47" s="1">
        <v>1</v>
      </c>
      <c r="AI47" s="1">
        <v>-1.73716028E-9</v>
      </c>
      <c r="AJ47" s="1">
        <f>AI47*$N47*$I47</f>
        <v>-3.3282573847537895E-11</v>
      </c>
      <c r="AM47" s="1">
        <v>1</v>
      </c>
      <c r="AN47" s="1">
        <v>-3.4568675900000001E-9</v>
      </c>
      <c r="AO47" s="1">
        <f>AN47*$N47*$I47</f>
        <v>-6.6230763027425065E-11</v>
      </c>
      <c r="AR47" s="1">
        <v>1</v>
      </c>
      <c r="AS47" s="1">
        <v>-6.5678741699999997E-9</v>
      </c>
      <c r="AT47" s="1">
        <f>AS47*$N47*$I47</f>
        <v>-1.2583511124509574E-10</v>
      </c>
      <c r="AW47" s="1">
        <v>1</v>
      </c>
      <c r="AX47" s="1">
        <v>-1.36036258E-8</v>
      </c>
      <c r="AY47" s="1">
        <f>AX47*$N47*$I47</f>
        <v>-2.6063437294500642E-10</v>
      </c>
      <c r="BB47" s="1">
        <v>1</v>
      </c>
      <c r="BC47" s="1">
        <v>-3.0170115799999999E-8</v>
      </c>
      <c r="BD47" s="1">
        <f>BC47*$N47*$I47</f>
        <v>-5.7803480695648286E-10</v>
      </c>
      <c r="BF47" s="1"/>
      <c r="BG47" s="1">
        <v>1</v>
      </c>
      <c r="BH47" s="1">
        <v>-7.6984049599999999E-8</v>
      </c>
      <c r="BI47" s="1">
        <f>BH47*$N47*$I47</f>
        <v>-1.4749515893228462E-9</v>
      </c>
      <c r="BL47" s="1">
        <v>1</v>
      </c>
      <c r="BM47" s="1">
        <v>-2.0991187000000001E-7</v>
      </c>
      <c r="BN47" s="1">
        <f>BM47*$N47*$I47</f>
        <v>-4.0217401901163517E-9</v>
      </c>
      <c r="BQ47">
        <v>1</v>
      </c>
      <c r="BR47" s="1">
        <v>-4.6940699999999998E-3</v>
      </c>
      <c r="BS47" s="1">
        <f>BR47*$N47*$I47</f>
        <v>-8.9934551934673634E-5</v>
      </c>
      <c r="BU47">
        <v>1</v>
      </c>
      <c r="BV47" s="1">
        <v>-4.6940699999999998E-3</v>
      </c>
    </row>
    <row r="48" spans="6:74" x14ac:dyDescent="0.3">
      <c r="G48" s="1"/>
      <c r="H48" s="1"/>
      <c r="I48" s="1"/>
      <c r="J48" s="1"/>
      <c r="K48" s="31"/>
      <c r="L48" s="32">
        <v>20</v>
      </c>
      <c r="M48" s="31">
        <f t="shared" si="4"/>
        <v>-20</v>
      </c>
      <c r="N48" s="7"/>
      <c r="O48" s="1"/>
    </row>
    <row r="49" spans="6:74" x14ac:dyDescent="0.3">
      <c r="F49" s="1">
        <v>0</v>
      </c>
      <c r="G49" s="1">
        <v>0.05</v>
      </c>
      <c r="H49" s="1">
        <f>-H7</f>
        <v>0</v>
      </c>
      <c r="I49" s="1">
        <f>F50-F49</f>
        <v>2.0396526200000001E-2</v>
      </c>
      <c r="J49" s="1">
        <f>H50-H49</f>
        <v>-3.9961015837945424E-3</v>
      </c>
      <c r="K49" s="31">
        <f>DEGREES(ATAN(J49/I49))</f>
        <v>-11.085019713795624</v>
      </c>
      <c r="L49" s="32">
        <v>20</v>
      </c>
      <c r="M49" s="31">
        <f t="shared" si="4"/>
        <v>-31.085019713795624</v>
      </c>
      <c r="N49" s="7">
        <f t="shared" si="5"/>
        <v>0.85640210571738018</v>
      </c>
      <c r="O49" s="1">
        <f>-2*N49*(RADIANS(M49)*(PI()/180))/SQRT(P49^2-1)</f>
        <v>9.3638182834214073E-3</v>
      </c>
      <c r="P49">
        <v>2</v>
      </c>
      <c r="S49" s="1">
        <v>0</v>
      </c>
      <c r="T49" s="1">
        <v>-1.31637431E-8</v>
      </c>
      <c r="U49" s="1">
        <f>-T49*$N49*$I49</f>
        <v>2.2993936738723441E-10</v>
      </c>
      <c r="X49" s="1">
        <v>0</v>
      </c>
      <c r="Y49" s="1">
        <v>-0.31920518799999997</v>
      </c>
      <c r="Z49" s="1">
        <f>-Y49*$N49*$I49</f>
        <v>5.575757475504305E-3</v>
      </c>
      <c r="AC49" s="1">
        <v>0</v>
      </c>
      <c r="AD49" s="1">
        <v>-0.41917776499999998</v>
      </c>
      <c r="AE49" s="1">
        <f>-AD49*$N49*$I49</f>
        <v>7.3220412594419892E-3</v>
      </c>
      <c r="AG49" s="1"/>
      <c r="AH49" s="1">
        <v>0</v>
      </c>
      <c r="AI49" s="1">
        <v>-0.45588734600000003</v>
      </c>
      <c r="AJ49" s="1">
        <f>-AI49*$N49*$I49</f>
        <v>7.9632705639086226E-3</v>
      </c>
      <c r="AM49" s="1">
        <v>0</v>
      </c>
      <c r="AN49" s="1">
        <v>-0.54116367799999998</v>
      </c>
      <c r="AO49" s="1">
        <f>-AN49*$N49*$I49</f>
        <v>9.4528458073805024E-3</v>
      </c>
      <c r="AR49" s="1">
        <v>0</v>
      </c>
      <c r="AS49" s="1">
        <v>-0.64540906499999995</v>
      </c>
      <c r="AT49" s="1">
        <f>-AS49*$N49*$I49</f>
        <v>1.1273765446857318E-2</v>
      </c>
      <c r="AV49" s="1"/>
      <c r="AW49" s="1">
        <v>0</v>
      </c>
      <c r="AX49" s="1">
        <v>-0.78340397799999995</v>
      </c>
      <c r="AY49" s="1">
        <f>-AX49*$N49*$I49</f>
        <v>1.3684209251239709E-2</v>
      </c>
      <c r="BA49" s="1"/>
      <c r="BB49" s="1">
        <v>0</v>
      </c>
      <c r="BC49" s="1">
        <v>-1.03055922</v>
      </c>
      <c r="BD49" s="1">
        <f>-BC49*$N49*$I49</f>
        <v>1.8001425073532595E-2</v>
      </c>
      <c r="BF49" s="1"/>
      <c r="BG49" s="1">
        <v>0</v>
      </c>
      <c r="BH49" s="1">
        <v>-1.4397914999999999</v>
      </c>
      <c r="BI49" s="1">
        <f>-BH49*$N49*$I49</f>
        <v>2.51497423008443E-2</v>
      </c>
      <c r="BL49" s="1">
        <v>0</v>
      </c>
      <c r="BM49" s="1">
        <v>-1.64957179</v>
      </c>
      <c r="BN49" s="1">
        <f>-BM49*$N49*$I49</f>
        <v>2.8814106365569216E-2</v>
      </c>
      <c r="BQ49" s="1">
        <v>0</v>
      </c>
      <c r="BR49" s="1">
        <v>-1.7629549200000001</v>
      </c>
      <c r="BS49" s="1">
        <f>-BR49*$N49*$I49</f>
        <v>3.0794640700410842E-2</v>
      </c>
      <c r="BU49" s="1">
        <v>0</v>
      </c>
      <c r="BV49" s="1">
        <v>-1.7629549200000001</v>
      </c>
    </row>
    <row r="50" spans="6:74" x14ac:dyDescent="0.3">
      <c r="F50" s="1">
        <v>2.0396526200000001E-2</v>
      </c>
      <c r="G50" s="1">
        <v>0.05</v>
      </c>
      <c r="H50" s="1">
        <f>-H8</f>
        <v>-3.9961015837945424E-3</v>
      </c>
      <c r="I50" s="1">
        <f t="shared" ref="I50:I88" si="10">F51-F50</f>
        <v>2.5546146299999996E-2</v>
      </c>
      <c r="J50" s="1">
        <f t="shared" ref="J50:J88" si="11">H51-H50</f>
        <v>-4.7702870849170072E-3</v>
      </c>
      <c r="K50" s="31">
        <f t="shared" ref="K50:K89" si="12">DEGREES(ATAN(J50/I50))</f>
        <v>-10.577149530840263</v>
      </c>
      <c r="L50" s="32">
        <v>20</v>
      </c>
      <c r="M50" s="31">
        <f t="shared" si="4"/>
        <v>-30.577149530840263</v>
      </c>
      <c r="N50" s="7">
        <f t="shared" si="5"/>
        <v>0.86094497236806578</v>
      </c>
      <c r="O50" s="1">
        <f t="shared" ref="O50:O89" si="13">-2*N50*(RADIANS(M50)*(PI()/180))/SQRT(P50^2-1)</f>
        <v>9.2596910101962644E-3</v>
      </c>
      <c r="P50">
        <v>2</v>
      </c>
      <c r="S50" s="1">
        <v>2.0396526200000001E-2</v>
      </c>
      <c r="T50" s="1">
        <v>-0.26289245900000002</v>
      </c>
      <c r="U50" s="1">
        <f t="shared" ref="U50:U89" si="14">-T50*$N50*$I50</f>
        <v>5.7820110578901849E-3</v>
      </c>
      <c r="X50" s="1">
        <v>2.0396526200000001E-2</v>
      </c>
      <c r="Y50" s="1">
        <v>-0.35972406499999998</v>
      </c>
      <c r="Z50" s="1">
        <f t="shared" ref="Z50:Z89" si="15">-Y50*$N50*$I50</f>
        <v>7.9117085728929466E-3</v>
      </c>
      <c r="AC50" s="1">
        <v>2.0396526200000001E-2</v>
      </c>
      <c r="AD50" s="1">
        <v>-0.42171549400000002</v>
      </c>
      <c r="AE50" s="1">
        <f t="shared" ref="AE50:AE88" si="16">-AD50*$N50*$I50</f>
        <v>9.2751372894709846E-3</v>
      </c>
      <c r="AG50" s="1"/>
      <c r="AH50" s="1">
        <v>2.0396526200000001E-2</v>
      </c>
      <c r="AI50" s="1">
        <v>-0.50169230600000003</v>
      </c>
      <c r="AJ50" s="1">
        <f>-AI50*$N50*$I50</f>
        <v>1.1034133394257711E-2</v>
      </c>
      <c r="AM50" s="1">
        <v>2.0396526200000001E-2</v>
      </c>
      <c r="AN50" s="1">
        <v>-0.584212799</v>
      </c>
      <c r="AO50" s="1">
        <f>-AN50*$N50*$I50</f>
        <v>1.2849074776918479E-2</v>
      </c>
      <c r="AR50" s="1">
        <v>2.0396526200000001E-2</v>
      </c>
      <c r="AS50" s="1">
        <v>-0.67800935600000001</v>
      </c>
      <c r="AT50" s="1">
        <f>-AS50*$N50*$I50</f>
        <v>1.4912019951644952E-2</v>
      </c>
      <c r="AV50" s="1"/>
      <c r="AW50" s="1">
        <v>2.0396526200000001E-2</v>
      </c>
      <c r="AX50" s="1">
        <v>-0.78119698900000001</v>
      </c>
      <c r="AY50" s="1">
        <f>-AX50*$N50*$I50</f>
        <v>1.7181510819937656E-2</v>
      </c>
      <c r="BA50" s="1"/>
      <c r="BB50" s="1">
        <v>2.0396526200000001E-2</v>
      </c>
      <c r="BC50" s="1">
        <v>-0.90919735300000004</v>
      </c>
      <c r="BD50" s="1">
        <f>-BC50*$N50*$I50</f>
        <v>1.9996728581897001E-2</v>
      </c>
      <c r="BF50" s="1"/>
      <c r="BG50" s="1">
        <v>2.0396526200000001E-2</v>
      </c>
      <c r="BH50" s="1">
        <v>-1.0481543499999999</v>
      </c>
      <c r="BI50" s="1">
        <f>-BH50*$N50*$I50</f>
        <v>2.3052924626018649E-2</v>
      </c>
      <c r="BL50" s="1">
        <v>2.0396526200000001E-2</v>
      </c>
      <c r="BM50" s="1">
        <v>-1.21268015</v>
      </c>
      <c r="BN50" s="1">
        <f>-BM50*$N50*$I50</f>
        <v>2.667147647998502E-2</v>
      </c>
      <c r="BQ50" s="1">
        <v>2.039653E-2</v>
      </c>
      <c r="BR50" s="1">
        <v>-1.3139204200000001</v>
      </c>
      <c r="BS50" s="1">
        <f>-BR50*$N50*$I50</f>
        <v>2.8898137384867763E-2</v>
      </c>
      <c r="BU50" s="1">
        <v>2.039653E-2</v>
      </c>
      <c r="BV50" s="1">
        <v>-1.3139204200000001</v>
      </c>
    </row>
    <row r="51" spans="6:74" x14ac:dyDescent="0.3">
      <c r="F51" s="1">
        <v>4.5942672499999997E-2</v>
      </c>
      <c r="G51" s="1">
        <v>0.05</v>
      </c>
      <c r="H51" s="1">
        <f>-H9</f>
        <v>-8.7663886687115496E-3</v>
      </c>
      <c r="I51" s="1">
        <f t="shared" si="10"/>
        <v>2.8566724800000005E-2</v>
      </c>
      <c r="J51" s="1">
        <f t="shared" si="11"/>
        <v>-5.025160734086603E-3</v>
      </c>
      <c r="K51" s="31">
        <f t="shared" si="12"/>
        <v>-9.9768045167760864</v>
      </c>
      <c r="L51" s="32">
        <v>20</v>
      </c>
      <c r="M51" s="31">
        <f t="shared" si="4"/>
        <v>-29.976804516776085</v>
      </c>
      <c r="N51" s="7">
        <f t="shared" si="5"/>
        <v>0.86622775158789123</v>
      </c>
      <c r="O51" s="1">
        <f t="shared" si="13"/>
        <v>9.1335904204479929E-3</v>
      </c>
      <c r="P51">
        <v>2</v>
      </c>
      <c r="S51" s="1">
        <v>4.5942672499999997E-2</v>
      </c>
      <c r="T51" s="1">
        <v>-0.29783109600000002</v>
      </c>
      <c r="U51" s="1">
        <f t="shared" si="14"/>
        <v>7.369916780105428E-3</v>
      </c>
      <c r="X51" s="1">
        <v>4.5942672499999997E-2</v>
      </c>
      <c r="Y51" s="1">
        <v>-0.329316573</v>
      </c>
      <c r="Z51" s="1">
        <f t="shared" si="15"/>
        <v>8.1490340327643757E-3</v>
      </c>
      <c r="AC51" s="1">
        <v>4.5942672499999997E-2</v>
      </c>
      <c r="AD51" s="1">
        <v>-0.406666796</v>
      </c>
      <c r="AE51" s="1">
        <f t="shared" si="16"/>
        <v>1.0063087716509329E-2</v>
      </c>
      <c r="AG51" s="1"/>
      <c r="AH51" s="1">
        <v>4.5942672499999997E-2</v>
      </c>
      <c r="AI51" s="1">
        <v>-0.46759145299999999</v>
      </c>
      <c r="AJ51" s="1">
        <f>-AI51*$N51*$I51</f>
        <v>1.1570686009558177E-2</v>
      </c>
      <c r="AM51" s="1">
        <v>4.5942672499999997E-2</v>
      </c>
      <c r="AN51" s="1">
        <v>-0.54697455399999995</v>
      </c>
      <c r="AO51" s="1">
        <f>-AN51*$N51*$I51</f>
        <v>1.3535043848528437E-2</v>
      </c>
      <c r="AR51" s="1">
        <v>4.5942672499999997E-2</v>
      </c>
      <c r="AS51" s="1">
        <v>-0.63548671599999995</v>
      </c>
      <c r="AT51" s="1">
        <f>-AS51*$N51*$I51</f>
        <v>1.5725302947488373E-2</v>
      </c>
      <c r="AV51" s="1"/>
      <c r="AW51" s="1">
        <v>4.5942672499999997E-2</v>
      </c>
      <c r="AX51" s="1">
        <v>-0.74251038800000002</v>
      </c>
      <c r="AY51" s="1">
        <f>-AX51*$N51*$I51</f>
        <v>1.8373634725917916E-2</v>
      </c>
      <c r="BA51" s="1"/>
      <c r="BB51" s="1">
        <v>4.5942672499999997E-2</v>
      </c>
      <c r="BC51" s="1">
        <v>-0.84944854299999994</v>
      </c>
      <c r="BD51" s="1">
        <f>-BC51*$N51*$I51</f>
        <v>2.1019850361400163E-2</v>
      </c>
      <c r="BF51" s="1"/>
      <c r="BG51" s="1">
        <v>4.5942672499999997E-2</v>
      </c>
      <c r="BH51" s="1">
        <v>-0.96588324299999995</v>
      </c>
      <c r="BI51" s="1">
        <f>-BH51*$N51*$I51</f>
        <v>2.3901060754946649E-2</v>
      </c>
      <c r="BL51" s="1">
        <v>4.5942672499999997E-2</v>
      </c>
      <c r="BM51" s="1">
        <v>-1.09056142</v>
      </c>
      <c r="BN51" s="1">
        <f>-BM51*$N51*$I51</f>
        <v>2.6986258375766119E-2</v>
      </c>
      <c r="BQ51" s="1">
        <v>4.5942669999999998E-2</v>
      </c>
      <c r="BR51" s="1">
        <v>-1.2102574500000001</v>
      </c>
      <c r="BS51" s="1">
        <f>-BR51*$N51*$I51</f>
        <v>2.9948171325275608E-2</v>
      </c>
      <c r="BU51" s="1">
        <v>4.5942669999999998E-2</v>
      </c>
      <c r="BV51" s="1">
        <v>-1.2102574500000001</v>
      </c>
    </row>
    <row r="52" spans="6:74" x14ac:dyDescent="0.3">
      <c r="F52" s="1">
        <v>7.4509397300000002E-2</v>
      </c>
      <c r="G52" s="1">
        <v>0.05</v>
      </c>
      <c r="H52" s="1">
        <f>-H10</f>
        <v>-1.3791549402798153E-2</v>
      </c>
      <c r="I52" s="1">
        <f t="shared" si="10"/>
        <v>2.9227182699999993E-2</v>
      </c>
      <c r="J52" s="1">
        <f t="shared" si="11"/>
        <v>-4.8035109911825705E-3</v>
      </c>
      <c r="K52" s="31">
        <f t="shared" si="12"/>
        <v>-9.3331709913603476</v>
      </c>
      <c r="L52" s="32">
        <v>20</v>
      </c>
      <c r="M52" s="31">
        <f t="shared" si="4"/>
        <v>-29.333170991360348</v>
      </c>
      <c r="N52" s="7">
        <f t="shared" si="5"/>
        <v>0.87178580174774234</v>
      </c>
      <c r="O52" s="1">
        <f t="shared" si="13"/>
        <v>8.9948289499004273E-3</v>
      </c>
      <c r="P52">
        <v>2</v>
      </c>
      <c r="S52" s="1">
        <v>7.4509397300000002E-2</v>
      </c>
      <c r="T52" s="1">
        <v>-0.26891061999999999</v>
      </c>
      <c r="U52" s="1">
        <f t="shared" si="14"/>
        <v>6.8518003525341415E-3</v>
      </c>
      <c r="X52" s="1">
        <v>7.4509397300000002E-2</v>
      </c>
      <c r="Y52" s="1">
        <v>-0.30619488500000003</v>
      </c>
      <c r="Z52" s="1">
        <f t="shared" si="15"/>
        <v>7.8017975674859966E-3</v>
      </c>
      <c r="AC52" s="1">
        <v>7.4509397300000002E-2</v>
      </c>
      <c r="AD52" s="1">
        <v>-0.38113265499999999</v>
      </c>
      <c r="AE52" s="1">
        <f t="shared" si="16"/>
        <v>9.7112001745831879E-3</v>
      </c>
      <c r="AG52" s="1"/>
      <c r="AH52" s="1">
        <v>7.4509397300000002E-2</v>
      </c>
      <c r="AI52" s="1">
        <v>-0.44332016000000002</v>
      </c>
      <c r="AJ52" s="1">
        <f>-AI52*$N52*$I52</f>
        <v>1.1295728032509434E-2</v>
      </c>
      <c r="AM52" s="1">
        <v>7.4509397300000002E-2</v>
      </c>
      <c r="AN52" s="1">
        <v>-0.52206375599999999</v>
      </c>
      <c r="AO52" s="1">
        <f>-AN52*$N52*$I52</f>
        <v>1.3302102488202579E-2</v>
      </c>
      <c r="AR52" s="1">
        <v>7.4509397300000002E-2</v>
      </c>
      <c r="AS52" s="1">
        <v>-0.609792844</v>
      </c>
      <c r="AT52" s="1">
        <f>-AS52*$N52*$I52</f>
        <v>1.5537425868461411E-2</v>
      </c>
      <c r="AV52" s="1"/>
      <c r="AW52" s="1">
        <v>7.4509397300000002E-2</v>
      </c>
      <c r="AX52" s="1">
        <v>-0.71404791499999998</v>
      </c>
      <c r="AY52" s="1">
        <f>-AX52*$N52*$I52</f>
        <v>1.8193828699377024E-2</v>
      </c>
      <c r="BA52" s="1"/>
      <c r="BB52" s="1">
        <v>7.4509397300000002E-2</v>
      </c>
      <c r="BC52" s="1">
        <v>-0.82316998699999999</v>
      </c>
      <c r="BD52" s="1">
        <f>-BC52*$N52*$I52</f>
        <v>2.0974241951181121E-2</v>
      </c>
      <c r="BF52" s="1"/>
      <c r="BG52" s="1">
        <v>7.4509397300000002E-2</v>
      </c>
      <c r="BH52" s="1">
        <v>-0.92092657499999997</v>
      </c>
      <c r="BI52" s="1">
        <f>-BH52*$N52*$I52</f>
        <v>2.3465064456149258E-2</v>
      </c>
      <c r="BL52" s="1">
        <v>7.4509397300000002E-2</v>
      </c>
      <c r="BM52" s="1">
        <v>-1.02823138</v>
      </c>
      <c r="BN52" s="1">
        <f>-BM52*$N52*$I52</f>
        <v>2.6199174030280645E-2</v>
      </c>
      <c r="BQ52" s="1">
        <v>7.4509400000000003E-2</v>
      </c>
      <c r="BR52" s="1">
        <v>-1.1303232400000001</v>
      </c>
      <c r="BS52" s="1">
        <f>-BR52*$N52*$I52</f>
        <v>2.8800458584750329E-2</v>
      </c>
      <c r="BU52" s="1">
        <v>7.4509400000000003E-2</v>
      </c>
      <c r="BV52" s="1">
        <v>-1.1303232400000001</v>
      </c>
    </row>
    <row r="53" spans="6:74" x14ac:dyDescent="0.3">
      <c r="F53" s="1">
        <v>0.10373657999999999</v>
      </c>
      <c r="G53" s="1">
        <v>0.05</v>
      </c>
      <c r="H53" s="1">
        <f>-H11</f>
        <v>-1.8595060393980723E-2</v>
      </c>
      <c r="I53" s="1">
        <f t="shared" si="10"/>
        <v>2.7100598000000004E-2</v>
      </c>
      <c r="J53" s="1">
        <f t="shared" si="11"/>
        <v>-4.1487017766185415E-3</v>
      </c>
      <c r="K53" s="31">
        <f t="shared" si="12"/>
        <v>-8.7035687444214158</v>
      </c>
      <c r="L53" s="32">
        <v>20</v>
      </c>
      <c r="M53" s="31">
        <f t="shared" si="4"/>
        <v>-28.703568744421418</v>
      </c>
      <c r="N53" s="7">
        <f t="shared" si="5"/>
        <v>0.8771162506399357</v>
      </c>
      <c r="O53" s="1">
        <f t="shared" si="13"/>
        <v>8.8555829874010662E-3</v>
      </c>
      <c r="P53">
        <v>2</v>
      </c>
      <c r="S53" s="1">
        <v>0.10373657999999999</v>
      </c>
      <c r="T53" s="1">
        <v>-0.24611867200000001</v>
      </c>
      <c r="U53" s="1">
        <f t="shared" si="14"/>
        <v>5.8503331052646608E-3</v>
      </c>
      <c r="X53" s="1">
        <v>0.10373657999999999</v>
      </c>
      <c r="Y53" s="1">
        <v>-0.285065401</v>
      </c>
      <c r="Z53" s="1">
        <f t="shared" si="15"/>
        <v>6.7761114550294902E-3</v>
      </c>
      <c r="AC53" s="1">
        <v>0.10373657999999999</v>
      </c>
      <c r="AD53" s="1">
        <v>-0.35168528999999998</v>
      </c>
      <c r="AE53" s="1">
        <f t="shared" si="16"/>
        <v>8.3596911928795169E-3</v>
      </c>
      <c r="AG53" s="1"/>
      <c r="AH53" s="1">
        <v>0.10373657999999999</v>
      </c>
      <c r="AI53" s="1">
        <v>-0.42014679300000002</v>
      </c>
      <c r="AJ53" s="1">
        <f>-AI53*$N53*$I53</f>
        <v>9.9870467859451105E-3</v>
      </c>
      <c r="AM53" s="1">
        <v>0.10373657999999999</v>
      </c>
      <c r="AN53" s="1">
        <v>-0.49758591800000002</v>
      </c>
      <c r="AO53" s="1">
        <f>-AN53*$N53*$I53</f>
        <v>1.1827803819731754E-2</v>
      </c>
      <c r="AR53" s="1">
        <v>0.10373657999999999</v>
      </c>
      <c r="AS53" s="1">
        <v>-0.58350701000000005</v>
      </c>
      <c r="AT53" s="1">
        <f>-AS53*$N53*$I53</f>
        <v>1.3870180389064499E-2</v>
      </c>
      <c r="AV53" s="1"/>
      <c r="AW53" s="1">
        <v>0.10373657999999999</v>
      </c>
      <c r="AX53" s="1">
        <v>-0.67989491400000002</v>
      </c>
      <c r="AY53" s="1">
        <f>-AX53*$N53*$I53</f>
        <v>1.6161357003727332E-2</v>
      </c>
      <c r="BA53" s="1"/>
      <c r="BB53" s="1">
        <v>0.10373657999999999</v>
      </c>
      <c r="BC53" s="1">
        <v>-0.79880057699999996</v>
      </c>
      <c r="BD53" s="1">
        <f>-BC53*$N53*$I53</f>
        <v>1.8987789191905004E-2</v>
      </c>
      <c r="BF53" s="1"/>
      <c r="BG53" s="1">
        <v>0.10373657999999999</v>
      </c>
      <c r="BH53" s="1">
        <v>-0.88424087399999995</v>
      </c>
      <c r="BI53" s="1">
        <f>-BH53*$N53*$I53</f>
        <v>2.1018737083833922E-2</v>
      </c>
      <c r="BL53" s="1">
        <v>0.10373657999999999</v>
      </c>
      <c r="BM53" s="1">
        <v>-0.98216745000000005</v>
      </c>
      <c r="BN53" s="1">
        <f>-BM53*$N53*$I53</f>
        <v>2.3346488508796982E-2</v>
      </c>
      <c r="BQ53" s="1">
        <v>0.10373657999999999</v>
      </c>
      <c r="BR53" s="1">
        <v>-1.0728329700000001</v>
      </c>
      <c r="BS53" s="1">
        <f>-BR53*$N53*$I53</f>
        <v>2.5501641910413077E-2</v>
      </c>
      <c r="BU53" s="1">
        <v>0.10373657999999999</v>
      </c>
      <c r="BV53" s="1">
        <v>-1.0728329700000001</v>
      </c>
    </row>
    <row r="54" spans="6:74" x14ac:dyDescent="0.3">
      <c r="F54" s="1">
        <v>0.130837178</v>
      </c>
      <c r="G54" s="1">
        <v>0.05</v>
      </c>
      <c r="H54" s="1">
        <f>-H12</f>
        <v>-2.2743762170599265E-2</v>
      </c>
      <c r="I54" s="1">
        <f t="shared" si="10"/>
        <v>2.5426489999999996E-2</v>
      </c>
      <c r="J54" s="1">
        <f t="shared" si="11"/>
        <v>-3.6253046420378875E-3</v>
      </c>
      <c r="K54" s="31">
        <f t="shared" si="12"/>
        <v>-8.1145307157181801</v>
      </c>
      <c r="L54" s="32">
        <v>20</v>
      </c>
      <c r="M54" s="31">
        <f t="shared" si="4"/>
        <v>-28.114530715718182</v>
      </c>
      <c r="N54" s="7">
        <f t="shared" si="5"/>
        <v>0.88200738487784536</v>
      </c>
      <c r="O54" s="1">
        <f t="shared" si="13"/>
        <v>8.7222225497238445E-3</v>
      </c>
      <c r="P54">
        <v>2</v>
      </c>
      <c r="S54" s="1">
        <v>0.130837178</v>
      </c>
      <c r="T54" s="1">
        <v>-0.22577140800000001</v>
      </c>
      <c r="U54" s="1">
        <f t="shared" si="14"/>
        <v>5.0632290563988238E-3</v>
      </c>
      <c r="X54" s="1">
        <v>0.130837178</v>
      </c>
      <c r="Y54" s="1">
        <v>-0.26599670199999997</v>
      </c>
      <c r="Z54" s="1">
        <f t="shared" si="15"/>
        <v>5.9653356569962963E-3</v>
      </c>
      <c r="AC54" s="1">
        <v>0.130837178</v>
      </c>
      <c r="AD54" s="1">
        <v>-0.32163673599999998</v>
      </c>
      <c r="AE54" s="1">
        <f t="shared" si="16"/>
        <v>7.2131386420749852E-3</v>
      </c>
      <c r="AG54" s="1"/>
      <c r="AH54" s="1">
        <v>0.130837178</v>
      </c>
      <c r="AI54" s="1">
        <v>-0.39940790599999998</v>
      </c>
      <c r="AJ54" s="1">
        <f>-AI54*$N54*$I54</f>
        <v>8.9572622721766863E-3</v>
      </c>
      <c r="AM54" s="1">
        <v>0.130837178</v>
      </c>
      <c r="AN54" s="1">
        <v>-0.47579466100000001</v>
      </c>
      <c r="AO54" s="1">
        <f>-AN54*$N54*$I54</f>
        <v>1.0670338524241424E-2</v>
      </c>
      <c r="AR54" s="1">
        <v>0.130837178</v>
      </c>
      <c r="AS54" s="1">
        <v>-0.56027751100000001</v>
      </c>
      <c r="AT54" s="1">
        <f>-AS54*$N54*$I54</f>
        <v>1.2564980652209122E-2</v>
      </c>
      <c r="AV54" s="1"/>
      <c r="AW54" s="1">
        <v>0.130837178</v>
      </c>
      <c r="AX54" s="1">
        <v>-0.65374839799999995</v>
      </c>
      <c r="AY54" s="1">
        <f>-AX54*$N54*$I54</f>
        <v>1.4661191661292127E-2</v>
      </c>
      <c r="BA54" s="1"/>
      <c r="BB54" s="1">
        <v>0.130837178</v>
      </c>
      <c r="BC54" s="1">
        <v>-0.76389450199999998</v>
      </c>
      <c r="BD54" s="1">
        <f>-BC54*$N54*$I54</f>
        <v>1.7131366955685148E-2</v>
      </c>
      <c r="BF54" s="1"/>
      <c r="BG54" s="1">
        <v>0.130837178</v>
      </c>
      <c r="BH54" s="1">
        <v>-0.851200336</v>
      </c>
      <c r="BI54" s="1">
        <f>-BH54*$N54*$I54</f>
        <v>1.9089318316390363E-2</v>
      </c>
      <c r="BL54" s="1">
        <v>0.130837178</v>
      </c>
      <c r="BM54" s="1">
        <v>-0.93836248099999997</v>
      </c>
      <c r="BN54" s="1">
        <f>-BM54*$N54*$I54</f>
        <v>2.1044047257010017E-2</v>
      </c>
      <c r="BQ54" s="1">
        <v>0.13083718</v>
      </c>
      <c r="BR54" s="1">
        <v>-1.02053332</v>
      </c>
      <c r="BS54" s="1">
        <f>-BR54*$N54*$I54</f>
        <v>2.288683941257592E-2</v>
      </c>
      <c r="BU54" s="1">
        <v>0.13083718</v>
      </c>
      <c r="BV54" s="1">
        <v>-1.02053332</v>
      </c>
    </row>
    <row r="55" spans="6:74" x14ac:dyDescent="0.3">
      <c r="F55" s="1">
        <v>0.15626366799999999</v>
      </c>
      <c r="G55" s="1">
        <v>0.05</v>
      </c>
      <c r="H55" s="1">
        <f>-H13</f>
        <v>-2.6369066812637152E-2</v>
      </c>
      <c r="I55" s="1">
        <f t="shared" si="10"/>
        <v>2.5441684999999992E-2</v>
      </c>
      <c r="J55" s="1">
        <f t="shared" si="11"/>
        <v>-3.3686367255919246E-3</v>
      </c>
      <c r="K55" s="31">
        <f t="shared" si="12"/>
        <v>-7.5424438541510561</v>
      </c>
      <c r="L55" s="32">
        <v>20</v>
      </c>
      <c r="M55" s="31">
        <f t="shared" si="4"/>
        <v>-27.542443854151056</v>
      </c>
      <c r="N55" s="7">
        <f t="shared" si="5"/>
        <v>0.88666853338295359</v>
      </c>
      <c r="O55" s="1">
        <f t="shared" si="13"/>
        <v>8.5898953425330229E-3</v>
      </c>
      <c r="P55">
        <v>2</v>
      </c>
      <c r="S55" s="1">
        <v>0.15626366799999999</v>
      </c>
      <c r="T55" s="1">
        <v>-0.20743917200000001</v>
      </c>
      <c r="U55" s="1">
        <f t="shared" si="14"/>
        <v>4.6794836877929466E-3</v>
      </c>
      <c r="X55" s="1">
        <v>0.15626366799999999</v>
      </c>
      <c r="Y55" s="1">
        <v>-0.24807184299999999</v>
      </c>
      <c r="Z55" s="1">
        <f t="shared" si="15"/>
        <v>5.5960893573140215E-3</v>
      </c>
      <c r="AC55" s="1">
        <v>0.15626366799999999</v>
      </c>
      <c r="AD55" s="1">
        <v>-0.32356069599999998</v>
      </c>
      <c r="AE55" s="1">
        <f t="shared" si="16"/>
        <v>7.2989926846744862E-3</v>
      </c>
      <c r="AG55" s="1"/>
      <c r="AH55" s="1">
        <v>0.15626366799999999</v>
      </c>
      <c r="AI55" s="1">
        <v>-0.37883768699999998</v>
      </c>
      <c r="AJ55" s="1">
        <f>-AI55*$N55*$I55</f>
        <v>8.5459499261678028E-3</v>
      </c>
      <c r="AM55" s="1">
        <v>0.15626366799999999</v>
      </c>
      <c r="AN55" s="1">
        <v>-0.453429517</v>
      </c>
      <c r="AO55" s="1">
        <f>-AN55*$N55*$I55</f>
        <v>1.0228617902337821E-2</v>
      </c>
      <c r="AR55" s="1">
        <v>0.15626366799999999</v>
      </c>
      <c r="AS55" s="1">
        <v>-0.53535556799999995</v>
      </c>
      <c r="AT55" s="1">
        <f>-AS55*$N55*$I55</f>
        <v>1.2076733740651102E-2</v>
      </c>
      <c r="AV55" s="1"/>
      <c r="AW55" s="1">
        <v>0.15626366799999999</v>
      </c>
      <c r="AX55" s="1">
        <v>-0.62505402600000004</v>
      </c>
      <c r="AY55" s="1">
        <f>-AX55*$N55*$I55</f>
        <v>1.4100182190547449E-2</v>
      </c>
      <c r="BA55" s="1"/>
      <c r="BB55" s="1">
        <v>0.15626366799999999</v>
      </c>
      <c r="BC55" s="1">
        <v>-0.72269786899999999</v>
      </c>
      <c r="BD55" s="1">
        <f>-BC55*$N55*$I55</f>
        <v>1.630286534882729E-2</v>
      </c>
      <c r="BF55" s="1"/>
      <c r="BG55" s="1">
        <v>0.15626366799999999</v>
      </c>
      <c r="BH55" s="1">
        <v>-0.81798192400000003</v>
      </c>
      <c r="BI55" s="1">
        <f>-BH55*$N55*$I55</f>
        <v>1.8452315603474784E-2</v>
      </c>
      <c r="BL55" s="1">
        <v>0.15626366799999999</v>
      </c>
      <c r="BM55" s="1">
        <v>-0.89593362600000004</v>
      </c>
      <c r="BN55" s="1">
        <f>-BM55*$N55*$I55</f>
        <v>2.0210776719703581E-2</v>
      </c>
      <c r="BQ55" s="1">
        <v>0.15626366999999999</v>
      </c>
      <c r="BR55" s="1">
        <v>-0.97268151999999997</v>
      </c>
      <c r="BS55" s="1">
        <f>-BR55*$N55*$I55</f>
        <v>2.1942081923936953E-2</v>
      </c>
      <c r="BU55" s="1">
        <v>0.15626366999999999</v>
      </c>
      <c r="BV55" s="1">
        <v>-0.97268151999999997</v>
      </c>
    </row>
    <row r="56" spans="6:74" x14ac:dyDescent="0.3">
      <c r="F56" s="1">
        <v>0.18170535299999999</v>
      </c>
      <c r="G56" s="1">
        <v>0.05</v>
      </c>
      <c r="H56" s="1">
        <f>-H14</f>
        <v>-2.9737703538229077E-2</v>
      </c>
      <c r="I56" s="1">
        <f t="shared" si="10"/>
        <v>2.5447361000000002E-2</v>
      </c>
      <c r="J56" s="1">
        <f t="shared" si="11"/>
        <v>-3.1103898782577633E-3</v>
      </c>
      <c r="K56" s="31">
        <f t="shared" si="12"/>
        <v>-6.9686047355154113</v>
      </c>
      <c r="L56" s="32">
        <v>20</v>
      </c>
      <c r="M56" s="31">
        <f t="shared" si="4"/>
        <v>-26.968604735515413</v>
      </c>
      <c r="N56" s="7">
        <f t="shared" si="5"/>
        <v>0.89125515484148488</v>
      </c>
      <c r="O56" s="1">
        <f t="shared" si="13"/>
        <v>8.4544359114290361E-3</v>
      </c>
      <c r="P56">
        <v>2</v>
      </c>
      <c r="S56" s="1">
        <v>0.18170535299999999</v>
      </c>
      <c r="T56" s="1">
        <v>-0.19064365</v>
      </c>
      <c r="U56" s="1">
        <f t="shared" si="14"/>
        <v>4.3238154579911528E-3</v>
      </c>
      <c r="X56" s="1">
        <v>0.18170535299999999</v>
      </c>
      <c r="Y56" s="1">
        <v>-0.230626833</v>
      </c>
      <c r="Z56" s="1">
        <f t="shared" si="15"/>
        <v>5.230637713624052E-3</v>
      </c>
      <c r="AC56" s="1">
        <v>0.18170535299999999</v>
      </c>
      <c r="AD56" s="1">
        <v>-0.314273364</v>
      </c>
      <c r="AE56" s="1">
        <f t="shared" si="16"/>
        <v>7.1277487044445502E-3</v>
      </c>
      <c r="AG56" s="1"/>
      <c r="AH56" s="1">
        <v>0.18170535299999999</v>
      </c>
      <c r="AI56" s="1">
        <v>-0.35866562600000002</v>
      </c>
      <c r="AJ56" s="1">
        <f>-AI56*$N56*$I56</f>
        <v>8.1345692759705011E-3</v>
      </c>
      <c r="AM56" s="1">
        <v>0.18170535299999999</v>
      </c>
      <c r="AN56" s="1">
        <v>-0.431472513</v>
      </c>
      <c r="AO56" s="1">
        <f>-AN56*$N56*$I56</f>
        <v>9.7858361472185854E-3</v>
      </c>
      <c r="AR56" s="1">
        <v>0.18170535299999999</v>
      </c>
      <c r="AS56" s="1">
        <v>-0.51103159300000001</v>
      </c>
      <c r="AT56" s="1">
        <f>-AS56*$N56*$I56</f>
        <v>1.1590243374669145E-2</v>
      </c>
      <c r="AV56" s="1"/>
      <c r="AW56" s="1">
        <v>0.18170535299999999</v>
      </c>
      <c r="AX56" s="1">
        <v>-0.59741196900000004</v>
      </c>
      <c r="AY56" s="1">
        <f>-AX56*$N56*$I56</f>
        <v>1.3549358220696736E-2</v>
      </c>
      <c r="BA56" s="1"/>
      <c r="BB56" s="1">
        <v>0.18170535299999999</v>
      </c>
      <c r="BC56" s="1">
        <v>-0.68792534800000005</v>
      </c>
      <c r="BD56" s="1">
        <f>-BC56*$N56*$I56</f>
        <v>1.5602209953629943E-2</v>
      </c>
      <c r="BF56" s="1"/>
      <c r="BG56" s="1">
        <v>0.18170535299999999</v>
      </c>
      <c r="BH56" s="1">
        <v>-0.78702844599999999</v>
      </c>
      <c r="BI56" s="1">
        <f>-BH56*$N56*$I56</f>
        <v>1.784987730088862E-2</v>
      </c>
      <c r="BL56" s="1">
        <v>0.18170535299999999</v>
      </c>
      <c r="BM56" s="1">
        <v>-0.85897016699999995</v>
      </c>
      <c r="BN56" s="1">
        <f>-BM56*$N56*$I56</f>
        <v>1.9481522127948358E-2</v>
      </c>
      <c r="BQ56" s="1">
        <v>0.18170534999999999</v>
      </c>
      <c r="BR56" s="1">
        <v>-0.93157614</v>
      </c>
      <c r="BS56" s="1">
        <f>-BR56*$N56*$I56</f>
        <v>2.1128232251258986E-2</v>
      </c>
      <c r="BU56" s="1">
        <v>0.18170534999999999</v>
      </c>
      <c r="BV56" s="1">
        <v>-0.93157614</v>
      </c>
    </row>
    <row r="57" spans="6:74" x14ac:dyDescent="0.3">
      <c r="F57" s="1">
        <v>0.20715271399999999</v>
      </c>
      <c r="G57" s="1">
        <v>0.05</v>
      </c>
      <c r="H57" s="1">
        <f>-H15</f>
        <v>-3.284809341648684E-2</v>
      </c>
      <c r="I57" s="1">
        <f t="shared" si="10"/>
        <v>2.5454227000000024E-2</v>
      </c>
      <c r="J57" s="1">
        <f t="shared" si="11"/>
        <v>-2.8520969832376702E-3</v>
      </c>
      <c r="K57" s="31">
        <f t="shared" si="12"/>
        <v>-6.3932153309421045</v>
      </c>
      <c r="L57" s="32">
        <v>20</v>
      </c>
      <c r="M57" s="31">
        <f t="shared" si="4"/>
        <v>-26.393215330942105</v>
      </c>
      <c r="N57" s="7">
        <f t="shared" si="5"/>
        <v>0.89576440535134005</v>
      </c>
      <c r="O57" s="1">
        <f t="shared" si="13"/>
        <v>8.3159181391604664E-3</v>
      </c>
      <c r="P57">
        <v>2</v>
      </c>
      <c r="S57" s="1">
        <v>0.20715271399999999</v>
      </c>
      <c r="T57" s="1">
        <v>-0.17437892099999999</v>
      </c>
      <c r="U57" s="1">
        <f t="shared" si="14"/>
        <v>3.9760121232718737E-3</v>
      </c>
      <c r="X57" s="1">
        <v>0.20715271399999999</v>
      </c>
      <c r="Y57" s="1">
        <v>-0.21355907499999999</v>
      </c>
      <c r="Z57" s="1">
        <f t="shared" si="15"/>
        <v>4.8693584428976212E-3</v>
      </c>
      <c r="AC57" s="1">
        <v>0.20715271399999999</v>
      </c>
      <c r="AD57" s="1">
        <v>-0.29016318699999999</v>
      </c>
      <c r="AE57" s="1">
        <f t="shared" si="16"/>
        <v>6.6160080738153189E-3</v>
      </c>
      <c r="AG57" s="1"/>
      <c r="AH57" s="1">
        <v>0.20715271399999999</v>
      </c>
      <c r="AI57" s="1">
        <v>-0.33883352700000002</v>
      </c>
      <c r="AJ57" s="1">
        <f>-AI57*$N57*$I57</f>
        <v>7.7257400343873437E-3</v>
      </c>
      <c r="AM57" s="1">
        <v>0.20715271399999999</v>
      </c>
      <c r="AN57" s="1">
        <v>-0.40989287800000002</v>
      </c>
      <c r="AO57" s="1">
        <f>-AN57*$N57*$I57</f>
        <v>9.3459636223508866E-3</v>
      </c>
      <c r="AR57" s="1">
        <v>0.20715271399999999</v>
      </c>
      <c r="AS57" s="1">
        <v>-0.48728661499999998</v>
      </c>
      <c r="AT57" s="1">
        <f>-AS57*$N57*$I57</f>
        <v>1.1110617485401885E-2</v>
      </c>
      <c r="AV57" s="1"/>
      <c r="AW57" s="1">
        <v>0.20715271399999999</v>
      </c>
      <c r="AX57" s="1">
        <v>-0.57037850000000001</v>
      </c>
      <c r="AY57" s="1">
        <f>-AX57*$N57*$I57</f>
        <v>1.3005194766938755E-2</v>
      </c>
      <c r="BA57" s="1"/>
      <c r="BB57" s="1">
        <v>0.20715271399999999</v>
      </c>
      <c r="BC57" s="1">
        <v>-0.65572811499999994</v>
      </c>
      <c r="BD57" s="1">
        <f>-BC57*$N57*$I57</f>
        <v>1.4951250528785032E-2</v>
      </c>
      <c r="BF57" s="1"/>
      <c r="BG57" s="1">
        <v>0.20715271399999999</v>
      </c>
      <c r="BH57" s="1">
        <v>-0.74998260900000002</v>
      </c>
      <c r="BI57" s="1">
        <f>-BH57*$N57*$I57</f>
        <v>1.7100346352223784E-2</v>
      </c>
      <c r="BL57" s="1">
        <v>0.20715271399999999</v>
      </c>
      <c r="BM57" s="1">
        <v>-0.82599030799999995</v>
      </c>
      <c r="BN57" s="1">
        <f>-BM57*$N57*$I57</f>
        <v>1.883339717598705E-2</v>
      </c>
      <c r="BQ57" s="1">
        <v>0.20715270999999999</v>
      </c>
      <c r="BR57" s="1">
        <v>-0.89475693000000001</v>
      </c>
      <c r="BS57" s="1">
        <f>-BR57*$N57*$I57</f>
        <v>2.0401344271774244E-2</v>
      </c>
      <c r="BU57" s="1">
        <v>0.20715270999999999</v>
      </c>
      <c r="BV57" s="1">
        <v>-0.89475693000000001</v>
      </c>
    </row>
    <row r="58" spans="6:74" x14ac:dyDescent="0.3">
      <c r="F58" s="1">
        <v>0.23260694100000001</v>
      </c>
      <c r="G58" s="1">
        <v>0.05</v>
      </c>
      <c r="H58" s="1">
        <f>-H16</f>
        <v>-3.570019039972451E-2</v>
      </c>
      <c r="I58" s="1">
        <f t="shared" si="10"/>
        <v>2.5461082999999995E-2</v>
      </c>
      <c r="J58" s="1">
        <f t="shared" si="11"/>
        <v>-2.5935933980225784E-3</v>
      </c>
      <c r="K58" s="31">
        <f t="shared" si="12"/>
        <v>-5.8163725241601165</v>
      </c>
      <c r="L58" s="32">
        <v>20</v>
      </c>
      <c r="M58" s="31">
        <f t="shared" si="4"/>
        <v>-25.816372524160116</v>
      </c>
      <c r="N58" s="7">
        <f t="shared" si="5"/>
        <v>0.9001943654209198</v>
      </c>
      <c r="O58" s="1">
        <f t="shared" si="13"/>
        <v>8.1743948726443871E-3</v>
      </c>
      <c r="P58">
        <v>2</v>
      </c>
      <c r="S58" s="1">
        <v>0.23260694100000001</v>
      </c>
      <c r="T58" s="1">
        <v>-0.15849534300000001</v>
      </c>
      <c r="U58" s="1">
        <f t="shared" si="14"/>
        <v>3.6327011293936016E-3</v>
      </c>
      <c r="X58" s="1">
        <v>0.23260694100000001</v>
      </c>
      <c r="Y58" s="1">
        <v>-0.19687637599999999</v>
      </c>
      <c r="Z58" s="1">
        <f t="shared" si="15"/>
        <v>4.5123914678434386E-3</v>
      </c>
      <c r="AC58" s="1">
        <v>0.23260694100000001</v>
      </c>
      <c r="AD58" s="1">
        <v>-0.259288719</v>
      </c>
      <c r="AE58" s="1">
        <f t="shared" si="16"/>
        <v>5.9428775919953694E-3</v>
      </c>
      <c r="AG58" s="1"/>
      <c r="AH58" s="1">
        <v>0.23260694100000001</v>
      </c>
      <c r="AI58" s="1">
        <v>-0.31938274</v>
      </c>
      <c r="AJ58" s="1">
        <f>-AI58*$N58*$I58</f>
        <v>7.3202279533653098E-3</v>
      </c>
      <c r="AM58" s="1">
        <v>0.23260694100000001</v>
      </c>
      <c r="AN58" s="1">
        <v>-0.38875860400000001</v>
      </c>
      <c r="AO58" s="1">
        <f>-AN58*$N58*$I58</f>
        <v>8.9103174458083582E-3</v>
      </c>
      <c r="AR58" s="1">
        <v>0.23260694100000001</v>
      </c>
      <c r="AS58" s="1">
        <v>-0.46414209400000001</v>
      </c>
      <c r="AT58" s="1">
        <f>-AS58*$N58*$I58</f>
        <v>1.0638101266312355E-2</v>
      </c>
      <c r="AV58" s="1"/>
      <c r="AW58" s="1">
        <v>0.23260694100000001</v>
      </c>
      <c r="AX58" s="1">
        <v>-0.544009093</v>
      </c>
      <c r="AY58" s="1">
        <f>-AX58*$N58*$I58</f>
        <v>1.2468646769902182E-2</v>
      </c>
      <c r="BA58" s="1"/>
      <c r="BB58" s="1">
        <v>0.23260694100000001</v>
      </c>
      <c r="BC58" s="1">
        <v>-0.62248731499999999</v>
      </c>
      <c r="BD58" s="1">
        <f>-BC58*$N58*$I58</f>
        <v>1.4267361610957176E-2</v>
      </c>
      <c r="BF58" s="1"/>
      <c r="BG58" s="1">
        <v>0.23260694100000001</v>
      </c>
      <c r="BH58" s="1">
        <v>-0.70474079599999995</v>
      </c>
      <c r="BI58" s="1">
        <f>-BH58*$N58*$I58</f>
        <v>1.6152605099311625E-2</v>
      </c>
      <c r="BL58" s="1">
        <v>0.23260694100000001</v>
      </c>
      <c r="BM58" s="1">
        <v>-0.79578692299999998</v>
      </c>
      <c r="BN58" s="1">
        <f>-BM58*$N58*$I58</f>
        <v>1.8239375360945203E-2</v>
      </c>
      <c r="BQ58" s="1">
        <v>0.23260694000000001</v>
      </c>
      <c r="BR58" s="1">
        <v>-0.86092860999999998</v>
      </c>
      <c r="BS58" s="1">
        <f>-BR58*$N58*$I58</f>
        <v>1.9732417840657077E-2</v>
      </c>
      <c r="BU58" s="1">
        <v>0.23260694000000001</v>
      </c>
      <c r="BV58" s="1">
        <v>-0.86092860999999998</v>
      </c>
    </row>
    <row r="59" spans="6:74" x14ac:dyDescent="0.3">
      <c r="F59" s="1">
        <v>0.25806802400000001</v>
      </c>
      <c r="G59" s="1">
        <v>0.05</v>
      </c>
      <c r="H59" s="1">
        <f>-H17</f>
        <v>-3.8293783797747089E-2</v>
      </c>
      <c r="I59" s="1">
        <f t="shared" si="10"/>
        <v>2.545852500000001E-2</v>
      </c>
      <c r="J59" s="1">
        <f t="shared" si="11"/>
        <v>-2.3340652046830307E-3</v>
      </c>
      <c r="K59" s="31">
        <f t="shared" si="12"/>
        <v>-5.2382953143406326</v>
      </c>
      <c r="L59" s="32">
        <v>20</v>
      </c>
      <c r="M59" s="31">
        <f t="shared" si="4"/>
        <v>-25.238295314340633</v>
      </c>
      <c r="N59" s="7">
        <f t="shared" si="5"/>
        <v>0.9045422683053207</v>
      </c>
      <c r="O59" s="1">
        <f t="shared" si="13"/>
        <v>8.0299526986036627E-3</v>
      </c>
      <c r="P59">
        <v>2</v>
      </c>
      <c r="S59" s="1">
        <v>0.25806802400000001</v>
      </c>
      <c r="T59" s="1">
        <v>-0.14299202699999999</v>
      </c>
      <c r="U59" s="1">
        <f t="shared" si="14"/>
        <v>3.2928650042915171E-3</v>
      </c>
      <c r="X59" s="1">
        <v>0.25806802400000001</v>
      </c>
      <c r="Y59" s="1">
        <v>-0.18057874500000001</v>
      </c>
      <c r="Z59" s="1">
        <f t="shared" si="15"/>
        <v>4.1584236716175919E-3</v>
      </c>
      <c r="AC59" s="1">
        <v>0.25806802400000001</v>
      </c>
      <c r="AD59" s="1">
        <v>-0.23125048400000001</v>
      </c>
      <c r="AE59" s="1">
        <f t="shared" si="16"/>
        <v>5.3253082844197707E-3</v>
      </c>
      <c r="AG59" s="1"/>
      <c r="AH59" s="1">
        <v>0.25806802400000001</v>
      </c>
      <c r="AI59" s="1">
        <v>-0.30035258100000001</v>
      </c>
      <c r="AJ59" s="1">
        <f>-AI59*$N59*$I59</f>
        <v>6.9166129306183861E-3</v>
      </c>
      <c r="AM59" s="1">
        <v>0.25806802400000001</v>
      </c>
      <c r="AN59" s="1">
        <v>-0.368105501</v>
      </c>
      <c r="AO59" s="1">
        <f>-AN59*$N59*$I59</f>
        <v>8.476848307983606E-3</v>
      </c>
      <c r="AR59" s="1">
        <v>0.25806802400000001</v>
      </c>
      <c r="AS59" s="1">
        <v>-0.44154288899999999</v>
      </c>
      <c r="AT59" s="1">
        <f>-AS59*$N59*$I59</f>
        <v>1.0167987387729486E-2</v>
      </c>
      <c r="AV59" s="1"/>
      <c r="AW59" s="1">
        <v>0.25806802400000001</v>
      </c>
      <c r="AX59" s="1">
        <v>-0.51838572199999999</v>
      </c>
      <c r="AY59" s="1">
        <f>-AX59*$N59*$I59</f>
        <v>1.1937548117268043E-2</v>
      </c>
      <c r="BA59" s="1"/>
      <c r="BB59" s="1">
        <v>0.25806802400000001</v>
      </c>
      <c r="BC59" s="1">
        <v>-0.59536707899999997</v>
      </c>
      <c r="BD59" s="1">
        <f>-BC59*$N59*$I59</f>
        <v>1.3710298820691332E-2</v>
      </c>
      <c r="BF59" s="1"/>
      <c r="BG59" s="1">
        <v>0.25806802400000001</v>
      </c>
      <c r="BH59" s="1">
        <v>-0.66285534700000004</v>
      </c>
      <c r="BI59" s="1">
        <f>-BH59*$N59*$I59</f>
        <v>1.5264439709242045E-2</v>
      </c>
      <c r="BL59" s="1">
        <v>0.25806802400000001</v>
      </c>
      <c r="BM59" s="1">
        <v>-0.76667286999999995</v>
      </c>
      <c r="BN59" s="1">
        <f>-BM59*$N59*$I59</f>
        <v>1.7655182014887725E-2</v>
      </c>
      <c r="BQ59" s="1">
        <v>0.25806802000000001</v>
      </c>
      <c r="BR59" s="1">
        <v>-0.82932972000000005</v>
      </c>
      <c r="BS59" s="1">
        <f>-BR59*$N59*$I59</f>
        <v>1.9098063502567757E-2</v>
      </c>
      <c r="BU59" s="1">
        <v>0.25806802000000001</v>
      </c>
      <c r="BV59" s="1">
        <v>-0.82932972000000005</v>
      </c>
    </row>
    <row r="60" spans="6:74" x14ac:dyDescent="0.3">
      <c r="F60" s="1">
        <v>0.28352654900000002</v>
      </c>
      <c r="G60" s="1">
        <v>0.05</v>
      </c>
      <c r="H60" s="1">
        <f>-H18</f>
        <v>-4.0627849002430119E-2</v>
      </c>
      <c r="I60" s="1">
        <f t="shared" si="10"/>
        <v>2.5465399999999971E-2</v>
      </c>
      <c r="J60" s="1">
        <f t="shared" si="11"/>
        <v>-2.0753358882061659E-3</v>
      </c>
      <c r="K60" s="31">
        <f t="shared" si="12"/>
        <v>-4.6590975702151205</v>
      </c>
      <c r="L60" s="32">
        <v>20</v>
      </c>
      <c r="M60" s="31">
        <f t="shared" si="4"/>
        <v>-24.65909757021512</v>
      </c>
      <c r="N60" s="7">
        <f t="shared" si="5"/>
        <v>0.90880625381335434</v>
      </c>
      <c r="O60" s="1">
        <f t="shared" si="13"/>
        <v>7.8826562739398448E-3</v>
      </c>
      <c r="P60">
        <v>2</v>
      </c>
      <c r="S60" s="1">
        <v>0.28352654900000002</v>
      </c>
      <c r="T60" s="1">
        <v>-0.12786360299999999</v>
      </c>
      <c r="U60" s="1">
        <f t="shared" si="14"/>
        <v>2.9591620398838137E-3</v>
      </c>
      <c r="X60" s="1">
        <v>0.28352654900000002</v>
      </c>
      <c r="Y60" s="1">
        <v>-0.16465929600000001</v>
      </c>
      <c r="Z60" s="1">
        <f t="shared" si="15"/>
        <v>3.8107289862400699E-3</v>
      </c>
      <c r="AC60" s="1">
        <v>0.28352654900000002</v>
      </c>
      <c r="AD60" s="1">
        <v>-0.21520291699999999</v>
      </c>
      <c r="AE60" s="1">
        <f t="shared" si="16"/>
        <v>4.9804658082305648E-3</v>
      </c>
      <c r="AG60" s="1"/>
      <c r="AH60" s="1">
        <v>0.28352654900000002</v>
      </c>
      <c r="AI60" s="1">
        <v>-0.28175959099999998</v>
      </c>
      <c r="AJ60" s="1">
        <f>-AI60*$N60*$I60</f>
        <v>6.5207945537119659E-3</v>
      </c>
      <c r="AM60" s="1">
        <v>0.28352654900000002</v>
      </c>
      <c r="AN60" s="1">
        <v>-0.34792538499999998</v>
      </c>
      <c r="AO60" s="1">
        <f>-AN60*$N60*$I60</f>
        <v>8.05207711848978E-3</v>
      </c>
      <c r="AR60" s="1">
        <v>0.28352654900000002</v>
      </c>
      <c r="AS60" s="1">
        <v>-0.41941918</v>
      </c>
      <c r="AT60" s="1">
        <f>-AS60*$N60*$I60</f>
        <v>9.706666221936484E-3</v>
      </c>
      <c r="AV60" s="1"/>
      <c r="AW60" s="1">
        <v>0.28352654900000002</v>
      </c>
      <c r="AX60" s="1">
        <v>-0.49354256899999999</v>
      </c>
      <c r="AY60" s="1">
        <f>-AX60*$N60*$I60</f>
        <v>1.1422112321139096E-2</v>
      </c>
      <c r="BA60" s="1"/>
      <c r="BB60" s="1">
        <v>0.28352654900000002</v>
      </c>
      <c r="BC60" s="1">
        <v>-0.56841621899999994</v>
      </c>
      <c r="BD60" s="1">
        <f>-BC60*$N60*$I60</f>
        <v>1.3154921796776558E-2</v>
      </c>
      <c r="BF60" s="1"/>
      <c r="BG60" s="1">
        <v>0.28352654900000002</v>
      </c>
      <c r="BH60" s="1">
        <v>-0.62549316899999996</v>
      </c>
      <c r="BI60" s="1">
        <f>-BH60*$N60*$I60</f>
        <v>1.4475860201682499E-2</v>
      </c>
      <c r="BL60" s="1">
        <v>0.28352654900000002</v>
      </c>
      <c r="BM60" s="1">
        <v>-0.72847063599999995</v>
      </c>
      <c r="BN60" s="1">
        <f>-BM60*$N60*$I60</f>
        <v>1.6859079539790687E-2</v>
      </c>
      <c r="BQ60" s="1">
        <v>0.28352654999999999</v>
      </c>
      <c r="BR60" s="1">
        <v>-0.79953759999999996</v>
      </c>
      <c r="BS60" s="1">
        <f>-BR60*$N60*$I60</f>
        <v>1.8503790444414494E-2</v>
      </c>
      <c r="BU60" s="1">
        <v>0.28352654999999999</v>
      </c>
      <c r="BV60" s="1">
        <v>-0.79953759999999996</v>
      </c>
    </row>
    <row r="61" spans="6:74" x14ac:dyDescent="0.3">
      <c r="F61" s="1">
        <v>0.30899194899999999</v>
      </c>
      <c r="G61" s="1">
        <v>0.05</v>
      </c>
      <c r="H61" s="1">
        <f>-H19</f>
        <v>-4.2703184890636285E-2</v>
      </c>
      <c r="I61" s="1">
        <f t="shared" si="10"/>
        <v>2.5463463999999991E-2</v>
      </c>
      <c r="J61" s="1">
        <f t="shared" si="11"/>
        <v>-1.815813052363606E-3</v>
      </c>
      <c r="K61" s="31">
        <f t="shared" si="12"/>
        <v>-4.078887642427607</v>
      </c>
      <c r="L61" s="32">
        <v>20</v>
      </c>
      <c r="M61" s="31">
        <f t="shared" si="4"/>
        <v>-24.078887642427606</v>
      </c>
      <c r="N61" s="7">
        <f t="shared" si="5"/>
        <v>0.9129845769287217</v>
      </c>
      <c r="O61" s="1">
        <f t="shared" si="13"/>
        <v>7.7325718615658817E-3</v>
      </c>
      <c r="P61">
        <v>2</v>
      </c>
      <c r="S61" s="1">
        <v>0.30899194899999999</v>
      </c>
      <c r="T61" s="1">
        <v>-0.11310105600000001</v>
      </c>
      <c r="U61" s="1">
        <f t="shared" si="14"/>
        <v>2.6293450641259293E-3</v>
      </c>
      <c r="X61" s="1">
        <v>0.30899194899999999</v>
      </c>
      <c r="Y61" s="1">
        <v>-0.14910780400000001</v>
      </c>
      <c r="Z61" s="1">
        <f t="shared" si="15"/>
        <v>3.4664209366007731E-3</v>
      </c>
      <c r="AC61" s="1">
        <v>0.30899194899999999</v>
      </c>
      <c r="AD61" s="1">
        <v>-0.19956638099999999</v>
      </c>
      <c r="AE61" s="1">
        <f t="shared" si="16"/>
        <v>4.6394693153689439E-3</v>
      </c>
      <c r="AG61" s="1"/>
      <c r="AH61" s="1">
        <v>0.30899194899999999</v>
      </c>
      <c r="AI61" s="1">
        <v>-0.26359705</v>
      </c>
      <c r="AJ61" s="1">
        <f>-AI61*$N61*$I61</f>
        <v>6.1280382946703503E-3</v>
      </c>
      <c r="AM61" s="1">
        <v>0.30899194899999999</v>
      </c>
      <c r="AN61" s="1">
        <v>-0.328186382</v>
      </c>
      <c r="AO61" s="1">
        <f>-AN61*$N61*$I61</f>
        <v>7.6295949316781504E-3</v>
      </c>
      <c r="AR61" s="1">
        <v>0.30899194899999999</v>
      </c>
      <c r="AS61" s="1">
        <v>-0.397725143</v>
      </c>
      <c r="AT61" s="1">
        <f>-AS61*$N61*$I61</f>
        <v>9.2462146562612944E-3</v>
      </c>
      <c r="AV61" s="1"/>
      <c r="AW61" s="1">
        <v>0.30899194899999999</v>
      </c>
      <c r="AX61" s="1">
        <v>-0.469440892</v>
      </c>
      <c r="AY61" s="1">
        <f>-AX61*$N61*$I61</f>
        <v>1.0913444453419369E-2</v>
      </c>
      <c r="BA61" s="1"/>
      <c r="BB61" s="1">
        <v>0.30899194899999999</v>
      </c>
      <c r="BC61" s="1">
        <v>-0.54211516900000001</v>
      </c>
      <c r="BD61" s="1">
        <f>-BC61*$N61*$I61</f>
        <v>1.2602957869800473E-2</v>
      </c>
      <c r="BF61" s="1"/>
      <c r="BG61" s="1">
        <v>0.30899194899999999</v>
      </c>
      <c r="BH61" s="1">
        <v>-0.59911020000000004</v>
      </c>
      <c r="BI61" s="1">
        <f>-BH61*$N61*$I61</f>
        <v>1.392796409644043E-2</v>
      </c>
      <c r="BL61" s="1">
        <v>0.30899194899999999</v>
      </c>
      <c r="BM61" s="1">
        <v>-0.67611116299999996</v>
      </c>
      <c r="BN61" s="1">
        <f>-BM61*$N61*$I61</f>
        <v>1.5718063226876428E-2</v>
      </c>
      <c r="BQ61" s="1">
        <v>0.30899195000000002</v>
      </c>
      <c r="BR61" s="1">
        <v>-0.77122193999999999</v>
      </c>
      <c r="BS61" s="1">
        <f>-BR61*$N61*$I61</f>
        <v>1.792917478404997E-2</v>
      </c>
      <c r="BU61" s="1">
        <v>0.30899195000000002</v>
      </c>
      <c r="BV61" s="1">
        <v>-0.77122193999999999</v>
      </c>
    </row>
    <row r="62" spans="6:74" x14ac:dyDescent="0.3">
      <c r="F62" s="1">
        <v>0.33445541299999998</v>
      </c>
      <c r="G62" s="1">
        <v>0.05</v>
      </c>
      <c r="H62" s="1">
        <f>-H20</f>
        <v>-4.4518997942999891E-2</v>
      </c>
      <c r="I62" s="1">
        <f t="shared" si="10"/>
        <v>2.5467008000000013E-2</v>
      </c>
      <c r="J62" s="1">
        <f t="shared" si="11"/>
        <v>-1.556656429299863E-3</v>
      </c>
      <c r="K62" s="31">
        <f t="shared" si="12"/>
        <v>-3.4978201981614574</v>
      </c>
      <c r="L62" s="32">
        <v>20</v>
      </c>
      <c r="M62" s="31">
        <f t="shared" si="4"/>
        <v>-23.497820198161456</v>
      </c>
      <c r="N62" s="7">
        <f t="shared" si="5"/>
        <v>0.91707524401777174</v>
      </c>
      <c r="O62" s="1">
        <f t="shared" si="13"/>
        <v>7.5797808596675779E-3</v>
      </c>
      <c r="P62">
        <v>2</v>
      </c>
      <c r="S62" s="1">
        <v>0.33445541299999998</v>
      </c>
      <c r="T62" s="1">
        <v>-9.8695408999999998E-2</v>
      </c>
      <c r="U62" s="1">
        <f t="shared" si="14"/>
        <v>2.3050473227000661E-3</v>
      </c>
      <c r="X62" s="1">
        <v>0.33445541299999998</v>
      </c>
      <c r="Y62" s="1">
        <v>-0.133913542</v>
      </c>
      <c r="Z62" s="1">
        <f t="shared" si="15"/>
        <v>3.1275725445383466E-3</v>
      </c>
      <c r="AC62" s="1">
        <v>0.33445541299999998</v>
      </c>
      <c r="AD62" s="1">
        <v>-0.18389075299999999</v>
      </c>
      <c r="AE62" s="1">
        <f t="shared" si="16"/>
        <v>4.29479843253853E-3</v>
      </c>
      <c r="AG62" s="1"/>
      <c r="AH62" s="1">
        <v>0.33445541299999998</v>
      </c>
      <c r="AI62" s="1">
        <v>-0.24584545499999999</v>
      </c>
      <c r="AJ62" s="1">
        <f>-AI62*$N62*$I62</f>
        <v>5.7417605700963202E-3</v>
      </c>
      <c r="AM62" s="1">
        <v>0.33445541299999998</v>
      </c>
      <c r="AN62" s="1">
        <v>-0.30885515600000002</v>
      </c>
      <c r="AO62" s="1">
        <f>-AN62*$N62*$I62</f>
        <v>7.2133623808166326E-3</v>
      </c>
      <c r="AR62" s="1">
        <v>0.33445541299999998</v>
      </c>
      <c r="AS62" s="1">
        <v>-0.3764438</v>
      </c>
      <c r="AT62" s="1">
        <f>-AS62*$N62*$I62</f>
        <v>8.791906149728192E-3</v>
      </c>
      <c r="AV62" s="1"/>
      <c r="AW62" s="1">
        <v>0.33445541299999998</v>
      </c>
      <c r="AX62" s="1">
        <v>-0.44599480899999999</v>
      </c>
      <c r="AY62" s="1">
        <f>-AX62*$N62*$I62</f>
        <v>1.041628127224821E-2</v>
      </c>
      <c r="BA62" s="1"/>
      <c r="BB62" s="1">
        <v>0.33445541299999998</v>
      </c>
      <c r="BC62" s="1">
        <v>-0.51651280600000005</v>
      </c>
      <c r="BD62" s="1">
        <f>-BC62*$N62*$I62</f>
        <v>1.2063240556717271E-2</v>
      </c>
      <c r="BF62" s="1"/>
      <c r="BG62" s="1">
        <v>0.33445541299999998</v>
      </c>
      <c r="BH62" s="1">
        <v>-0.57347146000000004</v>
      </c>
      <c r="BI62" s="1">
        <f>-BH62*$N62*$I62</f>
        <v>1.339351918099755E-2</v>
      </c>
      <c r="BL62" s="1">
        <v>0.33445541299999998</v>
      </c>
      <c r="BM62" s="1">
        <v>-0.63010212899999996</v>
      </c>
      <c r="BN62" s="1">
        <f>-BM62*$N62*$I62</f>
        <v>1.4716137662280335E-2</v>
      </c>
      <c r="BQ62" s="1">
        <v>0.33445541000000001</v>
      </c>
      <c r="BR62" s="1">
        <v>-0.74344962999999997</v>
      </c>
      <c r="BS62" s="1">
        <f>-BR62*$N62*$I62</f>
        <v>1.7363386975718948E-2</v>
      </c>
      <c r="BU62" s="1">
        <v>0.33445541000000001</v>
      </c>
      <c r="BV62" s="1">
        <v>-0.74344962999999997</v>
      </c>
    </row>
    <row r="63" spans="6:74" x14ac:dyDescent="0.3">
      <c r="F63" s="1">
        <v>0.35992242099999999</v>
      </c>
      <c r="G63" s="1">
        <v>0.05</v>
      </c>
      <c r="H63" s="1">
        <f>-H21</f>
        <v>-4.6075654372299754E-2</v>
      </c>
      <c r="I63" s="1">
        <f t="shared" si="10"/>
        <v>2.5470135000000005E-2</v>
      </c>
      <c r="J63" s="1">
        <f t="shared" si="11"/>
        <v>-1.2973723836576245E-3</v>
      </c>
      <c r="K63" s="31">
        <f t="shared" si="12"/>
        <v>-2.9159552355900553</v>
      </c>
      <c r="L63" s="32">
        <v>20</v>
      </c>
      <c r="M63" s="31">
        <f t="shared" si="4"/>
        <v>-22.915955235590054</v>
      </c>
      <c r="N63" s="7">
        <f t="shared" si="5"/>
        <v>0.92107700996102837</v>
      </c>
      <c r="O63" s="1">
        <f t="shared" si="13"/>
        <v>7.4243427156708043E-3</v>
      </c>
      <c r="P63">
        <v>2</v>
      </c>
      <c r="S63" s="1">
        <v>0.35992242099999999</v>
      </c>
      <c r="T63" s="1">
        <v>-8.4638721700000003E-2</v>
      </c>
      <c r="U63" s="1">
        <f t="shared" si="14"/>
        <v>1.9856206691282554E-3</v>
      </c>
      <c r="X63" s="1">
        <v>0.35992242099999999</v>
      </c>
      <c r="Y63" s="1">
        <v>-0.119067673</v>
      </c>
      <c r="Z63" s="1">
        <f t="shared" si="15"/>
        <v>2.7933223444914614E-3</v>
      </c>
      <c r="AC63" s="1">
        <v>0.35992242099999999</v>
      </c>
      <c r="AD63" s="1">
        <v>-0.16744393799999999</v>
      </c>
      <c r="AE63" s="1">
        <f t="shared" si="16"/>
        <v>3.9282273826334278E-3</v>
      </c>
      <c r="AG63" s="1"/>
      <c r="AH63" s="1">
        <v>0.35992242099999999</v>
      </c>
      <c r="AI63" s="1">
        <v>-0.228483939</v>
      </c>
      <c r="AJ63" s="1">
        <f>-AI63*$N63*$I63</f>
        <v>5.3602231074602767E-3</v>
      </c>
      <c r="AM63" s="1">
        <v>0.35992242099999999</v>
      </c>
      <c r="AN63" s="1">
        <v>-0.28990885799999999</v>
      </c>
      <c r="AO63" s="1">
        <f>-AN63*$N63*$I63</f>
        <v>6.8012489915495545E-3</v>
      </c>
      <c r="AR63" s="1">
        <v>0.35992242099999999</v>
      </c>
      <c r="AS63" s="1">
        <v>-0.35557717900000002</v>
      </c>
      <c r="AT63" s="1">
        <f>-AS63*$N63*$I63</f>
        <v>8.3418248989542282E-3</v>
      </c>
      <c r="AV63" s="1"/>
      <c r="AW63" s="1">
        <v>0.35992242099999999</v>
      </c>
      <c r="AX63" s="1">
        <v>-0.423112133</v>
      </c>
      <c r="AY63" s="1">
        <f>-AX63*$N63*$I63</f>
        <v>9.9261919340133831E-3</v>
      </c>
      <c r="BA63" s="1"/>
      <c r="BB63" s="1">
        <v>0.35992242099999999</v>
      </c>
      <c r="BC63" s="1">
        <v>-0.49162366499999999</v>
      </c>
      <c r="BD63" s="1">
        <f>-BC63*$N63*$I63</f>
        <v>1.1533469445777149E-2</v>
      </c>
      <c r="BF63" s="1"/>
      <c r="BG63" s="1">
        <v>0.35992242099999999</v>
      </c>
      <c r="BH63" s="1">
        <v>-0.54793765800000005</v>
      </c>
      <c r="BI63" s="1">
        <f>-BH63*$N63*$I63</f>
        <v>1.2854593231865047E-2</v>
      </c>
      <c r="BL63" s="1">
        <v>0.35992242099999999</v>
      </c>
      <c r="BM63" s="1">
        <v>-0.60402673100000004</v>
      </c>
      <c r="BN63" s="1">
        <f>-BM63*$N63*$I63</f>
        <v>1.4170440404696859E-2</v>
      </c>
      <c r="BQ63" s="1">
        <v>0.35992242000000002</v>
      </c>
      <c r="BR63" s="1">
        <v>-0.68343065000000003</v>
      </c>
      <c r="BS63" s="1">
        <f>-BR63*$N63*$I63</f>
        <v>1.6033252833918436E-2</v>
      </c>
      <c r="BU63" s="1">
        <v>0.35992242000000002</v>
      </c>
      <c r="BV63" s="1">
        <v>-0.68343065000000003</v>
      </c>
    </row>
    <row r="64" spans="6:74" x14ac:dyDescent="0.3">
      <c r="F64" s="1">
        <v>0.385392556</v>
      </c>
      <c r="G64" s="1">
        <v>0.05</v>
      </c>
      <c r="H64" s="1">
        <f>-H22</f>
        <v>-4.7373026755957379E-2</v>
      </c>
      <c r="I64" s="1">
        <f t="shared" si="10"/>
        <v>2.5466246000000026E-2</v>
      </c>
      <c r="J64" s="1">
        <f t="shared" si="11"/>
        <v>-1.0377426078675908E-3</v>
      </c>
      <c r="K64" s="31">
        <f t="shared" si="12"/>
        <v>-2.3334964034151922</v>
      </c>
      <c r="L64" s="32">
        <v>20</v>
      </c>
      <c r="M64" s="31">
        <f t="shared" si="4"/>
        <v>-22.333496403415193</v>
      </c>
      <c r="N64" s="7">
        <f t="shared" si="5"/>
        <v>0.92498772166878118</v>
      </c>
      <c r="O64" s="1">
        <f t="shared" si="13"/>
        <v>7.2663579918480709E-3</v>
      </c>
      <c r="P64">
        <v>2</v>
      </c>
      <c r="S64" s="1">
        <v>0.385392556</v>
      </c>
      <c r="T64" s="1">
        <v>-7.0924272600000005E-2</v>
      </c>
      <c r="U64" s="1">
        <f t="shared" si="14"/>
        <v>1.6706896735828995E-3</v>
      </c>
      <c r="X64" s="1">
        <v>0.385392556</v>
      </c>
      <c r="Y64" s="1">
        <v>-0.10456426100000001</v>
      </c>
      <c r="Z64" s="1">
        <f t="shared" si="15"/>
        <v>2.4631120584594772E-3</v>
      </c>
      <c r="AC64" s="1">
        <v>0.385392556</v>
      </c>
      <c r="AD64" s="1">
        <v>-0.15239877199999999</v>
      </c>
      <c r="AE64" s="1">
        <f t="shared" si="16"/>
        <v>3.5899001190054457E-3</v>
      </c>
      <c r="AG64" s="1"/>
      <c r="AH64" s="1">
        <v>0.385392556</v>
      </c>
      <c r="AI64" s="1">
        <v>-0.21149654700000001</v>
      </c>
      <c r="AJ64" s="1">
        <f>-AI64*$N64*$I64</f>
        <v>4.9820052306231242E-3</v>
      </c>
      <c r="AM64" s="1">
        <v>0.385392556</v>
      </c>
      <c r="AN64" s="1">
        <v>-0.27133668900000002</v>
      </c>
      <c r="AO64" s="1">
        <f>-AN64*$N64*$I64</f>
        <v>6.3915975132112198E-3</v>
      </c>
      <c r="AR64" s="1">
        <v>0.385392556</v>
      </c>
      <c r="AS64" s="1">
        <v>-0.33513535999999999</v>
      </c>
      <c r="AT64" s="1">
        <f>-AS64*$N64*$I64</f>
        <v>7.8944367658483026E-3</v>
      </c>
      <c r="AV64" s="1"/>
      <c r="AW64" s="1">
        <v>0.385392556</v>
      </c>
      <c r="AX64" s="1">
        <v>-0.40072425499999997</v>
      </c>
      <c r="AY64" s="1">
        <f>-AX64*$N64*$I64</f>
        <v>9.4394464721334406E-3</v>
      </c>
      <c r="BA64" s="1"/>
      <c r="BB64" s="1">
        <v>0.385392556</v>
      </c>
      <c r="BC64" s="1">
        <v>-0.46743237199999998</v>
      </c>
      <c r="BD64" s="1">
        <f>-BC64*$N64*$I64</f>
        <v>1.1010820532528947E-2</v>
      </c>
      <c r="BF64" s="1"/>
      <c r="BG64" s="1">
        <v>0.385392556</v>
      </c>
      <c r="BH64" s="1">
        <v>-0.52277417599999998</v>
      </c>
      <c r="BI64" s="1">
        <f>-BH64*$N64*$I64</f>
        <v>1.2314450123229168E-2</v>
      </c>
      <c r="BL64" s="1">
        <v>0.385392556</v>
      </c>
      <c r="BM64" s="1">
        <v>-0.57892455399999998</v>
      </c>
      <c r="BN64" s="1">
        <f>-BM64*$N64*$I64</f>
        <v>1.3637126454665754E-2</v>
      </c>
      <c r="BQ64" s="1">
        <v>0.38539256</v>
      </c>
      <c r="BR64" s="1">
        <v>-0.63879357999999997</v>
      </c>
      <c r="BS64" s="1">
        <f>-BR64*$N64*$I64</f>
        <v>1.5047399127743067E-2</v>
      </c>
      <c r="BU64" s="1">
        <v>0.38539256</v>
      </c>
      <c r="BV64" s="1">
        <v>-0.63879357999999997</v>
      </c>
    </row>
    <row r="65" spans="6:74" x14ac:dyDescent="0.3">
      <c r="F65" s="1">
        <v>0.41085880200000002</v>
      </c>
      <c r="G65" s="1">
        <v>0.05</v>
      </c>
      <c r="H65" s="1">
        <f>-H23</f>
        <v>-4.8410769363824969E-2</v>
      </c>
      <c r="I65" s="1">
        <f t="shared" si="10"/>
        <v>2.5471280999999957E-2</v>
      </c>
      <c r="J65" s="1">
        <f t="shared" si="11"/>
        <v>-7.7845897001765224E-4</v>
      </c>
      <c r="K65" s="31">
        <f t="shared" si="12"/>
        <v>-1.750541495339389</v>
      </c>
      <c r="L65" s="32">
        <v>20</v>
      </c>
      <c r="M65" s="31">
        <f t="shared" si="4"/>
        <v>-21.750541495339387</v>
      </c>
      <c r="N65" s="7">
        <f t="shared" si="5"/>
        <v>0.92880605073784506</v>
      </c>
      <c r="O65" s="1">
        <f t="shared" si="13"/>
        <v>7.105901987943068E-3</v>
      </c>
      <c r="P65">
        <v>2</v>
      </c>
      <c r="S65" s="1">
        <v>0.41085880200000002</v>
      </c>
      <c r="T65" s="1">
        <v>-5.7546188599999999E-2</v>
      </c>
      <c r="U65" s="1">
        <f t="shared" si="14"/>
        <v>1.3614208193406649E-3</v>
      </c>
      <c r="X65" s="1">
        <v>0.41085880200000002</v>
      </c>
      <c r="Y65" s="1">
        <v>-9.0399883099999995E-2</v>
      </c>
      <c r="Z65" s="1">
        <f t="shared" si="15"/>
        <v>2.1386695785149236E-3</v>
      </c>
      <c r="AC65" s="1">
        <v>0.41085880200000002</v>
      </c>
      <c r="AD65" s="1">
        <v>-0.133892286</v>
      </c>
      <c r="AE65" s="1">
        <f t="shared" si="16"/>
        <v>3.1676076234441464E-3</v>
      </c>
      <c r="AG65" s="1"/>
      <c r="AH65" s="1">
        <v>0.41085880200000002</v>
      </c>
      <c r="AI65" s="1">
        <v>-0.19487321499999999</v>
      </c>
      <c r="AJ65" s="1">
        <f>-AI65*$N65*$I65</f>
        <v>4.6102871186998037E-3</v>
      </c>
      <c r="AM65" s="1">
        <v>0.41085880200000002</v>
      </c>
      <c r="AN65" s="1">
        <v>-0.25313638900000002</v>
      </c>
      <c r="AO65" s="1">
        <f>-AN65*$N65*$I65</f>
        <v>5.9886702925329325E-3</v>
      </c>
      <c r="AR65" s="1">
        <v>0.41085880200000002</v>
      </c>
      <c r="AS65" s="1">
        <v>-0.31512894400000002</v>
      </c>
      <c r="AT65" s="1">
        <f>-AS65*$N65*$I65</f>
        <v>7.4552827142133002E-3</v>
      </c>
      <c r="AV65" s="1"/>
      <c r="AW65" s="1">
        <v>0.41085880200000002</v>
      </c>
      <c r="AX65" s="1">
        <v>-0.37879792000000001</v>
      </c>
      <c r="AY65" s="1">
        <f>-AX65*$N65*$I65</f>
        <v>8.961555702595039E-3</v>
      </c>
      <c r="BA65" s="1"/>
      <c r="BB65" s="1">
        <v>0.41085880200000002</v>
      </c>
      <c r="BC65" s="1">
        <v>-0.443897824</v>
      </c>
      <c r="BD65" s="1">
        <f>-BC65*$N65*$I65</f>
        <v>1.0501681413764704E-2</v>
      </c>
      <c r="BF65" s="1"/>
      <c r="BG65" s="1">
        <v>0.41085880200000002</v>
      </c>
      <c r="BH65" s="1">
        <v>-0.498114685</v>
      </c>
      <c r="BI65" s="1">
        <f>-BH65*$N65*$I65</f>
        <v>1.1784337400554051E-2</v>
      </c>
      <c r="BL65" s="1">
        <v>0.41085880200000002</v>
      </c>
      <c r="BM65" s="1">
        <v>-0.55395884299999998</v>
      </c>
      <c r="BN65" s="1">
        <f>-BM65*$N65*$I65</f>
        <v>1.3105491784351931E-2</v>
      </c>
      <c r="BQ65" s="1">
        <v>0.41085880000000002</v>
      </c>
      <c r="BR65" s="1">
        <v>-0.61030024999999999</v>
      </c>
      <c r="BS65" s="1">
        <f>-BR65*$N65*$I65</f>
        <v>1.443841002527859E-2</v>
      </c>
      <c r="BU65" s="1">
        <v>0.41085880000000002</v>
      </c>
      <c r="BV65" s="1">
        <v>-0.61030024999999999</v>
      </c>
    </row>
    <row r="66" spans="6:74" x14ac:dyDescent="0.3">
      <c r="F66" s="1">
        <v>0.43633008299999998</v>
      </c>
      <c r="G66" s="1">
        <v>0.05</v>
      </c>
      <c r="H66" s="1">
        <f>-H24</f>
        <v>-4.9189228333842622E-2</v>
      </c>
      <c r="I66" s="1">
        <f t="shared" si="10"/>
        <v>2.5466896000000017E-2</v>
      </c>
      <c r="J66" s="1">
        <f t="shared" si="11"/>
        <v>-5.188775034520865E-4</v>
      </c>
      <c r="K66" s="31">
        <f t="shared" si="12"/>
        <v>-1.1672163835672165</v>
      </c>
      <c r="L66" s="32">
        <v>20</v>
      </c>
      <c r="M66" s="31">
        <f t="shared" si="4"/>
        <v>-21.167216383567215</v>
      </c>
      <c r="N66" s="7">
        <f t="shared" si="5"/>
        <v>0.93253056367333365</v>
      </c>
      <c r="O66" s="1">
        <f t="shared" si="13"/>
        <v>6.9430601487308428E-3</v>
      </c>
      <c r="P66">
        <v>2</v>
      </c>
      <c r="S66" s="1">
        <v>0.43633008299999998</v>
      </c>
      <c r="T66" s="1">
        <v>-4.44989779E-2</v>
      </c>
      <c r="U66" s="1">
        <f t="shared" si="14"/>
        <v>1.0567910467398699E-3</v>
      </c>
      <c r="X66" s="1">
        <v>0.43633008299999998</v>
      </c>
      <c r="Y66" s="1">
        <v>-7.6572508499999997E-2</v>
      </c>
      <c r="Z66" s="1">
        <f t="shared" si="15"/>
        <v>1.8184943840971362E-3</v>
      </c>
      <c r="AC66" s="1">
        <v>0.43633008299999998</v>
      </c>
      <c r="AD66" s="1">
        <v>-0.11029660600000001</v>
      </c>
      <c r="AE66" s="1">
        <f t="shared" si="16"/>
        <v>2.6193964717242421E-3</v>
      </c>
      <c r="AG66" s="1"/>
      <c r="AH66" s="1">
        <v>0.43633008299999998</v>
      </c>
      <c r="AI66" s="1">
        <v>-0.178608037</v>
      </c>
      <c r="AJ66" s="1">
        <f>-AI66*$N66*$I66</f>
        <v>4.2417013442770197E-3</v>
      </c>
      <c r="AM66" s="1">
        <v>0.43633008299999998</v>
      </c>
      <c r="AN66" s="1">
        <v>-0.23531353499999999</v>
      </c>
      <c r="AO66" s="1">
        <f>-AN66*$N66*$I66</f>
        <v>5.5883808730067255E-3</v>
      </c>
      <c r="AR66" s="1">
        <v>0.43633008299999998</v>
      </c>
      <c r="AS66" s="1">
        <v>-0.29556469299999999</v>
      </c>
      <c r="AT66" s="1">
        <f>-AS66*$N66*$I66</f>
        <v>7.0192650715875946E-3</v>
      </c>
      <c r="AV66" s="1"/>
      <c r="AW66" s="1">
        <v>0.43633008299999998</v>
      </c>
      <c r="AX66" s="1">
        <v>-0.35733088200000002</v>
      </c>
      <c r="AY66" s="1">
        <f>-AX66*$N66*$I66</f>
        <v>8.4861292245829532E-3</v>
      </c>
      <c r="BA66" s="1"/>
      <c r="BB66" s="1">
        <v>0.43633008299999998</v>
      </c>
      <c r="BC66" s="1">
        <v>-0.42096530399999998</v>
      </c>
      <c r="BD66" s="1">
        <f>-BC66*$N66*$I66</f>
        <v>9.9973614058072001E-3</v>
      </c>
      <c r="BF66" s="1"/>
      <c r="BG66" s="1">
        <v>0.43633008299999998</v>
      </c>
      <c r="BH66" s="1">
        <v>-0.47401501400000001</v>
      </c>
      <c r="BI66" s="1">
        <f>-BH66*$N66*$I66</f>
        <v>1.1257220872380399E-2</v>
      </c>
      <c r="BL66" s="1">
        <v>0.43633008299999998</v>
      </c>
      <c r="BM66" s="1">
        <v>-0.52927065500000003</v>
      </c>
      <c r="BN66" s="1">
        <f>-BM66*$N66*$I66</f>
        <v>1.2569468241789585E-2</v>
      </c>
      <c r="BQ66" s="1">
        <v>0.43633008000000001</v>
      </c>
      <c r="BR66" s="1">
        <v>-0.58472212000000001</v>
      </c>
      <c r="BS66" s="1">
        <f>-BR66*$N66*$I66</f>
        <v>1.3886366168575658E-2</v>
      </c>
      <c r="BU66" s="1">
        <v>0.43633008000000001</v>
      </c>
      <c r="BV66" s="1">
        <v>-0.58472212000000001</v>
      </c>
    </row>
    <row r="67" spans="6:74" x14ac:dyDescent="0.3">
      <c r="F67" s="1">
        <v>0.461796979</v>
      </c>
      <c r="G67" s="1">
        <v>0.05</v>
      </c>
      <c r="H67" s="1">
        <f>-H25</f>
        <v>-4.9708105837294708E-2</v>
      </c>
      <c r="I67" s="1">
        <f t="shared" si="10"/>
        <v>2.5470241000000005E-2</v>
      </c>
      <c r="J67" s="1">
        <f t="shared" si="11"/>
        <v>-2.5946942539960965E-4</v>
      </c>
      <c r="K67" s="31">
        <f t="shared" si="12"/>
        <v>-0.58366109480335637</v>
      </c>
      <c r="L67" s="32">
        <v>20</v>
      </c>
      <c r="M67" s="31">
        <f t="shared" si="4"/>
        <v>-20.583661094803357</v>
      </c>
      <c r="N67" s="7">
        <f t="shared" si="5"/>
        <v>0.93615983154791949</v>
      </c>
      <c r="O67" s="1">
        <f t="shared" si="13"/>
        <v>6.7779245301506806E-3</v>
      </c>
      <c r="P67">
        <v>2</v>
      </c>
      <c r="S67" s="1">
        <v>0.461796979</v>
      </c>
      <c r="T67" s="1">
        <v>-3.1777227499999998E-2</v>
      </c>
      <c r="U67" s="1">
        <f t="shared" si="14"/>
        <v>7.5770309304383444E-4</v>
      </c>
      <c r="X67" s="1">
        <v>0.461796979</v>
      </c>
      <c r="Y67" s="1">
        <v>-6.3080347699999997E-2</v>
      </c>
      <c r="Z67" s="1">
        <f t="shared" si="15"/>
        <v>1.5041014689708388E-3</v>
      </c>
      <c r="AC67" s="1">
        <v>0.461796979</v>
      </c>
      <c r="AD67" s="1">
        <v>-9.2416204099999996E-2</v>
      </c>
      <c r="AE67" s="1">
        <f t="shared" si="16"/>
        <v>2.2035919808907276E-3</v>
      </c>
      <c r="AG67" s="1"/>
      <c r="AH67" s="1">
        <v>0.461796979</v>
      </c>
      <c r="AI67" s="1">
        <v>-0.16269709800000001</v>
      </c>
      <c r="AJ67" s="1">
        <f>-AI67*$N67*$I67</f>
        <v>3.8793848325457559E-3</v>
      </c>
      <c r="AM67" s="1">
        <v>0.461796979</v>
      </c>
      <c r="AN67" s="1">
        <v>-0.217871126</v>
      </c>
      <c r="AO67" s="1">
        <f>-AN67*$N67*$I67</f>
        <v>5.1949663026814715E-3</v>
      </c>
      <c r="AR67" s="1">
        <v>0.461796979</v>
      </c>
      <c r="AS67" s="1">
        <v>-0.27644412200000001</v>
      </c>
      <c r="AT67" s="1">
        <f>-AS67*$N67*$I67</f>
        <v>6.5915935017674884E-3</v>
      </c>
      <c r="AV67" s="1"/>
      <c r="AW67" s="1">
        <v>0.461796979</v>
      </c>
      <c r="AX67" s="1">
        <v>-0.33633791899999999</v>
      </c>
      <c r="AY67" s="1">
        <f>-AX67*$N67*$I67</f>
        <v>8.0197141658826798E-3</v>
      </c>
      <c r="BA67" s="1"/>
      <c r="BB67" s="1">
        <v>0.461796979</v>
      </c>
      <c r="BC67" s="1">
        <v>-0.3985862</v>
      </c>
      <c r="BD67" s="1">
        <f>-BC67*$N67*$I67</f>
        <v>9.5039756562962721E-3</v>
      </c>
      <c r="BF67" s="1"/>
      <c r="BG67" s="1">
        <v>0.461796979</v>
      </c>
      <c r="BH67" s="1">
        <v>-0.45048280499999999</v>
      </c>
      <c r="BI67" s="1">
        <f>-BH67*$N67*$I67</f>
        <v>1.0741409542779105E-2</v>
      </c>
      <c r="BL67" s="1">
        <v>0.461796979</v>
      </c>
      <c r="BM67" s="1">
        <v>-0.50497668200000001</v>
      </c>
      <c r="BN67" s="1">
        <f>-BM67*$N67*$I67</f>
        <v>1.2040773345201775E-2</v>
      </c>
      <c r="BQ67" s="1">
        <v>0.46179698000000002</v>
      </c>
      <c r="BR67" s="1">
        <v>-0.55984425000000004</v>
      </c>
      <c r="BS67" s="1">
        <f>-BR67*$N67*$I67</f>
        <v>1.3349047516741534E-2</v>
      </c>
      <c r="BU67" s="1">
        <v>0.46179698000000002</v>
      </c>
      <c r="BV67" s="1">
        <v>-0.55984425000000004</v>
      </c>
    </row>
    <row r="68" spans="6:74" x14ac:dyDescent="0.3">
      <c r="F68" s="1">
        <v>0.48726722</v>
      </c>
      <c r="G68" s="1">
        <v>0.05</v>
      </c>
      <c r="H68" s="1">
        <f>-H26</f>
        <v>-4.9967575262694318E-2</v>
      </c>
      <c r="I68" s="1">
        <f t="shared" si="10"/>
        <v>2.5468916000000008E-2</v>
      </c>
      <c r="J68" s="1">
        <f t="shared" si="11"/>
        <v>1.7094736411149558E-8</v>
      </c>
      <c r="K68" s="31">
        <f t="shared" si="12"/>
        <v>3.8456927191064505E-5</v>
      </c>
      <c r="L68" s="32">
        <v>20</v>
      </c>
      <c r="M68" s="31">
        <f t="shared" si="4"/>
        <v>-19.999961543072811</v>
      </c>
      <c r="N68" s="7">
        <f t="shared" si="5"/>
        <v>0.93969285034961669</v>
      </c>
      <c r="O68" s="1">
        <f t="shared" si="13"/>
        <v>6.6105742350285107E-3</v>
      </c>
      <c r="P68">
        <v>2</v>
      </c>
      <c r="S68" s="1">
        <v>0.48726722</v>
      </c>
      <c r="T68" s="1">
        <v>-1.93755306E-2</v>
      </c>
      <c r="U68" s="1">
        <f t="shared" si="14"/>
        <v>4.6371376533516122E-4</v>
      </c>
      <c r="X68" s="1">
        <v>0.48726722</v>
      </c>
      <c r="Y68" s="1">
        <v>-4.99210748E-2</v>
      </c>
      <c r="Z68" s="1">
        <f t="shared" si="15"/>
        <v>1.19475900004959E-3</v>
      </c>
      <c r="AC68" s="1">
        <v>0.48726722</v>
      </c>
      <c r="AD68" s="1">
        <v>-7.7559086099999994E-2</v>
      </c>
      <c r="AE68" s="1">
        <f t="shared" si="16"/>
        <v>1.8562183711957267E-3</v>
      </c>
      <c r="AG68" s="1"/>
      <c r="AH68" s="1">
        <v>0.48726722</v>
      </c>
      <c r="AI68" s="1">
        <v>-0.14713954200000001</v>
      </c>
      <c r="AJ68" s="1">
        <f>-AI68*$N68*$I68</f>
        <v>3.5214845187522817E-3</v>
      </c>
      <c r="AM68" s="1">
        <v>0.48726722</v>
      </c>
      <c r="AN68" s="1">
        <v>-0.20080956599999999</v>
      </c>
      <c r="AO68" s="1">
        <f>-AN68*$N68*$I68</f>
        <v>4.8059669635669008E-3</v>
      </c>
      <c r="AR68" s="1">
        <v>0.48726722</v>
      </c>
      <c r="AS68" s="1">
        <v>-0.25776191399999998</v>
      </c>
      <c r="AT68" s="1">
        <f>-AS68*$N68*$I68</f>
        <v>6.1690051317065866E-3</v>
      </c>
      <c r="AV68" s="1"/>
      <c r="AW68" s="1">
        <v>0.48726722</v>
      </c>
      <c r="AX68" s="1">
        <v>-0.31583561900000001</v>
      </c>
      <c r="AY68" s="1">
        <f>-AX68*$N68*$I68</f>
        <v>7.5588806901345663E-3</v>
      </c>
      <c r="BA68" s="1"/>
      <c r="BB68" s="1">
        <v>0.48726722</v>
      </c>
      <c r="BC68" s="1">
        <v>-0.37672503699999998</v>
      </c>
      <c r="BD68" s="1">
        <f>-BC68*$N68*$I68</f>
        <v>9.0161445902956546E-3</v>
      </c>
      <c r="BF68" s="1"/>
      <c r="BG68" s="1">
        <v>0.48726722</v>
      </c>
      <c r="BH68" s="1">
        <v>-0.427500881</v>
      </c>
      <c r="BI68" s="1">
        <f>-BH68*$N68*$I68</f>
        <v>1.0231360745940485E-2</v>
      </c>
      <c r="BL68" s="1">
        <v>0.48726722</v>
      </c>
      <c r="BM68" s="1">
        <v>-0.48113971999999999</v>
      </c>
      <c r="BN68" s="1">
        <f>-BM68*$N68*$I68</f>
        <v>1.1515096841451413E-2</v>
      </c>
      <c r="BQ68" s="1">
        <v>0.48726722</v>
      </c>
      <c r="BR68" s="1">
        <v>-0.53537939000000001</v>
      </c>
      <c r="BS68" s="1">
        <f>-BR68*$N68*$I68</f>
        <v>1.2813212600213475E-2</v>
      </c>
      <c r="BU68" s="1">
        <v>0.48726722</v>
      </c>
      <c r="BV68" s="1">
        <v>-0.53537939000000001</v>
      </c>
    </row>
    <row r="69" spans="6:74" x14ac:dyDescent="0.3">
      <c r="F69" s="1">
        <v>0.51273613600000001</v>
      </c>
      <c r="G69" s="1">
        <v>0.05</v>
      </c>
      <c r="H69" s="1">
        <f>-H27</f>
        <v>-4.9967558167957907E-2</v>
      </c>
      <c r="I69" s="1">
        <f t="shared" si="10"/>
        <v>2.5474781000000002E-2</v>
      </c>
      <c r="J69" s="1">
        <f t="shared" si="11"/>
        <v>2.595730035540797E-4</v>
      </c>
      <c r="K69" s="31">
        <f t="shared" si="12"/>
        <v>0.58379001984300316</v>
      </c>
      <c r="L69" s="32">
        <v>20</v>
      </c>
      <c r="M69" s="31">
        <f t="shared" si="4"/>
        <v>-19.416209980156996</v>
      </c>
      <c r="N69" s="7">
        <f t="shared" si="5"/>
        <v>0.94312864599451296</v>
      </c>
      <c r="O69" s="1">
        <f t="shared" si="13"/>
        <v>6.4410919596225007E-3</v>
      </c>
      <c r="P69">
        <v>2</v>
      </c>
      <c r="S69" s="1">
        <v>0.51273613600000001</v>
      </c>
      <c r="T69" s="1">
        <v>-7.2885461300000003E-3</v>
      </c>
      <c r="U69" s="1">
        <f t="shared" si="14"/>
        <v>1.7511457806271776E-4</v>
      </c>
      <c r="X69" s="1">
        <v>0.51273613600000001</v>
      </c>
      <c r="Y69" s="1">
        <v>-3.7091511100000002E-2</v>
      </c>
      <c r="Z69" s="1">
        <f t="shared" si="15"/>
        <v>8.911604866230176E-4</v>
      </c>
      <c r="AC69" s="1">
        <v>0.51273613600000001</v>
      </c>
      <c r="AD69" s="1">
        <v>-6.3523798399999998E-2</v>
      </c>
      <c r="AE69" s="1">
        <f t="shared" si="16"/>
        <v>1.5262225079389249E-3</v>
      </c>
      <c r="AG69" s="1"/>
      <c r="AH69" s="1">
        <v>0.51273613600000001</v>
      </c>
      <c r="AI69" s="1">
        <v>-0.13193297100000001</v>
      </c>
      <c r="AJ69" s="1">
        <f>-AI69*$N69*$I69</f>
        <v>3.1698209954563023E-3</v>
      </c>
      <c r="AM69" s="1">
        <v>0.51273613600000001</v>
      </c>
      <c r="AN69" s="1">
        <v>-0.18412693699999999</v>
      </c>
      <c r="AO69" s="1">
        <f>-AN69*$N69*$I69</f>
        <v>4.4238329987403959E-3</v>
      </c>
      <c r="AR69" s="1">
        <v>0.51273613600000001</v>
      </c>
      <c r="AS69" s="1">
        <v>-0.23950643099999999</v>
      </c>
      <c r="AT69" s="1">
        <f>-AS69*$N69*$I69</f>
        <v>5.7543804840914717E-3</v>
      </c>
      <c r="AV69" s="1"/>
      <c r="AW69" s="1">
        <v>0.51273613600000001</v>
      </c>
      <c r="AX69" s="1">
        <v>-0.295833766</v>
      </c>
      <c r="AY69" s="1">
        <f>-AX69*$N69*$I69</f>
        <v>7.1077007932437656E-3</v>
      </c>
      <c r="BA69" s="1"/>
      <c r="BB69" s="1">
        <v>0.51273613600000001</v>
      </c>
      <c r="BC69" s="1">
        <v>-0.35535513299999999</v>
      </c>
      <c r="BD69" s="1">
        <f>-BC69*$N69*$I69</f>
        <v>8.5377609015305691E-3</v>
      </c>
      <c r="BF69" s="1"/>
      <c r="BG69" s="1">
        <v>0.51273613600000001</v>
      </c>
      <c r="BH69" s="1">
        <v>-0.40504933500000001</v>
      </c>
      <c r="BI69" s="1">
        <f>-BH69*$N69*$I69</f>
        <v>9.7317135856708117E-3</v>
      </c>
      <c r="BL69" s="1">
        <v>0.51273613600000001</v>
      </c>
      <c r="BM69" s="1">
        <v>-0.45779304100000001</v>
      </c>
      <c r="BN69" s="1">
        <f>-BM69*$N69*$I69</f>
        <v>1.0998933639837366E-2</v>
      </c>
      <c r="BQ69" s="1">
        <v>0.51273614000000001</v>
      </c>
      <c r="BR69" s="1">
        <v>-0.51132518999999998</v>
      </c>
      <c r="BS69" s="1">
        <f>-BR69*$N69*$I69</f>
        <v>1.2285096822140712E-2</v>
      </c>
      <c r="BU69" s="1">
        <v>0.51273614000000001</v>
      </c>
      <c r="BV69" s="1">
        <v>-0.51132518999999998</v>
      </c>
    </row>
    <row r="70" spans="6:74" x14ac:dyDescent="0.3">
      <c r="F70" s="1">
        <v>0.53821091700000001</v>
      </c>
      <c r="G70" s="1">
        <v>0.05</v>
      </c>
      <c r="H70" s="1">
        <f>-H28</f>
        <v>-4.9707985164403827E-2</v>
      </c>
      <c r="I70" s="1">
        <f t="shared" si="10"/>
        <v>2.5463844999999985E-2</v>
      </c>
      <c r="J70" s="1">
        <f t="shared" si="11"/>
        <v>5.1888022755515462E-4</v>
      </c>
      <c r="K70" s="31">
        <f t="shared" si="12"/>
        <v>1.1673623240816271</v>
      </c>
      <c r="L70" s="32">
        <v>20</v>
      </c>
      <c r="M70" s="31">
        <f t="shared" si="4"/>
        <v>-18.832637675918374</v>
      </c>
      <c r="N70" s="7">
        <f t="shared" si="5"/>
        <v>0.94646553275071543</v>
      </c>
      <c r="O70" s="1">
        <f t="shared" si="13"/>
        <v>6.2696032297035768E-3</v>
      </c>
      <c r="P70">
        <v>2</v>
      </c>
      <c r="S70" s="1">
        <v>0.53821091700000001</v>
      </c>
      <c r="T70" s="1">
        <v>4.4889175999999996E-3</v>
      </c>
      <c r="U70" s="1">
        <f t="shared" si="14"/>
        <v>-1.0818583924557414E-4</v>
      </c>
      <c r="X70" s="1">
        <v>0.53821091700000001</v>
      </c>
      <c r="Y70" s="1">
        <v>-2.4587654E-2</v>
      </c>
      <c r="Z70" s="1">
        <f t="shared" si="15"/>
        <v>5.9257848330069543E-4</v>
      </c>
      <c r="AC70" s="1">
        <v>0.53821091700000001</v>
      </c>
      <c r="AD70" s="1">
        <v>-4.8822898500000003E-2</v>
      </c>
      <c r="AE70" s="1">
        <f t="shared" si="16"/>
        <v>1.1766636680129712E-3</v>
      </c>
      <c r="AG70" s="1"/>
      <c r="AH70" s="1">
        <v>0.53821091700000001</v>
      </c>
      <c r="AI70" s="1">
        <v>-0.117074993</v>
      </c>
      <c r="AJ70" s="1">
        <f>-AI70*$N70*$I70</f>
        <v>2.8215836201525993E-3</v>
      </c>
      <c r="AM70" s="1">
        <v>0.53821091700000001</v>
      </c>
      <c r="AN70" s="1">
        <v>-0.167816935</v>
      </c>
      <c r="AO70" s="1">
        <f>-AN70*$N70*$I70</f>
        <v>4.0444974870100011E-3</v>
      </c>
      <c r="AR70" s="1">
        <v>0.53821091700000001</v>
      </c>
      <c r="AS70" s="1">
        <v>-0.221664267</v>
      </c>
      <c r="AT70" s="1">
        <f>-AS70*$N70*$I70</f>
        <v>5.3422532764134554E-3</v>
      </c>
      <c r="AV70" s="1"/>
      <c r="AW70" s="1">
        <v>0.53821091700000001</v>
      </c>
      <c r="AX70" s="1">
        <v>-0.27633678299999997</v>
      </c>
      <c r="AY70" s="1">
        <f>-AX70*$N70*$I70</f>
        <v>6.6598965379264493E-3</v>
      </c>
      <c r="BA70" s="1"/>
      <c r="BB70" s="1">
        <v>0.53821091700000001</v>
      </c>
      <c r="BC70" s="1">
        <v>-0.334468292</v>
      </c>
      <c r="BD70" s="1">
        <f>-BC70*$N70*$I70</f>
        <v>8.0609037847016295E-3</v>
      </c>
      <c r="BF70" s="1"/>
      <c r="BG70" s="1">
        <v>0.53821091700000001</v>
      </c>
      <c r="BH70" s="1">
        <v>-0.38310907300000002</v>
      </c>
      <c r="BI70" s="1">
        <f>-BH70*$N70*$I70</f>
        <v>9.2331783022925034E-3</v>
      </c>
      <c r="BL70" s="1">
        <v>0.53821091700000001</v>
      </c>
      <c r="BM70" s="1">
        <v>-0.43494906100000003</v>
      </c>
      <c r="BN70" s="1">
        <f>-BM70*$N70*$I70</f>
        <v>1.0482555793262819E-2</v>
      </c>
      <c r="BQ70" s="1">
        <v>0.53821092000000004</v>
      </c>
      <c r="BR70" s="1">
        <v>-0.48770741000000001</v>
      </c>
      <c r="BS70" s="1">
        <f>-BR70*$N70*$I70</f>
        <v>1.1754066382759025E-2</v>
      </c>
      <c r="BU70" s="1">
        <v>0.53821092000000004</v>
      </c>
      <c r="BV70" s="1">
        <v>-0.48770741000000001</v>
      </c>
    </row>
    <row r="71" spans="6:74" x14ac:dyDescent="0.3">
      <c r="F71" s="1">
        <v>0.563674762</v>
      </c>
      <c r="G71" s="1">
        <v>0.05</v>
      </c>
      <c r="H71" s="1">
        <f>-H29</f>
        <v>-4.9189104936848672E-2</v>
      </c>
      <c r="I71" s="1">
        <f t="shared" si="10"/>
        <v>2.5468899000000045E-2</v>
      </c>
      <c r="J71" s="1">
        <f t="shared" si="11"/>
        <v>7.784233961452558E-4</v>
      </c>
      <c r="K71" s="31">
        <f t="shared" si="12"/>
        <v>1.7506251606994214</v>
      </c>
      <c r="L71" s="32">
        <v>20</v>
      </c>
      <c r="M71" s="31">
        <f t="shared" si="4"/>
        <v>-18.249374839300579</v>
      </c>
      <c r="N71" s="7">
        <f t="shared" si="5"/>
        <v>0.94970254311088687</v>
      </c>
      <c r="O71" s="1">
        <f t="shared" si="13"/>
        <v>6.0962068704816979E-3</v>
      </c>
      <c r="P71">
        <v>2</v>
      </c>
      <c r="S71" s="1">
        <v>0.563674762</v>
      </c>
      <c r="T71" s="1">
        <v>1.59618503E-2</v>
      </c>
      <c r="U71" s="1">
        <f t="shared" si="14"/>
        <v>-3.8608329011347042E-4</v>
      </c>
      <c r="X71" s="1">
        <v>0.563674762</v>
      </c>
      <c r="Y71" s="1">
        <v>-1.24048796E-2</v>
      </c>
      <c r="Z71" s="1">
        <f t="shared" si="15"/>
        <v>3.0004771623684946E-4</v>
      </c>
      <c r="AC71" s="1">
        <v>0.563674762</v>
      </c>
      <c r="AD71" s="1">
        <v>-3.5558922399999998E-2</v>
      </c>
      <c r="AE71" s="1">
        <f t="shared" si="16"/>
        <v>8.6009488217550706E-4</v>
      </c>
      <c r="AG71" s="1"/>
      <c r="AH71" s="1">
        <v>0.563674762</v>
      </c>
      <c r="AI71" s="1">
        <v>-0.102563058</v>
      </c>
      <c r="AJ71" s="1">
        <f>-AI71*$N71*$I71</f>
        <v>2.4807827496501887E-3</v>
      </c>
      <c r="AM71" s="1">
        <v>0.563674762</v>
      </c>
      <c r="AN71" s="1">
        <v>-0.15187356199999999</v>
      </c>
      <c r="AO71" s="1">
        <f>-AN71*$N71*$I71</f>
        <v>3.6734992119436261E-3</v>
      </c>
      <c r="AR71" s="1">
        <v>0.563674762</v>
      </c>
      <c r="AS71" s="1">
        <v>-0.204226513</v>
      </c>
      <c r="AT71" s="1">
        <f>-AS71*$N71*$I71</f>
        <v>4.9398060115525225E-3</v>
      </c>
      <c r="AV71" s="1"/>
      <c r="AW71" s="1">
        <v>0.563674762</v>
      </c>
      <c r="AX71" s="1">
        <v>-0.25732189300000002</v>
      </c>
      <c r="AY71" s="1">
        <f>-AX71*$N71*$I71</f>
        <v>6.2240705933488422E-3</v>
      </c>
      <c r="BA71" s="1"/>
      <c r="BB71" s="1">
        <v>0.563674762</v>
      </c>
      <c r="BC71" s="1">
        <v>-0.31406303699999999</v>
      </c>
      <c r="BD71" s="1">
        <f>-BC71*$N71*$I71</f>
        <v>7.5965184705427654E-3</v>
      </c>
      <c r="BF71" s="1"/>
      <c r="BG71" s="1">
        <v>0.563674762</v>
      </c>
      <c r="BH71" s="1">
        <v>-0.36166257800000001</v>
      </c>
      <c r="BI71" s="1">
        <f>-BH71*$N71*$I71</f>
        <v>8.7478503682721313E-3</v>
      </c>
      <c r="BL71" s="1">
        <v>0.563674762</v>
      </c>
      <c r="BM71" s="1">
        <v>-0.41260776100000002</v>
      </c>
      <c r="BN71" s="1">
        <f>-BM71*$N71*$I71</f>
        <v>9.9801062470328064E-3</v>
      </c>
      <c r="BQ71" s="1">
        <v>0.56367476000000005</v>
      </c>
      <c r="BR71" s="1">
        <v>-0.46454626999999998</v>
      </c>
      <c r="BS71" s="1">
        <f>-BR71*$N71*$I71</f>
        <v>1.1236388574045237E-2</v>
      </c>
      <c r="BU71" s="1">
        <v>0.56367476000000005</v>
      </c>
      <c r="BV71" s="1">
        <v>-0.46454626999999998</v>
      </c>
    </row>
    <row r="72" spans="6:74" x14ac:dyDescent="0.3">
      <c r="F72" s="1">
        <v>0.58914366100000004</v>
      </c>
      <c r="G72" s="1">
        <v>0.05</v>
      </c>
      <c r="H72" s="1">
        <f>-H30</f>
        <v>-4.8410681540703417E-2</v>
      </c>
      <c r="I72" s="1">
        <f t="shared" si="10"/>
        <v>2.5470419999999994E-2</v>
      </c>
      <c r="J72" s="1">
        <f t="shared" si="11"/>
        <v>1.0379590533983324E-3</v>
      </c>
      <c r="K72" s="31">
        <f t="shared" si="12"/>
        <v>2.3336005088549032</v>
      </c>
      <c r="L72" s="32">
        <v>20</v>
      </c>
      <c r="M72" s="31">
        <f t="shared" ref="M72:M89" si="17">K72-L72</f>
        <v>-17.666399491145096</v>
      </c>
      <c r="N72" s="7">
        <f t="shared" ref="N72:N89" si="18">SIN(RADIANS(DEGREES(PI()/2) + M72))</f>
        <v>0.95283961442707898</v>
      </c>
      <c r="O72" s="1">
        <f t="shared" si="13"/>
        <v>5.9209576546572608E-3</v>
      </c>
      <c r="P72">
        <v>2</v>
      </c>
      <c r="S72" s="1">
        <v>0.58914366100000004</v>
      </c>
      <c r="T72" s="1">
        <v>2.7135026400000001E-2</v>
      </c>
      <c r="U72" s="1">
        <f t="shared" si="14"/>
        <v>-6.5854606575236295E-4</v>
      </c>
      <c r="X72" s="1">
        <v>0.58914366100000004</v>
      </c>
      <c r="Y72" s="1">
        <v>-5.4153792400000002E-4</v>
      </c>
      <c r="Z72" s="1">
        <f t="shared" si="15"/>
        <v>1.3142705816785279E-5</v>
      </c>
      <c r="AC72" s="1">
        <v>0.58914366100000004</v>
      </c>
      <c r="AD72" s="1">
        <v>-2.1175743100000002E-2</v>
      </c>
      <c r="AE72" s="1">
        <f t="shared" si="16"/>
        <v>5.1391887748035306E-4</v>
      </c>
      <c r="AG72" s="1"/>
      <c r="AH72" s="1">
        <v>0.58914366100000004</v>
      </c>
      <c r="AI72" s="1">
        <v>-8.8391504499999995E-2</v>
      </c>
      <c r="AJ72" s="1">
        <f>-AI72*$N72*$I72</f>
        <v>2.1451933260108148E-3</v>
      </c>
      <c r="AM72" s="1">
        <v>0.58914366100000004</v>
      </c>
      <c r="AN72" s="1">
        <v>-0.13629133099999999</v>
      </c>
      <c r="AO72" s="1">
        <f>-AN72*$N72*$I72</f>
        <v>3.3076850010436347E-3</v>
      </c>
      <c r="AR72" s="1">
        <v>0.58914366100000004</v>
      </c>
      <c r="AS72" s="1">
        <v>-0.18718190100000001</v>
      </c>
      <c r="AT72" s="1">
        <f>-AS72*$N72*$I72</f>
        <v>4.5427597035099356E-3</v>
      </c>
      <c r="AV72" s="1"/>
      <c r="AW72" s="1">
        <v>0.58914366100000004</v>
      </c>
      <c r="AX72" s="1">
        <v>-0.238764219</v>
      </c>
      <c r="AY72" s="1">
        <f>-AX72*$N72*$I72</f>
        <v>5.7946225939505833E-3</v>
      </c>
      <c r="BA72" s="1"/>
      <c r="BB72" s="1">
        <v>0.58914366100000004</v>
      </c>
      <c r="BC72" s="1">
        <v>-0.29414303200000003</v>
      </c>
      <c r="BD72" s="1">
        <f>-BC72*$N72*$I72</f>
        <v>7.1386234764109673E-3</v>
      </c>
      <c r="BF72" s="1"/>
      <c r="BG72" s="1">
        <v>0.58914366100000004</v>
      </c>
      <c r="BH72" s="1">
        <v>-0.34069623900000001</v>
      </c>
      <c r="BI72" s="1">
        <f>-BH72*$N72*$I72</f>
        <v>8.2684337395771516E-3</v>
      </c>
      <c r="BL72" s="1">
        <v>0.58914366100000004</v>
      </c>
      <c r="BM72" s="1">
        <v>-0.39076116300000002</v>
      </c>
      <c r="BN72" s="1">
        <f>-BM72*$N72*$I72</f>
        <v>9.4834706533570134E-3</v>
      </c>
      <c r="BQ72" s="1">
        <v>0.58914365999999996</v>
      </c>
      <c r="BR72" s="1">
        <v>-0.44185218999999998</v>
      </c>
      <c r="BS72" s="1">
        <f>-BR72*$N72*$I72</f>
        <v>1.0723410291893635E-2</v>
      </c>
      <c r="BU72" s="1">
        <v>0.58914365999999996</v>
      </c>
      <c r="BV72" s="1">
        <v>-0.44185218999999998</v>
      </c>
    </row>
    <row r="73" spans="6:74" x14ac:dyDescent="0.3">
      <c r="F73" s="1">
        <v>0.61461408100000003</v>
      </c>
      <c r="G73" s="1">
        <v>0.05</v>
      </c>
      <c r="H73" s="1">
        <f>-H31</f>
        <v>-4.7372722487305084E-2</v>
      </c>
      <c r="I73" s="1">
        <f t="shared" si="10"/>
        <v>2.5466462999999995E-2</v>
      </c>
      <c r="J73" s="1">
        <f t="shared" si="11"/>
        <v>1.2972342487722749E-3</v>
      </c>
      <c r="K73" s="31">
        <f t="shared" si="12"/>
        <v>2.9160649816495301</v>
      </c>
      <c r="L73" s="32">
        <v>20</v>
      </c>
      <c r="M73" s="31">
        <f t="shared" si="17"/>
        <v>-17.08393501835047</v>
      </c>
      <c r="N73" s="7">
        <f t="shared" si="18"/>
        <v>0.95587542225950628</v>
      </c>
      <c r="O73" s="1">
        <f t="shared" si="13"/>
        <v>5.7439851622963708E-3</v>
      </c>
      <c r="P73">
        <v>2</v>
      </c>
      <c r="S73" s="1">
        <v>0.61461408100000003</v>
      </c>
      <c r="T73" s="1">
        <v>3.8013020799999998E-2</v>
      </c>
      <c r="U73" s="1">
        <f t="shared" si="14"/>
        <v>-9.2534207308457214E-4</v>
      </c>
      <c r="X73" s="1">
        <v>0.61461408100000003</v>
      </c>
      <c r="Y73" s="1">
        <v>1.1009929200000001E-2</v>
      </c>
      <c r="Z73" s="1">
        <f t="shared" si="15"/>
        <v>-2.6801213100228978E-4</v>
      </c>
      <c r="AC73" s="1">
        <v>0.61461408100000003</v>
      </c>
      <c r="AD73" s="1">
        <v>-8.5576557399999996E-3</v>
      </c>
      <c r="AE73" s="1">
        <f t="shared" si="16"/>
        <v>2.0831701181705844E-4</v>
      </c>
      <c r="AG73" s="1"/>
      <c r="AH73" s="1">
        <v>0.61461408100000003</v>
      </c>
      <c r="AI73" s="1">
        <v>-7.4558820100000006E-2</v>
      </c>
      <c r="AJ73" s="1">
        <f>-AI73*$N73*$I73</f>
        <v>1.814967916416516E-3</v>
      </c>
      <c r="AM73" s="1">
        <v>0.61461408100000003</v>
      </c>
      <c r="AN73" s="1">
        <v>-0.121070309</v>
      </c>
      <c r="AO73" s="1">
        <f>-AN73*$N73*$I73</f>
        <v>2.947186210443179E-3</v>
      </c>
      <c r="AR73" s="1">
        <v>0.61461408100000003</v>
      </c>
      <c r="AS73" s="1">
        <v>-0.170515993</v>
      </c>
      <c r="AT73" s="1">
        <f>-AS73*$N73*$I73</f>
        <v>4.1508309294033905E-3</v>
      </c>
      <c r="AV73" s="1"/>
      <c r="AW73" s="1">
        <v>0.61461408100000003</v>
      </c>
      <c r="AX73" s="1">
        <v>-0.22063971499999999</v>
      </c>
      <c r="AY73" s="1">
        <f>-AX73*$N73*$I73</f>
        <v>5.3709809687866004E-3</v>
      </c>
      <c r="BA73" s="1"/>
      <c r="BB73" s="1">
        <v>0.61461408100000003</v>
      </c>
      <c r="BC73" s="1">
        <v>-0.274704369</v>
      </c>
      <c r="BD73" s="1">
        <f>-BC73*$N73*$I73</f>
        <v>6.687064193957701E-3</v>
      </c>
      <c r="BF73" s="1"/>
      <c r="BG73" s="1">
        <v>0.61461408100000003</v>
      </c>
      <c r="BH73" s="1">
        <v>-0.32020013899999999</v>
      </c>
      <c r="BI73" s="1">
        <f>-BH73*$N73*$I73</f>
        <v>7.7945570804051484E-3</v>
      </c>
      <c r="BL73" s="1">
        <v>0.61461408100000003</v>
      </c>
      <c r="BM73" s="1">
        <v>-0.36939661299999998</v>
      </c>
      <c r="BN73" s="1">
        <f>-BM73*$N73*$I73</f>
        <v>8.9921353386321623E-3</v>
      </c>
      <c r="BQ73" s="1">
        <v>0.61461407999999995</v>
      </c>
      <c r="BR73" s="1">
        <v>-0.41962614999999998</v>
      </c>
      <c r="BS73" s="1">
        <f>-BR73*$N73*$I73</f>
        <v>1.0214861207807449E-2</v>
      </c>
      <c r="BU73" s="1">
        <v>0.61461407999999995</v>
      </c>
      <c r="BV73" s="1">
        <v>-0.41962614999999998</v>
      </c>
    </row>
    <row r="74" spans="6:74" x14ac:dyDescent="0.3">
      <c r="F74" s="1">
        <v>0.64008054400000003</v>
      </c>
      <c r="G74" s="1">
        <v>0.05</v>
      </c>
      <c r="H74" s="1">
        <f>-H32</f>
        <v>-4.6075488238532809E-2</v>
      </c>
      <c r="I74" s="1">
        <f t="shared" si="10"/>
        <v>2.5473210000000024E-2</v>
      </c>
      <c r="J74" s="1">
        <f t="shared" si="11"/>
        <v>1.5570973312313136E-3</v>
      </c>
      <c r="K74" s="31">
        <f t="shared" si="12"/>
        <v>3.4979587031385369</v>
      </c>
      <c r="L74" s="32">
        <v>20</v>
      </c>
      <c r="M74" s="31">
        <f t="shared" si="17"/>
        <v>-16.502041296861464</v>
      </c>
      <c r="N74" s="7">
        <f t="shared" si="18"/>
        <v>0.95880961554523214</v>
      </c>
      <c r="O74" s="1">
        <f t="shared" si="13"/>
        <v>5.5653714253434735E-3</v>
      </c>
      <c r="P74">
        <v>2</v>
      </c>
      <c r="S74" s="1">
        <v>0.64008054400000003</v>
      </c>
      <c r="T74" s="1">
        <v>4.8600256500000001E-2</v>
      </c>
      <c r="U74" s="1">
        <f t="shared" si="14"/>
        <v>-1.1870106569240283E-3</v>
      </c>
      <c r="X74" s="1">
        <v>0.64008054400000003</v>
      </c>
      <c r="Y74" s="1">
        <v>2.2256163400000001E-2</v>
      </c>
      <c r="Z74" s="1">
        <f t="shared" si="15"/>
        <v>-5.4358361540833675E-4</v>
      </c>
      <c r="AC74" s="1">
        <v>0.64008054400000003</v>
      </c>
      <c r="AD74" s="1">
        <v>3.5101401100000001E-3</v>
      </c>
      <c r="AE74" s="1">
        <f t="shared" si="16"/>
        <v>-8.5731517031530094E-5</v>
      </c>
      <c r="AG74" s="1"/>
      <c r="AH74" s="1">
        <v>0.64008054400000003</v>
      </c>
      <c r="AI74" s="1">
        <v>-6.1066047999999998E-2</v>
      </c>
      <c r="AJ74" s="1">
        <f>-AI74*$N74*$I74</f>
        <v>1.4914746335183281E-3</v>
      </c>
      <c r="AM74" s="1">
        <v>0.64008054400000003</v>
      </c>
      <c r="AN74" s="1">
        <v>-0.10619906899999999</v>
      </c>
      <c r="AO74" s="1">
        <f>-AN74*$N74*$I74</f>
        <v>2.5938016738329397E-3</v>
      </c>
      <c r="AR74" s="1">
        <v>0.64008054400000003</v>
      </c>
      <c r="AS74" s="1">
        <v>-0.15421869999999999</v>
      </c>
      <c r="AT74" s="1">
        <f>-AS74*$N74*$I74</f>
        <v>3.7666311575324631E-3</v>
      </c>
      <c r="AV74" s="1"/>
      <c r="AW74" s="1">
        <v>0.64008054400000003</v>
      </c>
      <c r="AX74" s="1">
        <v>-0.20293377200000001</v>
      </c>
      <c r="AY74" s="1">
        <f>-AX74*$N74*$I74</f>
        <v>4.9564460634850972E-3</v>
      </c>
      <c r="BA74" s="1"/>
      <c r="BB74" s="1">
        <v>0.64008054400000003</v>
      </c>
      <c r="BC74" s="1">
        <v>-0.25573508900000003</v>
      </c>
      <c r="BD74" s="1">
        <f>-BC74*$N74*$I74</f>
        <v>6.2460632485018854E-3</v>
      </c>
      <c r="BF74" s="1"/>
      <c r="BG74" s="1">
        <v>0.64008054400000003</v>
      </c>
      <c r="BH74" s="1">
        <v>-0.30016383299999999</v>
      </c>
      <c r="BI74" s="1">
        <f>-BH74*$N74*$I74</f>
        <v>7.3311890564644296E-3</v>
      </c>
      <c r="BL74" s="1">
        <v>0.64008054400000003</v>
      </c>
      <c r="BM74" s="1">
        <v>-0.34849949899999999</v>
      </c>
      <c r="BN74" s="1">
        <f>-BM74*$N74*$I74</f>
        <v>8.511737365947538E-3</v>
      </c>
      <c r="BQ74" s="1">
        <v>0.64008054000000003</v>
      </c>
      <c r="BR74" s="1">
        <v>-0.39786219</v>
      </c>
      <c r="BS74" s="1">
        <f>-BR74*$N74*$I74</f>
        <v>9.7173696916009605E-3</v>
      </c>
      <c r="BU74" s="1">
        <v>0.64008054000000003</v>
      </c>
      <c r="BV74" s="1">
        <v>-0.39786219</v>
      </c>
    </row>
    <row r="75" spans="6:74" x14ac:dyDescent="0.3">
      <c r="F75" s="1">
        <v>0.66555375400000005</v>
      </c>
      <c r="G75" s="1">
        <v>0.05</v>
      </c>
      <c r="H75" s="1">
        <f>-H33</f>
        <v>-4.4518390907301496E-2</v>
      </c>
      <c r="I75" s="1">
        <f t="shared" si="10"/>
        <v>2.5457781999999929E-2</v>
      </c>
      <c r="J75" s="1">
        <f t="shared" si="11"/>
        <v>1.815472284317346E-3</v>
      </c>
      <c r="K75" s="31">
        <f t="shared" si="12"/>
        <v>4.0790318901149556</v>
      </c>
      <c r="L75" s="32">
        <v>20</v>
      </c>
      <c r="M75" s="31">
        <f t="shared" si="17"/>
        <v>-15.920968109885045</v>
      </c>
      <c r="N75" s="7">
        <f t="shared" si="18"/>
        <v>0.96164098633336836</v>
      </c>
      <c r="O75" s="1">
        <f t="shared" si="13"/>
        <v>5.3852583298001364E-3</v>
      </c>
      <c r="P75">
        <v>2</v>
      </c>
      <c r="S75" s="1">
        <v>0.66555375400000005</v>
      </c>
      <c r="T75" s="1">
        <v>5.8897630200000002E-2</v>
      </c>
      <c r="U75" s="1">
        <f t="shared" si="14"/>
        <v>-1.4418874086306399E-3</v>
      </c>
      <c r="X75" s="1">
        <v>0.66555375400000005</v>
      </c>
      <c r="Y75" s="1">
        <v>3.32047044E-2</v>
      </c>
      <c r="Z75" s="1">
        <f t="shared" si="15"/>
        <v>-8.1289255644215045E-4</v>
      </c>
      <c r="AC75" s="1">
        <v>0.66555375400000005</v>
      </c>
      <c r="AD75" s="1">
        <v>1.63179728E-2</v>
      </c>
      <c r="AE75" s="1">
        <f t="shared" si="16"/>
        <v>-3.994843160038936E-4</v>
      </c>
      <c r="AG75" s="1"/>
      <c r="AH75" s="1">
        <v>0.66555375400000005</v>
      </c>
      <c r="AI75" s="1">
        <v>-4.7908268300000001E-2</v>
      </c>
      <c r="AJ75" s="1">
        <f>-AI75*$N75*$I75</f>
        <v>1.1728541300642758E-3</v>
      </c>
      <c r="AM75" s="1">
        <v>0.66555375400000005</v>
      </c>
      <c r="AN75" s="1">
        <v>-9.1668160700000001E-2</v>
      </c>
      <c r="AO75" s="1">
        <f>-AN75*$N75*$I75</f>
        <v>2.2441508467629322E-3</v>
      </c>
      <c r="AR75" s="1">
        <v>0.66555375400000005</v>
      </c>
      <c r="AS75" s="1">
        <v>-0.13828427600000001</v>
      </c>
      <c r="AT75" s="1">
        <f>-AS75*$N75*$I75</f>
        <v>3.3853714605991772E-3</v>
      </c>
      <c r="AV75" s="1"/>
      <c r="AW75" s="1">
        <v>0.66555375400000005</v>
      </c>
      <c r="AX75" s="1">
        <v>-0.185631989</v>
      </c>
      <c r="AY75" s="1">
        <f>-AX75*$N75*$I75</f>
        <v>4.54450249813551E-3</v>
      </c>
      <c r="BA75" s="1"/>
      <c r="BB75" s="1">
        <v>0.66555375400000005</v>
      </c>
      <c r="BC75" s="1">
        <v>-0.237219243</v>
      </c>
      <c r="BD75" s="1">
        <f>-BC75*$N75*$I75</f>
        <v>5.8074227843311777E-3</v>
      </c>
      <c r="BF75" s="1"/>
      <c r="BG75" s="1">
        <v>0.66555375400000005</v>
      </c>
      <c r="BH75" s="1">
        <v>-0.28057543699999998</v>
      </c>
      <c r="BI75" s="1">
        <f>-BH75*$N75*$I75</f>
        <v>6.8688364609505014E-3</v>
      </c>
      <c r="BL75" s="1">
        <v>0.66555375400000005</v>
      </c>
      <c r="BM75" s="1">
        <v>-0.32805469100000001</v>
      </c>
      <c r="BN75" s="1">
        <f>-BM75*$N75*$I75</f>
        <v>8.0311877861448371E-3</v>
      </c>
      <c r="BQ75" s="1">
        <v>0.66555375000000006</v>
      </c>
      <c r="BR75" s="1">
        <v>-0.37654975000000002</v>
      </c>
      <c r="BS75" s="1">
        <f>-BR75*$N75*$I75</f>
        <v>9.2184072840339054E-3</v>
      </c>
      <c r="BU75" s="1">
        <v>0.66555375000000006</v>
      </c>
      <c r="BV75" s="1">
        <v>-0.37654975000000002</v>
      </c>
    </row>
    <row r="76" spans="6:74" x14ac:dyDescent="0.3">
      <c r="F76" s="1">
        <v>0.69101153599999998</v>
      </c>
      <c r="G76" s="1">
        <v>0.05</v>
      </c>
      <c r="H76" s="1">
        <f>-H34</f>
        <v>-4.270291862298415E-2</v>
      </c>
      <c r="I76" s="1">
        <f t="shared" si="10"/>
        <v>2.5464374000000012E-2</v>
      </c>
      <c r="J76" s="1">
        <f t="shared" si="11"/>
        <v>2.0752825450497739E-3</v>
      </c>
      <c r="K76" s="31">
        <f t="shared" si="12"/>
        <v>4.6591652340320744</v>
      </c>
      <c r="L76" s="32">
        <v>20</v>
      </c>
      <c r="M76" s="31">
        <f t="shared" si="17"/>
        <v>-15.340834765967927</v>
      </c>
      <c r="N76" s="7">
        <f t="shared" si="18"/>
        <v>0.96436911088665278</v>
      </c>
      <c r="O76" s="1">
        <f t="shared" si="13"/>
        <v>5.2037495582550105E-3</v>
      </c>
      <c r="P76">
        <v>2</v>
      </c>
      <c r="S76" s="1">
        <v>0.69101153599999998</v>
      </c>
      <c r="T76" s="1">
        <v>6.8910527900000004E-2</v>
      </c>
      <c r="U76" s="1">
        <f t="shared" si="14"/>
        <v>-1.692239672898381E-3</v>
      </c>
      <c r="X76" s="1">
        <v>0.69101153599999998</v>
      </c>
      <c r="Y76" s="1">
        <v>4.3859160299999998E-2</v>
      </c>
      <c r="Z76" s="1">
        <f t="shared" si="15"/>
        <v>-1.0770518430416732E-3</v>
      </c>
      <c r="AC76" s="1">
        <v>0.69101153599999998</v>
      </c>
      <c r="AD76" s="1">
        <v>3.0252094600000001E-2</v>
      </c>
      <c r="AE76" s="1">
        <f t="shared" si="16"/>
        <v>-7.4290237254727041E-4</v>
      </c>
      <c r="AG76" s="1"/>
      <c r="AH76" s="1">
        <v>0.69101153599999998</v>
      </c>
      <c r="AI76" s="1">
        <v>-3.5075477299999998E-2</v>
      </c>
      <c r="AJ76" s="1">
        <f>-AI76*$N76*$I76</f>
        <v>8.6135045023949931E-4</v>
      </c>
      <c r="AM76" s="1">
        <v>0.69101153599999998</v>
      </c>
      <c r="AN76" s="1">
        <v>-7.7469546E-2</v>
      </c>
      <c r="AO76" s="1">
        <f>-AN76*$N76*$I76</f>
        <v>1.9024239572343498E-3</v>
      </c>
      <c r="AR76" s="1">
        <v>0.69101153599999998</v>
      </c>
      <c r="AS76" s="1">
        <v>-0.122710392</v>
      </c>
      <c r="AT76" s="1">
        <f>-AS76*$N76*$I76</f>
        <v>3.0134059329896979E-3</v>
      </c>
      <c r="AV76" s="1"/>
      <c r="AW76" s="1">
        <v>0.69101153599999998</v>
      </c>
      <c r="AX76" s="1">
        <v>-0.168721804</v>
      </c>
      <c r="AY76" s="1">
        <f>-AX76*$N76*$I76</f>
        <v>4.1433107409381015E-3</v>
      </c>
      <c r="BA76" s="1"/>
      <c r="BB76" s="1">
        <v>0.69101153599999998</v>
      </c>
      <c r="BC76" s="1">
        <v>-0.21914125400000001</v>
      </c>
      <c r="BD76" s="1">
        <f>-BC76*$N76*$I76</f>
        <v>5.3814639836404594E-3</v>
      </c>
      <c r="BF76" s="1"/>
      <c r="BG76" s="1">
        <v>0.69101153599999998</v>
      </c>
      <c r="BH76" s="1">
        <v>-0.26141911499999998</v>
      </c>
      <c r="BI76" s="1">
        <f>-BH76*$N76*$I76</f>
        <v>6.4196837716720525E-3</v>
      </c>
      <c r="BL76" s="1">
        <v>0.69101153599999998</v>
      </c>
      <c r="BM76" s="1">
        <v>-0.30804618</v>
      </c>
      <c r="BN76" s="1">
        <f>-BM76*$N76*$I76</f>
        <v>7.5647072046417423E-3</v>
      </c>
      <c r="BQ76" s="1">
        <v>0.69101153999999998</v>
      </c>
      <c r="BR76" s="1">
        <v>-0.35567500000000002</v>
      </c>
      <c r="BS76" s="1">
        <f>-BR76*$N76*$I76</f>
        <v>8.7343307909578741E-3</v>
      </c>
      <c r="BU76" s="1">
        <v>0.69101153999999998</v>
      </c>
      <c r="BV76" s="1">
        <v>-0.35567500000000002</v>
      </c>
    </row>
    <row r="77" spans="6:74" x14ac:dyDescent="0.3">
      <c r="F77" s="1">
        <v>0.71647590999999999</v>
      </c>
      <c r="G77" s="1">
        <v>0.05</v>
      </c>
      <c r="H77" s="1">
        <f>-H35</f>
        <v>-4.0627636077934376E-2</v>
      </c>
      <c r="I77" s="1">
        <f t="shared" si="10"/>
        <v>2.5462035999999966E-2</v>
      </c>
      <c r="J77" s="1">
        <f t="shared" si="11"/>
        <v>2.334430020874155E-3</v>
      </c>
      <c r="K77" s="31">
        <f t="shared" si="12"/>
        <v>5.2383910984451676</v>
      </c>
      <c r="L77" s="32">
        <v>20</v>
      </c>
      <c r="M77" s="31">
        <f t="shared" si="17"/>
        <v>-14.761608901554833</v>
      </c>
      <c r="N77" s="7">
        <f t="shared" si="18"/>
        <v>0.96699433325883677</v>
      </c>
      <c r="O77" s="1">
        <f t="shared" si="13"/>
        <v>5.0209017992617786E-3</v>
      </c>
      <c r="P77">
        <v>2</v>
      </c>
      <c r="S77" s="1">
        <v>0.71647590999999999</v>
      </c>
      <c r="T77" s="1">
        <v>7.8646291899999998E-2</v>
      </c>
      <c r="U77" s="1">
        <f t="shared" si="14"/>
        <v>-1.9364010423894692E-3</v>
      </c>
      <c r="X77" s="1">
        <v>0.71647590999999999</v>
      </c>
      <c r="Y77" s="1">
        <v>5.4219437600000003E-2</v>
      </c>
      <c r="Z77" s="1">
        <f t="shared" si="15"/>
        <v>-1.3349717189452234E-3</v>
      </c>
      <c r="AC77" s="1">
        <v>0.71647590999999999</v>
      </c>
      <c r="AD77" s="1">
        <v>4.5084888599999998E-2</v>
      </c>
      <c r="AE77" s="1">
        <f t="shared" si="16"/>
        <v>-1.1100641005689056E-3</v>
      </c>
      <c r="AG77" s="1"/>
      <c r="AH77" s="1">
        <v>0.71647590999999999</v>
      </c>
      <c r="AI77" s="1">
        <v>-2.2557932100000001E-2</v>
      </c>
      <c r="AJ77" s="1">
        <f>-AI77*$N77*$I77</f>
        <v>5.5541338539053073E-4</v>
      </c>
      <c r="AM77" s="1">
        <v>0.71647590999999999</v>
      </c>
      <c r="AN77" s="1">
        <v>-6.35994057E-2</v>
      </c>
      <c r="AO77" s="1">
        <f>-AN77*$N77*$I77</f>
        <v>1.5659219591614435E-3</v>
      </c>
      <c r="AR77" s="1">
        <v>0.71647590999999999</v>
      </c>
      <c r="AS77" s="1">
        <v>-0.107490892</v>
      </c>
      <c r="AT77" s="1">
        <f>-AS77*$N77*$I77</f>
        <v>2.6466025325241546E-3</v>
      </c>
      <c r="AV77" s="1"/>
      <c r="AW77" s="1">
        <v>0.71647590999999999</v>
      </c>
      <c r="AX77" s="1">
        <v>-0.152191452</v>
      </c>
      <c r="AY77" s="1">
        <f>-AX77*$N77*$I77</f>
        <v>3.7472038309229799E-3</v>
      </c>
      <c r="BA77" s="1"/>
      <c r="BB77" s="1">
        <v>0.71647590999999999</v>
      </c>
      <c r="BC77" s="1">
        <v>-0.20148374799999999</v>
      </c>
      <c r="BD77" s="1">
        <f>-BC77*$N77*$I77</f>
        <v>4.9608612208675174E-3</v>
      </c>
      <c r="BF77" s="1"/>
      <c r="BG77" s="1">
        <v>0.71647590999999999</v>
      </c>
      <c r="BH77" s="1">
        <v>-0.24267812</v>
      </c>
      <c r="BI77" s="1">
        <f>-BH77*$N77*$I77</f>
        <v>5.9751344046917072E-3</v>
      </c>
      <c r="BL77" s="1">
        <v>0.71647590999999999</v>
      </c>
      <c r="BM77" s="1">
        <v>-0.28845631199999999</v>
      </c>
      <c r="BN77" s="1">
        <f>-BM77*$N77*$I77</f>
        <v>7.1022687751235471E-3</v>
      </c>
      <c r="BQ77" s="1">
        <v>0.71647590999999999</v>
      </c>
      <c r="BR77" s="1">
        <v>-0.33522131999999999</v>
      </c>
      <c r="BS77" s="1">
        <f>-BR77*$N77*$I77</f>
        <v>8.2537001783192007E-3</v>
      </c>
      <c r="BU77" s="1">
        <v>0.71647590999999999</v>
      </c>
      <c r="BV77" s="1">
        <v>-0.33522131999999999</v>
      </c>
    </row>
    <row r="78" spans="6:74" x14ac:dyDescent="0.3">
      <c r="F78" s="1">
        <v>0.74193794599999996</v>
      </c>
      <c r="G78" s="1">
        <v>0.05</v>
      </c>
      <c r="H78" s="1">
        <f>-H36</f>
        <v>-3.8293206057060221E-2</v>
      </c>
      <c r="I78" s="1">
        <f t="shared" si="10"/>
        <v>2.5456507999999989E-2</v>
      </c>
      <c r="J78" s="1">
        <f t="shared" si="11"/>
        <v>2.5931648630518403E-3</v>
      </c>
      <c r="K78" s="31">
        <f t="shared" si="12"/>
        <v>5.8164560540842558</v>
      </c>
      <c r="L78" s="32">
        <v>20</v>
      </c>
      <c r="M78" s="31">
        <f t="shared" si="17"/>
        <v>-14.183543945915744</v>
      </c>
      <c r="N78" s="7">
        <f t="shared" si="18"/>
        <v>0.96951576521375005</v>
      </c>
      <c r="O78" s="1">
        <f t="shared" si="13"/>
        <v>4.8368624549700182E-3</v>
      </c>
      <c r="P78">
        <v>2</v>
      </c>
      <c r="S78" s="1">
        <v>0.74193794599999996</v>
      </c>
      <c r="T78" s="1">
        <v>8.8108136599999998E-2</v>
      </c>
      <c r="U78" s="1">
        <f t="shared" si="14"/>
        <v>-2.1745516171538747E-3</v>
      </c>
      <c r="X78" s="1">
        <v>0.74193794599999996</v>
      </c>
      <c r="Y78" s="1">
        <v>6.4292679899999997E-2</v>
      </c>
      <c r="Z78" s="1">
        <f t="shared" si="15"/>
        <v>-1.5867745754561946E-3</v>
      </c>
      <c r="AC78" s="1">
        <v>0.74193794599999996</v>
      </c>
      <c r="AD78" s="1">
        <v>6.0004053699999997E-2</v>
      </c>
      <c r="AE78" s="1">
        <f t="shared" si="16"/>
        <v>-1.4809291972828187E-3</v>
      </c>
      <c r="AG78" s="1"/>
      <c r="AH78" s="1">
        <v>0.74193794599999996</v>
      </c>
      <c r="AI78" s="1">
        <v>-1.03474191E-2</v>
      </c>
      <c r="AJ78" s="1">
        <f>-AI78*$N78*$I78</f>
        <v>2.5537933050866375E-4</v>
      </c>
      <c r="AM78" s="1">
        <v>0.74193794599999996</v>
      </c>
      <c r="AN78" s="1">
        <v>-5.0049935500000003E-2</v>
      </c>
      <c r="AO78" s="1">
        <f>-AN78*$N78*$I78</f>
        <v>1.2352567240648254E-3</v>
      </c>
      <c r="AR78" s="1">
        <v>0.74193794599999996</v>
      </c>
      <c r="AS78" s="1">
        <v>-9.2616619799999994E-2</v>
      </c>
      <c r="AT78" s="1">
        <f>-AS78*$N78*$I78</f>
        <v>2.2858231729011003E-3</v>
      </c>
      <c r="AV78" s="1"/>
      <c r="AW78" s="1">
        <v>0.74193794599999996</v>
      </c>
      <c r="AX78" s="1">
        <v>-0.13603053200000001</v>
      </c>
      <c r="AY78" s="1">
        <f>-AX78*$N78*$I78</f>
        <v>3.3572996179208939E-3</v>
      </c>
      <c r="BA78" s="1"/>
      <c r="BB78" s="1">
        <v>0.74193794599999996</v>
      </c>
      <c r="BC78" s="1">
        <v>-0.18422704600000001</v>
      </c>
      <c r="BD78" s="1">
        <f>-BC78*$N78*$I78</f>
        <v>4.5468129989118542E-3</v>
      </c>
      <c r="BF78" s="1"/>
      <c r="BG78" s="1">
        <v>0.74193794599999996</v>
      </c>
      <c r="BH78" s="1">
        <v>-0.224336269</v>
      </c>
      <c r="BI78" s="1">
        <f>-BH78*$N78*$I78</f>
        <v>5.5367281089476212E-3</v>
      </c>
      <c r="BL78" s="1">
        <v>0.74193794599999996</v>
      </c>
      <c r="BM78" s="1">
        <v>-0.26926409099999998</v>
      </c>
      <c r="BN78" s="1">
        <f>-BM78*$N78*$I78</f>
        <v>6.6455685833391922E-3</v>
      </c>
      <c r="BQ78" s="1">
        <v>0.74193794999999996</v>
      </c>
      <c r="BR78" s="1">
        <v>-0.31516867999999998</v>
      </c>
      <c r="BS78" s="1">
        <f>-BR78*$N78*$I78</f>
        <v>7.77851614183669E-3</v>
      </c>
      <c r="BU78" s="1">
        <v>0.74193794999999996</v>
      </c>
      <c r="BV78" s="1">
        <v>-0.31516867999999998</v>
      </c>
    </row>
    <row r="79" spans="6:74" x14ac:dyDescent="0.3">
      <c r="F79" s="1">
        <v>0.76739445399999995</v>
      </c>
      <c r="G79" s="1">
        <v>0.05</v>
      </c>
      <c r="H79" s="1">
        <f>-H37</f>
        <v>-3.5700041194008381E-2</v>
      </c>
      <c r="I79" s="1">
        <f t="shared" si="10"/>
        <v>2.5460316000000094E-2</v>
      </c>
      <c r="J79" s="1">
        <f t="shared" si="11"/>
        <v>2.8528244563589614E-3</v>
      </c>
      <c r="K79" s="31">
        <f t="shared" si="12"/>
        <v>6.3933158152104914</v>
      </c>
      <c r="L79" s="32">
        <v>20</v>
      </c>
      <c r="M79" s="31">
        <f t="shared" si="17"/>
        <v>-13.606684184789508</v>
      </c>
      <c r="N79" s="7">
        <f t="shared" si="18"/>
        <v>0.97193356204284009</v>
      </c>
      <c r="O79" s="1">
        <f t="shared" si="13"/>
        <v>4.6517138083821278E-3</v>
      </c>
      <c r="P79">
        <v>2</v>
      </c>
      <c r="S79" s="1">
        <v>0.76739445399999995</v>
      </c>
      <c r="T79" s="1">
        <v>9.7295843699999995E-2</v>
      </c>
      <c r="U79" s="1">
        <f t="shared" si="14"/>
        <v>-2.4076572251850161E-3</v>
      </c>
      <c r="X79" s="1">
        <v>0.76739445399999995</v>
      </c>
      <c r="Y79" s="1">
        <v>7.4087918799999999E-2</v>
      </c>
      <c r="Z79" s="1">
        <f t="shared" si="15"/>
        <v>-1.8333600513064958E-3</v>
      </c>
      <c r="AC79" s="1">
        <v>0.76739445399999995</v>
      </c>
      <c r="AD79" s="1">
        <v>7.2956628999999995E-2</v>
      </c>
      <c r="AE79" s="1">
        <f t="shared" si="16"/>
        <v>-1.8053654530053957E-3</v>
      </c>
      <c r="AG79" s="1"/>
      <c r="AH79" s="1">
        <v>0.76739445399999995</v>
      </c>
      <c r="AI79" s="1">
        <v>1.56392746E-3</v>
      </c>
      <c r="AJ79" s="1">
        <f>-AI79*$N79*$I79</f>
        <v>-3.8700535454982144E-5</v>
      </c>
      <c r="AM79" s="1">
        <v>0.76739445399999995</v>
      </c>
      <c r="AN79" s="1">
        <v>-3.6809771400000003E-2</v>
      </c>
      <c r="AO79" s="1">
        <f>-AN79*$N79*$I79</f>
        <v>9.1088487131972702E-4</v>
      </c>
      <c r="AR79" s="1">
        <v>0.76739445399999995</v>
      </c>
      <c r="AS79" s="1">
        <v>-7.8075560099999997E-2</v>
      </c>
      <c r="AT79" s="1">
        <f>-AS79*$N79*$I79</f>
        <v>1.932037168666147E-3</v>
      </c>
      <c r="AV79" s="1"/>
      <c r="AW79" s="1">
        <v>0.76739445399999995</v>
      </c>
      <c r="AX79" s="1">
        <v>-0.120226554</v>
      </c>
      <c r="AY79" s="1">
        <f>-AX79*$N79*$I79</f>
        <v>2.9750945198617619E-3</v>
      </c>
      <c r="BA79" s="1"/>
      <c r="BB79" s="1">
        <v>0.76739445399999995</v>
      </c>
      <c r="BC79" s="1">
        <v>-0.167348997</v>
      </c>
      <c r="BD79" s="1">
        <f>-BC79*$N79*$I79</f>
        <v>4.1411740361373276E-3</v>
      </c>
      <c r="BF79" s="1"/>
      <c r="BG79" s="1">
        <v>0.76739445399999995</v>
      </c>
      <c r="BH79" s="1">
        <v>-0.20637481399999999</v>
      </c>
      <c r="BI79" s="1">
        <f>-BH79*$N79*$I79</f>
        <v>5.1068965859978853E-3</v>
      </c>
      <c r="BL79" s="1">
        <v>0.76739445399999995</v>
      </c>
      <c r="BM79" s="1">
        <v>-0.25044206899999999</v>
      </c>
      <c r="BN79" s="1">
        <f>-BM79*$N79*$I79</f>
        <v>6.1973732277541714E-3</v>
      </c>
      <c r="BQ79" s="1">
        <v>0.76739444999999995</v>
      </c>
      <c r="BR79" s="1">
        <v>-0.29549217</v>
      </c>
      <c r="BS79" s="1">
        <f>-BR79*$N79*$I79</f>
        <v>7.3121711167822385E-3</v>
      </c>
      <c r="BU79" s="1">
        <v>0.76739444999999995</v>
      </c>
      <c r="BV79" s="1">
        <v>-0.29549217</v>
      </c>
    </row>
    <row r="80" spans="6:74" x14ac:dyDescent="0.3">
      <c r="F80" s="1">
        <v>0.79285477000000004</v>
      </c>
      <c r="G80" s="1">
        <v>0.05</v>
      </c>
      <c r="H80" s="1">
        <f>-H38</f>
        <v>-3.2847216737649419E-2</v>
      </c>
      <c r="I80" s="1">
        <f t="shared" si="10"/>
        <v>2.5446191999999979E-2</v>
      </c>
      <c r="J80" s="1">
        <f t="shared" si="11"/>
        <v>3.1103172196745091E-3</v>
      </c>
      <c r="K80" s="31">
        <f t="shared" si="12"/>
        <v>6.9687605327785604</v>
      </c>
      <c r="L80" s="32">
        <v>20</v>
      </c>
      <c r="M80" s="31">
        <f t="shared" si="17"/>
        <v>-13.03123946722144</v>
      </c>
      <c r="N80" s="7">
        <f t="shared" si="18"/>
        <v>0.97424726954800012</v>
      </c>
      <c r="O80" s="1">
        <f t="shared" si="13"/>
        <v>4.4655918488037943E-3</v>
      </c>
      <c r="P80">
        <v>2</v>
      </c>
      <c r="S80" s="1">
        <v>0.79285477000000004</v>
      </c>
      <c r="T80" s="1">
        <v>0.10621190799999999</v>
      </c>
      <c r="U80" s="1">
        <f t="shared" si="14"/>
        <v>-2.6330869925487318E-3</v>
      </c>
      <c r="X80" s="1">
        <v>0.79285477000000004</v>
      </c>
      <c r="Y80" s="1">
        <v>8.3613746500000002E-2</v>
      </c>
      <c r="Z80" s="1">
        <f t="shared" si="15"/>
        <v>-2.07285861306076E-3</v>
      </c>
      <c r="AC80" s="1">
        <v>0.79285477000000004</v>
      </c>
      <c r="AD80" s="1">
        <v>8.59125211E-2</v>
      </c>
      <c r="AE80" s="1">
        <f t="shared" si="16"/>
        <v>-2.1298472653883448E-3</v>
      </c>
      <c r="AG80" s="1"/>
      <c r="AH80" s="1">
        <v>0.79285477000000004</v>
      </c>
      <c r="AI80" s="1">
        <v>1.31883955E-2</v>
      </c>
      <c r="AJ80" s="1">
        <f>-AI80*$N80*$I80</f>
        <v>-3.2695197080574267E-4</v>
      </c>
      <c r="AM80" s="1">
        <v>0.79285477000000004</v>
      </c>
      <c r="AN80" s="1">
        <v>-2.38643516E-2</v>
      </c>
      <c r="AO80" s="1">
        <f>-AN80*$N80*$I80</f>
        <v>5.9161835020955951E-4</v>
      </c>
      <c r="AR80" s="1">
        <v>0.79285477000000004</v>
      </c>
      <c r="AS80" s="1">
        <v>-6.3851051300000003E-2</v>
      </c>
      <c r="AT80" s="1">
        <f>-AS80*$N80*$I80</f>
        <v>1.5829239470831443E-3</v>
      </c>
      <c r="AV80" s="1"/>
      <c r="AW80" s="1">
        <v>0.79285477000000004</v>
      </c>
      <c r="AX80" s="1">
        <v>-0.104762091</v>
      </c>
      <c r="AY80" s="1">
        <f>-AX80*$N80*$I80</f>
        <v>2.5971447488195632E-3</v>
      </c>
      <c r="BA80" s="1"/>
      <c r="BB80" s="1">
        <v>0.79285477000000004</v>
      </c>
      <c r="BC80" s="1">
        <v>-0.150823284</v>
      </c>
      <c r="BD80" s="1">
        <f>-BC80*$N80*$I80</f>
        <v>3.7390423988417874E-3</v>
      </c>
      <c r="BF80" s="1"/>
      <c r="BG80" s="1">
        <v>0.79285477000000004</v>
      </c>
      <c r="BH80" s="1">
        <v>-0.18876886700000001</v>
      </c>
      <c r="BI80" s="1">
        <f>-BH80*$N80*$I80</f>
        <v>4.6797469102603977E-3</v>
      </c>
      <c r="BL80" s="1">
        <v>0.79285477000000004</v>
      </c>
      <c r="BM80" s="1">
        <v>-0.231960114</v>
      </c>
      <c r="BN80" s="1">
        <f>-BM80*$N80*$I80</f>
        <v>5.7504960645610561E-3</v>
      </c>
      <c r="BQ80" s="1">
        <v>0.79285477000000004</v>
      </c>
      <c r="BR80" s="1">
        <v>-0.27615658999999998</v>
      </c>
      <c r="BS80" s="1">
        <f>-BR80*$N80*$I80</f>
        <v>6.8461657334657157E-3</v>
      </c>
      <c r="BU80" s="1">
        <v>0.79285477000000004</v>
      </c>
      <c r="BV80" s="1">
        <v>-0.27615658999999998</v>
      </c>
    </row>
    <row r="81" spans="6:74" x14ac:dyDescent="0.3">
      <c r="F81" s="1">
        <v>0.81830096200000002</v>
      </c>
      <c r="G81" s="1">
        <v>0.05</v>
      </c>
      <c r="H81" s="1">
        <f>-H39</f>
        <v>-2.973689951797491E-2</v>
      </c>
      <c r="I81" s="1">
        <f t="shared" si="10"/>
        <v>2.5436448999999972E-2</v>
      </c>
      <c r="J81" s="1">
        <f t="shared" si="11"/>
        <v>3.3679810621714892E-3</v>
      </c>
      <c r="K81" s="31">
        <f t="shared" si="12"/>
        <v>7.5425271233085214</v>
      </c>
      <c r="L81" s="32">
        <v>20</v>
      </c>
      <c r="M81" s="31">
        <f t="shared" si="17"/>
        <v>-12.45747287669148</v>
      </c>
      <c r="N81" s="7">
        <f t="shared" si="18"/>
        <v>0.97645638795191514</v>
      </c>
      <c r="O81" s="1">
        <f t="shared" si="13"/>
        <v>4.2786514055123499E-3</v>
      </c>
      <c r="P81">
        <v>2</v>
      </c>
      <c r="S81" s="1">
        <v>0.81830096200000002</v>
      </c>
      <c r="T81" s="1">
        <v>0.114862781</v>
      </c>
      <c r="U81" s="1">
        <f t="shared" si="14"/>
        <v>-2.8529138696620896E-3</v>
      </c>
      <c r="X81" s="1">
        <v>0.81830096200000002</v>
      </c>
      <c r="Y81" s="1">
        <v>9.2878480200000002E-2</v>
      </c>
      <c r="Z81" s="1">
        <f t="shared" si="15"/>
        <v>-2.306876971363908E-3</v>
      </c>
      <c r="AC81" s="1">
        <v>0.81830096200000002</v>
      </c>
      <c r="AD81" s="1">
        <v>9.7859583700000002E-2</v>
      </c>
      <c r="AE81" s="1">
        <f t="shared" si="16"/>
        <v>-2.4305955435389311E-3</v>
      </c>
      <c r="AG81" s="1"/>
      <c r="AH81" s="1">
        <v>0.81830096200000002</v>
      </c>
      <c r="AI81" s="1">
        <v>2.4543016599999998E-2</v>
      </c>
      <c r="AJ81" s="1">
        <f>-AI81*$N81*$I81</f>
        <v>-6.0958921464287813E-4</v>
      </c>
      <c r="AM81" s="1">
        <v>0.81830096200000002</v>
      </c>
      <c r="AN81" s="1">
        <v>-1.11952313E-2</v>
      </c>
      <c r="AO81" s="1">
        <f>-AN81*$N81*$I81</f>
        <v>2.7806248788147614E-4</v>
      </c>
      <c r="AR81" s="1">
        <v>0.81830096200000002</v>
      </c>
      <c r="AS81" s="1">
        <v>-4.9920488999999998E-2</v>
      </c>
      <c r="AT81" s="1">
        <f>-AS81*$N81*$I81</f>
        <v>1.2399042945722668E-3</v>
      </c>
      <c r="AV81" s="1"/>
      <c r="AW81" s="1">
        <v>0.81830096200000002</v>
      </c>
      <c r="AX81" s="1">
        <v>-8.9611651900000006E-2</v>
      </c>
      <c r="AY81" s="1">
        <f>-AX81*$N81*$I81</f>
        <v>2.2257368519472045E-3</v>
      </c>
      <c r="BA81" s="1"/>
      <c r="BB81" s="1">
        <v>0.81830096200000002</v>
      </c>
      <c r="BC81" s="1">
        <v>-0.13461585000000001</v>
      </c>
      <c r="BD81" s="1">
        <f>-BC81*$N81*$I81</f>
        <v>3.3435323626837092E-3</v>
      </c>
      <c r="BF81" s="1"/>
      <c r="BG81" s="1">
        <v>0.81830096200000002</v>
      </c>
      <c r="BH81" s="1">
        <v>-0.17148329800000001</v>
      </c>
      <c r="BI81" s="1">
        <f>-BH81*$N81*$I81</f>
        <v>4.259230666542867E-3</v>
      </c>
      <c r="BL81" s="1">
        <v>0.81830096200000002</v>
      </c>
      <c r="BM81" s="1">
        <v>-0.21377966600000001</v>
      </c>
      <c r="BN81" s="1">
        <f>-BM81*$N81*$I81</f>
        <v>5.3097702221151085E-3</v>
      </c>
      <c r="BQ81" s="1">
        <v>0.81830095999999997</v>
      </c>
      <c r="BR81" s="1">
        <v>-0.25711274000000001</v>
      </c>
      <c r="BS81" s="1">
        <f>-BR81*$N81*$I81</f>
        <v>6.3860590491259545E-3</v>
      </c>
      <c r="BU81" s="1">
        <v>0.81830095999999997</v>
      </c>
      <c r="BV81" s="1">
        <v>-0.25711274000000001</v>
      </c>
    </row>
    <row r="82" spans="6:74" x14ac:dyDescent="0.3">
      <c r="F82" s="1">
        <v>0.84373741099999999</v>
      </c>
      <c r="G82" s="1">
        <v>0.05</v>
      </c>
      <c r="H82" s="1">
        <f>-H40</f>
        <v>-2.6368918455803421E-2</v>
      </c>
      <c r="I82" s="1">
        <f t="shared" si="10"/>
        <v>2.5432840999999984E-2</v>
      </c>
      <c r="J82" s="1">
        <f t="shared" si="11"/>
        <v>3.626253448152119E-3</v>
      </c>
      <c r="K82" s="31">
        <f t="shared" si="12"/>
        <v>8.1146262789469308</v>
      </c>
      <c r="L82" s="32">
        <v>20</v>
      </c>
      <c r="M82" s="31">
        <f t="shared" si="17"/>
        <v>-11.885373721053069</v>
      </c>
      <c r="N82" s="7">
        <f t="shared" si="18"/>
        <v>0.97856159234746443</v>
      </c>
      <c r="O82" s="1">
        <f t="shared" si="13"/>
        <v>4.0909588562682573E-3</v>
      </c>
      <c r="P82">
        <v>2</v>
      </c>
      <c r="S82" s="1">
        <v>0.84373741099999999</v>
      </c>
      <c r="T82" s="1">
        <v>0.12325488499999999</v>
      </c>
      <c r="U82" s="1">
        <f t="shared" si="14"/>
        <v>-3.067518446865718E-3</v>
      </c>
      <c r="X82" s="1">
        <v>0.84373741099999999</v>
      </c>
      <c r="Y82" s="1">
        <v>0.10189047599999999</v>
      </c>
      <c r="Z82" s="1">
        <f t="shared" si="15"/>
        <v>-2.5358095518074495E-3</v>
      </c>
      <c r="AC82" s="1">
        <v>0.84373741099999999</v>
      </c>
      <c r="AD82" s="1">
        <v>0.109294795</v>
      </c>
      <c r="AE82" s="1">
        <f t="shared" si="16"/>
        <v>-2.7200852916207502E-3</v>
      </c>
      <c r="AG82" s="1"/>
      <c r="AH82" s="1">
        <v>0.84373741099999999</v>
      </c>
      <c r="AI82" s="1">
        <v>3.5651407099999997E-2</v>
      </c>
      <c r="AJ82" s="1">
        <f>-AI82*$N82*$I82</f>
        <v>-8.8727800878617862E-4</v>
      </c>
      <c r="AM82" s="1">
        <v>0.84373741099999999</v>
      </c>
      <c r="AN82" s="1">
        <v>1.2233464500000001E-3</v>
      </c>
      <c r="AO82" s="1">
        <f>-AN82*$N82*$I82</f>
        <v>-3.0446158805654563E-5</v>
      </c>
      <c r="AR82" s="1">
        <v>0.84373741099999999</v>
      </c>
      <c r="AS82" s="1">
        <v>-3.6251824299999999E-2</v>
      </c>
      <c r="AT82" s="1">
        <f>-AS82*$N82*$I82</f>
        <v>9.0222095272560524E-4</v>
      </c>
      <c r="AV82" s="1"/>
      <c r="AW82" s="1">
        <v>0.84373741099999999</v>
      </c>
      <c r="AX82" s="1">
        <v>-7.47341953E-2</v>
      </c>
      <c r="AY82" s="1">
        <f>-AX82*$N82*$I82</f>
        <v>1.8599548625956308E-3</v>
      </c>
      <c r="BA82" s="1"/>
      <c r="BB82" s="1">
        <v>0.84373741099999999</v>
      </c>
      <c r="BC82" s="1">
        <v>-0.118678038</v>
      </c>
      <c r="BD82" s="1">
        <f>-BC82*$N82*$I82</f>
        <v>2.9536117031209812E-3</v>
      </c>
      <c r="BF82" s="1"/>
      <c r="BG82" s="1">
        <v>0.84373741099999999</v>
      </c>
      <c r="BH82" s="1">
        <v>-0.15446547999999999</v>
      </c>
      <c r="BI82" s="1">
        <f>-BH82*$N82*$I82</f>
        <v>3.8442752942730632E-3</v>
      </c>
      <c r="BL82" s="1">
        <v>0.84373741099999999</v>
      </c>
      <c r="BM82" s="1">
        <v>-0.19584257799999999</v>
      </c>
      <c r="BN82" s="1">
        <f>-BM82*$N82*$I82</f>
        <v>4.8740520158429279E-3</v>
      </c>
      <c r="BQ82" s="1">
        <v>0.84373741000000002</v>
      </c>
      <c r="BR82" s="1">
        <v>-0.23829262000000001</v>
      </c>
      <c r="BS82" s="1">
        <f>-BR82*$N82*$I82</f>
        <v>5.9305317399952371E-3</v>
      </c>
      <c r="BU82" s="1">
        <v>0.84373741000000002</v>
      </c>
      <c r="BV82" s="1">
        <v>-0.23829262000000001</v>
      </c>
    </row>
    <row r="83" spans="6:74" x14ac:dyDescent="0.3">
      <c r="F83" s="1">
        <v>0.86917025199999998</v>
      </c>
      <c r="G83" s="1">
        <v>0.05</v>
      </c>
      <c r="H83" s="1">
        <f>-H41</f>
        <v>-2.2742665007651302E-2</v>
      </c>
      <c r="I83" s="1">
        <f t="shared" si="10"/>
        <v>2.7099299000000077E-2</v>
      </c>
      <c r="J83" s="1">
        <f t="shared" si="11"/>
        <v>4.1485764175996295E-3</v>
      </c>
      <c r="K83" s="31">
        <f t="shared" si="12"/>
        <v>8.7037205836061116</v>
      </c>
      <c r="L83" s="32">
        <v>20</v>
      </c>
      <c r="M83" s="31">
        <f t="shared" si="17"/>
        <v>-11.296279416393888</v>
      </c>
      <c r="N83" s="7">
        <f t="shared" si="18"/>
        <v>0.98062738052297282</v>
      </c>
      <c r="O83" s="1">
        <f t="shared" si="13"/>
        <v>3.8964000919019261E-3</v>
      </c>
      <c r="P83">
        <v>2</v>
      </c>
      <c r="S83" s="1">
        <v>0.86917025199999998</v>
      </c>
      <c r="T83" s="1">
        <v>0.13139378700000001</v>
      </c>
      <c r="U83" s="1">
        <f t="shared" si="14"/>
        <v>-3.491699831222024E-3</v>
      </c>
      <c r="X83" s="1">
        <v>0.86917025199999998</v>
      </c>
      <c r="Y83" s="1">
        <v>0.110662601</v>
      </c>
      <c r="Z83" s="1">
        <f t="shared" si="15"/>
        <v>-2.940782772584903E-3</v>
      </c>
      <c r="AC83" s="1">
        <v>0.86917025199999998</v>
      </c>
      <c r="AD83" s="1">
        <v>0.119874358</v>
      </c>
      <c r="AE83" s="1">
        <f t="shared" si="16"/>
        <v>-3.1855789010514514E-3</v>
      </c>
      <c r="AG83" s="1"/>
      <c r="AH83" s="1">
        <v>0.86917025199999998</v>
      </c>
      <c r="AI83" s="1">
        <v>4.6547502099999999E-2</v>
      </c>
      <c r="AJ83" s="1">
        <f>-AI83*$N83*$I83</f>
        <v>-1.2369679642948172E-3</v>
      </c>
      <c r="AM83" s="1">
        <v>0.86917025199999998</v>
      </c>
      <c r="AN83" s="1">
        <v>1.34317907E-2</v>
      </c>
      <c r="AO83" s="1">
        <f>-AN83*$N83*$I83</f>
        <v>-3.5694063160078912E-4</v>
      </c>
      <c r="AR83" s="1">
        <v>0.86917025199999998</v>
      </c>
      <c r="AS83" s="1">
        <v>-2.2794385100000002E-2</v>
      </c>
      <c r="AT83" s="1">
        <f>-AS83*$N83*$I83</f>
        <v>6.0574516058723403E-4</v>
      </c>
      <c r="AV83" s="1"/>
      <c r="AW83" s="1">
        <v>0.86917025199999998</v>
      </c>
      <c r="AX83" s="1">
        <v>-6.00665227E-2</v>
      </c>
      <c r="AY83" s="1">
        <f>-AX83*$N83*$I83</f>
        <v>1.5962266707000678E-3</v>
      </c>
      <c r="BA83" s="1"/>
      <c r="BB83" s="1">
        <v>0.86917025199999998</v>
      </c>
      <c r="BC83" s="1">
        <v>-0.102932781</v>
      </c>
      <c r="BD83" s="1">
        <f>-BC83*$N83*$I83</f>
        <v>2.735368104162441E-3</v>
      </c>
      <c r="BF83" s="1"/>
      <c r="BG83" s="1">
        <v>0.86917025199999998</v>
      </c>
      <c r="BH83" s="1">
        <v>-0.13763029199999999</v>
      </c>
      <c r="BI83" s="1">
        <f>-BH83*$N83*$I83</f>
        <v>3.6574306770489678E-3</v>
      </c>
      <c r="BL83" s="1">
        <v>0.86917025199999998</v>
      </c>
      <c r="BM83" s="1">
        <v>-0.17805272899999999</v>
      </c>
      <c r="BN83" s="1">
        <f>-BM83*$N83*$I83</f>
        <v>4.7316292344775843E-3</v>
      </c>
      <c r="BQ83" s="1">
        <v>0.86917025000000003</v>
      </c>
      <c r="BR83" s="1">
        <v>-0.21958731000000001</v>
      </c>
      <c r="BS83" s="1">
        <f>-BR83*$N83*$I83</f>
        <v>5.8353822564342281E-3</v>
      </c>
      <c r="BU83" s="1">
        <v>0.86917025000000003</v>
      </c>
      <c r="BV83" s="1">
        <v>-0.21958731000000001</v>
      </c>
    </row>
    <row r="84" spans="6:74" x14ac:dyDescent="0.3">
      <c r="F84" s="1">
        <v>0.89626955100000005</v>
      </c>
      <c r="G84" s="1">
        <v>0.05</v>
      </c>
      <c r="H84" s="1">
        <f>-H42</f>
        <v>-1.8594088590051672E-2</v>
      </c>
      <c r="I84" s="1">
        <f t="shared" si="10"/>
        <v>2.922609399999998E-2</v>
      </c>
      <c r="J84" s="1">
        <f t="shared" si="11"/>
        <v>4.8033973728448809E-3</v>
      </c>
      <c r="K84" s="31">
        <f t="shared" si="12"/>
        <v>9.3332956604413475</v>
      </c>
      <c r="L84" s="32">
        <v>20</v>
      </c>
      <c r="M84" s="31">
        <f t="shared" si="17"/>
        <v>-10.666704339558652</v>
      </c>
      <c r="N84" s="7">
        <f t="shared" si="18"/>
        <v>0.98272052500332674</v>
      </c>
      <c r="O84" s="1">
        <f t="shared" si="13"/>
        <v>3.6870955105330647E-3</v>
      </c>
      <c r="P84">
        <v>2</v>
      </c>
      <c r="S84" s="1">
        <v>0.89626955100000005</v>
      </c>
      <c r="T84" s="1">
        <v>0.13928333900000001</v>
      </c>
      <c r="U84" s="1">
        <f t="shared" si="14"/>
        <v>-4.0003682618645611E-3</v>
      </c>
      <c r="X84" s="1">
        <v>0.89626955100000005</v>
      </c>
      <c r="Y84" s="1">
        <v>0.120033469</v>
      </c>
      <c r="Z84" s="1">
        <f t="shared" si="15"/>
        <v>-3.4474911586453542E-3</v>
      </c>
      <c r="AC84" s="1">
        <v>0.89626955100000005</v>
      </c>
      <c r="AD84" s="1">
        <v>0.13046159099999999</v>
      </c>
      <c r="AE84" s="1">
        <f t="shared" si="16"/>
        <v>-3.7469981102962722E-3</v>
      </c>
      <c r="AG84" s="1"/>
      <c r="AH84" s="1">
        <v>0.89626955100000005</v>
      </c>
      <c r="AI84" s="1">
        <v>5.8633153399999999E-2</v>
      </c>
      <c r="AJ84" s="1">
        <f>-AI84*$N84*$I84</f>
        <v>-1.6840076324878752E-3</v>
      </c>
      <c r="AM84" s="1">
        <v>0.89626955100000005</v>
      </c>
      <c r="AN84" s="1">
        <v>2.7124199599999999E-2</v>
      </c>
      <c r="AO84" s="1">
        <f>-AN84*$N84*$I84</f>
        <v>-7.7903637281641716E-4</v>
      </c>
      <c r="AR84" s="1">
        <v>0.89626955100000005</v>
      </c>
      <c r="AS84" s="1">
        <v>-7.5412712700000002E-3</v>
      </c>
      <c r="AT84" s="1">
        <f>-AS84*$N84*$I84</f>
        <v>2.1659347384412608E-4</v>
      </c>
      <c r="AV84" s="1"/>
      <c r="AW84" s="1">
        <v>0.89626955100000005</v>
      </c>
      <c r="AX84" s="1">
        <v>-4.3287240999999997E-2</v>
      </c>
      <c r="AY84" s="1">
        <f>-AX84*$N84*$I84</f>
        <v>1.2432564173384896E-3</v>
      </c>
      <c r="BA84" s="1"/>
      <c r="BB84" s="1">
        <v>0.89626955100000005</v>
      </c>
      <c r="BC84" s="1">
        <v>-8.4694624900000001E-2</v>
      </c>
      <c r="BD84" s="1">
        <f>-BC84*$N84*$I84</f>
        <v>2.4325213039334439E-3</v>
      </c>
      <c r="BF84" s="1"/>
      <c r="BG84" s="1">
        <v>0.89626955100000005</v>
      </c>
      <c r="BH84" s="1">
        <v>-0.118027379</v>
      </c>
      <c r="BI84" s="1">
        <f>-BH84*$N84*$I84</f>
        <v>3.3898740823743445E-3</v>
      </c>
      <c r="BL84" s="1">
        <v>0.89626955100000005</v>
      </c>
      <c r="BM84" s="1">
        <v>-0.15714719099999999</v>
      </c>
      <c r="BN84" s="1">
        <f>-BM84*$N84*$I84</f>
        <v>4.5134374278431684E-3</v>
      </c>
      <c r="BQ84" s="1">
        <v>0.89626954999999997</v>
      </c>
      <c r="BR84" s="1">
        <v>-0.19741845999999999</v>
      </c>
      <c r="BS84" s="1">
        <f>-BR84*$N84*$I84</f>
        <v>5.670071864734505E-3</v>
      </c>
      <c r="BU84" s="1">
        <v>0.89626954999999997</v>
      </c>
      <c r="BV84" s="1">
        <v>-0.19741845999999999</v>
      </c>
    </row>
    <row r="85" spans="6:74" x14ac:dyDescent="0.3">
      <c r="F85" s="1">
        <v>0.92549564500000003</v>
      </c>
      <c r="G85" s="1">
        <v>0.05</v>
      </c>
      <c r="H85" s="1">
        <f>-H43</f>
        <v>-1.3790691217206792E-2</v>
      </c>
      <c r="I85" s="1">
        <f t="shared" si="10"/>
        <v>2.8568093999999933E-2</v>
      </c>
      <c r="J85" s="1">
        <f t="shared" si="11"/>
        <v>5.0254670321388077E-3</v>
      </c>
      <c r="K85" s="31">
        <f t="shared" si="12"/>
        <v>9.97693182806103</v>
      </c>
      <c r="L85" s="32">
        <v>20</v>
      </c>
      <c r="M85" s="31">
        <f t="shared" si="17"/>
        <v>-10.02306817193897</v>
      </c>
      <c r="N85" s="7">
        <f t="shared" si="18"/>
        <v>0.98473775973874689</v>
      </c>
      <c r="O85" s="1">
        <f t="shared" si="13"/>
        <v>3.4717254967341917E-3</v>
      </c>
      <c r="P85">
        <v>2</v>
      </c>
      <c r="S85" s="1">
        <v>0.92549564500000003</v>
      </c>
      <c r="T85" s="1">
        <v>0.147501405</v>
      </c>
      <c r="U85" s="1">
        <f t="shared" si="14"/>
        <v>-4.1495214561946096E-3</v>
      </c>
      <c r="X85" s="1">
        <v>0.92549564500000003</v>
      </c>
      <c r="Y85" s="1">
        <v>0.12970361699999999</v>
      </c>
      <c r="Z85" s="1">
        <f t="shared" si="15"/>
        <v>-3.6488326445944562E-3</v>
      </c>
      <c r="AC85" s="1">
        <v>0.92549564500000003</v>
      </c>
      <c r="AD85" s="1">
        <v>0.141057301</v>
      </c>
      <c r="AE85" s="1">
        <f t="shared" si="16"/>
        <v>-3.9682354012316109E-3</v>
      </c>
      <c r="AG85" s="1"/>
      <c r="AH85" s="1">
        <v>0.92549564500000003</v>
      </c>
      <c r="AI85" s="1">
        <v>7.1175601199999994E-2</v>
      </c>
      <c r="AJ85" s="1">
        <f>-AI85*$N85*$I85</f>
        <v>-2.002317770037179E-3</v>
      </c>
      <c r="AM85" s="1">
        <v>0.92549564500000003</v>
      </c>
      <c r="AN85" s="1">
        <v>4.1322708299999997E-2</v>
      </c>
      <c r="AO85" s="1">
        <f>-AN85*$N85*$I85</f>
        <v>-1.162493772306244E-3</v>
      </c>
      <c r="AR85" s="1">
        <v>0.92549564500000003</v>
      </c>
      <c r="AS85" s="1">
        <v>8.2737643399999998E-3</v>
      </c>
      <c r="AT85" s="1">
        <f>-AS85*$N85*$I85</f>
        <v>-2.3275820764099054E-4</v>
      </c>
      <c r="AV85" s="1"/>
      <c r="AW85" s="1">
        <v>0.92549564500000003</v>
      </c>
      <c r="AX85" s="1">
        <v>-2.5889905599999999E-2</v>
      </c>
      <c r="AY85" s="1">
        <f>-AX85*$N85*$I85</f>
        <v>7.2833691845886474E-4</v>
      </c>
      <c r="BA85" s="1"/>
      <c r="BB85" s="1">
        <v>0.92549564500000003</v>
      </c>
      <c r="BC85" s="1">
        <v>-6.5742568900000006E-2</v>
      </c>
      <c r="BD85" s="1">
        <f>-BC85*$N85*$I85</f>
        <v>1.8494752659196877E-3</v>
      </c>
      <c r="BF85" s="1"/>
      <c r="BG85" s="1">
        <v>0.92549564500000003</v>
      </c>
      <c r="BH85" s="1">
        <v>-9.7665296799999995E-2</v>
      </c>
      <c r="BI85" s="1">
        <f>-BH85*$N85*$I85</f>
        <v>2.7475280292903973E-3</v>
      </c>
      <c r="BL85" s="1">
        <v>0.92549564500000003</v>
      </c>
      <c r="BM85" s="1">
        <v>-0.135396192</v>
      </c>
      <c r="BN85" s="1">
        <f>-BM85*$N85*$I85</f>
        <v>3.8089766249416067E-3</v>
      </c>
      <c r="BQ85" s="1">
        <v>0.92549565</v>
      </c>
      <c r="BR85" s="1">
        <v>-0.17432179</v>
      </c>
      <c r="BS85" s="1">
        <f>-BR85*$N85*$I85</f>
        <v>4.9040346963966277E-3</v>
      </c>
      <c r="BU85" s="1">
        <v>0.92549565</v>
      </c>
      <c r="BV85" s="1">
        <v>-0.17432179</v>
      </c>
    </row>
    <row r="86" spans="6:74" x14ac:dyDescent="0.3">
      <c r="F86" s="1">
        <v>0.95406373899999997</v>
      </c>
      <c r="G86" s="1">
        <v>0.05</v>
      </c>
      <c r="H86" s="1">
        <f>-H44</f>
        <v>-8.7652241850679838E-3</v>
      </c>
      <c r="I86" s="1">
        <f t="shared" si="10"/>
        <v>2.5547482999999982E-2</v>
      </c>
      <c r="J86" s="1">
        <f t="shared" si="11"/>
        <v>4.7706090387346304E-3</v>
      </c>
      <c r="K86" s="31">
        <f t="shared" si="12"/>
        <v>10.577306321837623</v>
      </c>
      <c r="L86" s="32">
        <v>20</v>
      </c>
      <c r="M86" s="31">
        <f t="shared" si="17"/>
        <v>-9.4226936781623767</v>
      </c>
      <c r="N86" s="7">
        <f t="shared" si="18"/>
        <v>0.98650739417281563</v>
      </c>
      <c r="O86" s="1">
        <f t="shared" si="13"/>
        <v>3.2696368632422817E-3</v>
      </c>
      <c r="P86">
        <v>2</v>
      </c>
      <c r="S86" s="1">
        <v>0.95406373899999997</v>
      </c>
      <c r="T86" s="1">
        <v>0.15594005499999999</v>
      </c>
      <c r="U86" s="1">
        <f t="shared" si="14"/>
        <v>-3.930123036892697E-3</v>
      </c>
      <c r="X86" s="1">
        <v>0.95406373899999997</v>
      </c>
      <c r="Y86" s="1">
        <v>0.13894986400000001</v>
      </c>
      <c r="Z86" s="1">
        <f t="shared" si="15"/>
        <v>-3.5019229759762961E-3</v>
      </c>
      <c r="AC86" s="1">
        <v>0.95406373899999997</v>
      </c>
      <c r="AD86" s="1">
        <v>0.15246895399999999</v>
      </c>
      <c r="AE86" s="1">
        <f t="shared" si="16"/>
        <v>-3.8426416389703909E-3</v>
      </c>
      <c r="AG86" s="1"/>
      <c r="AH86" s="1">
        <v>0.95406373899999997</v>
      </c>
      <c r="AI86" s="1">
        <v>8.3377736899999999E-2</v>
      </c>
      <c r="AJ86" s="1">
        <f>-AI86*$N86*$I86</f>
        <v>-2.1013508335281034E-3</v>
      </c>
      <c r="AM86" s="1">
        <v>0.95406373899999997</v>
      </c>
      <c r="AN86" s="1">
        <v>5.5181245900000002E-2</v>
      </c>
      <c r="AO86" s="1">
        <f>-AN86*$N86*$I86</f>
        <v>-1.3907208492136976E-3</v>
      </c>
      <c r="AR86" s="1">
        <v>0.95406373899999997</v>
      </c>
      <c r="AS86" s="1">
        <v>2.37734164E-2</v>
      </c>
      <c r="AT86" s="1">
        <f>-AS86*$N86*$I86</f>
        <v>-5.991562043458472E-4</v>
      </c>
      <c r="AV86" s="1"/>
      <c r="AW86" s="1">
        <v>0.95406373899999997</v>
      </c>
      <c r="AX86" s="1">
        <v>-8.7730038500000006E-3</v>
      </c>
      <c r="AY86" s="1">
        <f>-AX86*$N86*$I86</f>
        <v>2.2110409370853002E-4</v>
      </c>
      <c r="BA86" s="1"/>
      <c r="BB86" s="1">
        <v>0.95406373899999997</v>
      </c>
      <c r="BC86" s="1">
        <v>-4.6964252300000002E-2</v>
      </c>
      <c r="BD86" s="1">
        <f>-BC86*$N86*$I86</f>
        <v>1.183629760004066E-3</v>
      </c>
      <c r="BF86" s="1"/>
      <c r="BG86" s="1">
        <v>0.95406373899999997</v>
      </c>
      <c r="BH86" s="1">
        <v>-7.7430909500000006E-2</v>
      </c>
      <c r="BI86" s="1">
        <f>-BH86*$N86*$I86</f>
        <v>1.9514742456228043E-3</v>
      </c>
      <c r="BL86" s="1">
        <v>0.95406373899999997</v>
      </c>
      <c r="BM86" s="1">
        <v>-0.11366538399999999</v>
      </c>
      <c r="BN86" s="1">
        <f>-BM86*$N86*$I86</f>
        <v>2.8646837668208761E-3</v>
      </c>
      <c r="BQ86" s="1">
        <v>0.95406374000000005</v>
      </c>
      <c r="BR86" s="1">
        <v>-0.15153537</v>
      </c>
      <c r="BS86" s="1">
        <f>-BR86*$N86*$I86</f>
        <v>3.8191127259834465E-3</v>
      </c>
      <c r="BU86" s="1">
        <v>0.95406374000000005</v>
      </c>
      <c r="BV86" s="1">
        <v>-0.15153537</v>
      </c>
    </row>
    <row r="87" spans="6:74" x14ac:dyDescent="0.3">
      <c r="F87" s="1">
        <v>0.97961122199999995</v>
      </c>
      <c r="G87" s="1">
        <v>0.05</v>
      </c>
      <c r="H87" s="1">
        <f>-H45</f>
        <v>-3.9946151463333534E-3</v>
      </c>
      <c r="I87" s="1">
        <f t="shared" si="10"/>
        <v>2.0388778000000052E-2</v>
      </c>
      <c r="J87" s="1">
        <f t="shared" si="11"/>
        <v>3.9946151463333534E-3</v>
      </c>
      <c r="K87" s="31">
        <f t="shared" si="12"/>
        <v>11.085105219472961</v>
      </c>
      <c r="L87" s="32">
        <v>20</v>
      </c>
      <c r="M87" s="31">
        <f t="shared" si="17"/>
        <v>-8.9148947805270389</v>
      </c>
      <c r="N87" s="7">
        <f t="shared" si="18"/>
        <v>0.9879196134161059</v>
      </c>
      <c r="O87" s="1">
        <f t="shared" si="13"/>
        <v>3.0978610403835294E-3</v>
      </c>
      <c r="P87">
        <v>2</v>
      </c>
      <c r="S87" s="1">
        <v>0.97961122199999995</v>
      </c>
      <c r="T87" s="1">
        <v>0.16390521</v>
      </c>
      <c r="U87" s="1">
        <f t="shared" si="14"/>
        <v>-3.3014563784049375E-3</v>
      </c>
      <c r="X87" s="1">
        <v>0.97961122199999995</v>
      </c>
      <c r="Y87" s="1">
        <v>0.14680743700000001</v>
      </c>
      <c r="Z87" s="1">
        <f t="shared" si="15"/>
        <v>-2.9570649357694673E-3</v>
      </c>
      <c r="AC87" s="1">
        <v>0.97961122199999995</v>
      </c>
      <c r="AD87" s="1">
        <v>0.161591866</v>
      </c>
      <c r="AE87" s="1">
        <f t="shared" si="16"/>
        <v>-3.2548599077726445E-3</v>
      </c>
      <c r="AG87" s="1"/>
      <c r="AH87" s="1">
        <v>0.97961122199999995</v>
      </c>
      <c r="AI87" s="1">
        <v>9.3282645499999997E-2</v>
      </c>
      <c r="AJ87" s="1">
        <f>-AI87*$N87*$I87</f>
        <v>-1.8789432317646378E-3</v>
      </c>
      <c r="AM87" s="1">
        <v>0.97961122199999995</v>
      </c>
      <c r="AN87" s="1">
        <v>6.6190321900000001E-2</v>
      </c>
      <c r="AO87" s="1">
        <f>-AN87*$N87*$I87</f>
        <v>-1.3332368167273696E-3</v>
      </c>
      <c r="AR87" s="1">
        <v>0.97961122199999995</v>
      </c>
      <c r="AS87" s="1">
        <v>3.5700283399999998E-2</v>
      </c>
      <c r="AT87" s="1">
        <f>-AS87*$N87*$I87</f>
        <v>-7.1909201874543159E-4</v>
      </c>
      <c r="AV87" s="1"/>
      <c r="AW87" s="1">
        <v>0.97961122199999995</v>
      </c>
      <c r="AX87" s="1">
        <v>3.9564062799999997E-3</v>
      </c>
      <c r="AY87" s="1">
        <f>-AX87*$N87*$I87</f>
        <v>-7.9691809361443419E-5</v>
      </c>
      <c r="BA87" s="1"/>
      <c r="BB87" s="1">
        <v>0.97961122199999995</v>
      </c>
      <c r="BC87" s="1">
        <v>-3.3732292400000002E-2</v>
      </c>
      <c r="BD87" s="1">
        <f>-BC87*$N87*$I87</f>
        <v>6.7945181182587418E-4</v>
      </c>
      <c r="BF87" s="1"/>
      <c r="BG87" s="1">
        <v>0.97961122199999995</v>
      </c>
      <c r="BH87" s="1">
        <v>-6.3520450800000003E-2</v>
      </c>
      <c r="BI87" s="1">
        <f>-BH87*$N87*$I87</f>
        <v>1.279459008367196E-3</v>
      </c>
      <c r="BL87" s="1">
        <v>0.97961122199999995</v>
      </c>
      <c r="BM87" s="1">
        <v>-9.9381718399999999E-2</v>
      </c>
      <c r="BN87" s="1">
        <f>-BM87*$N87*$I87</f>
        <v>2.0017936471239894E-3</v>
      </c>
      <c r="BQ87" s="1">
        <v>0.97961122</v>
      </c>
      <c r="BR87" s="1">
        <v>-0.13662901</v>
      </c>
      <c r="BS87" s="1">
        <f>-BR87*$N87*$I87</f>
        <v>2.7520462378203352E-3</v>
      </c>
      <c r="BU87" s="1">
        <v>0.97961122</v>
      </c>
      <c r="BV87" s="1">
        <v>-0.13662901</v>
      </c>
    </row>
    <row r="88" spans="6:74" x14ac:dyDescent="0.3">
      <c r="F88" s="1">
        <v>1</v>
      </c>
      <c r="G88" s="1">
        <v>0.05</v>
      </c>
      <c r="H88" s="1">
        <f>-H46</f>
        <v>0</v>
      </c>
      <c r="I88" s="1">
        <v>2.0388778000000052E-2</v>
      </c>
      <c r="J88" s="1">
        <v>3.9946151463333534E-3</v>
      </c>
      <c r="K88" s="31">
        <f t="shared" si="12"/>
        <v>11.085105219472961</v>
      </c>
      <c r="L88" s="32">
        <v>20</v>
      </c>
      <c r="M88" s="31">
        <f t="shared" si="17"/>
        <v>-8.9148947805270389</v>
      </c>
      <c r="N88" s="7">
        <f t="shared" si="18"/>
        <v>0.9879196134161059</v>
      </c>
      <c r="O88" s="1">
        <f t="shared" si="13"/>
        <v>3.0978610403835294E-3</v>
      </c>
      <c r="P88">
        <v>2</v>
      </c>
      <c r="S88" s="1">
        <v>1</v>
      </c>
      <c r="T88" s="1">
        <v>0.170786994</v>
      </c>
      <c r="U88" s="1">
        <f t="shared" si="14"/>
        <v>-3.4400725314949155E-3</v>
      </c>
      <c r="X88" s="1">
        <v>1</v>
      </c>
      <c r="Y88" s="1">
        <v>0.15256247100000001</v>
      </c>
      <c r="Z88" s="1">
        <f t="shared" si="15"/>
        <v>-3.0729855566407455E-3</v>
      </c>
      <c r="AC88" s="1">
        <v>1</v>
      </c>
      <c r="AD88" s="1">
        <v>0.168401735</v>
      </c>
      <c r="AE88" s="1">
        <f t="shared" si="16"/>
        <v>-3.3920275148679405E-3</v>
      </c>
      <c r="AG88" s="1"/>
      <c r="AH88" s="1">
        <v>1</v>
      </c>
      <c r="AI88" s="1">
        <v>0.100330578</v>
      </c>
      <c r="AJ88" s="1">
        <f>-AI88*$N88*$I88</f>
        <v>-2.0209060266428024E-3</v>
      </c>
      <c r="AM88" s="1">
        <v>1</v>
      </c>
      <c r="AN88" s="1">
        <v>7.4018308199999994E-2</v>
      </c>
      <c r="AO88" s="1">
        <f>-AN88*$N88*$I88</f>
        <v>-1.4909118247408515E-3</v>
      </c>
      <c r="AR88" s="1">
        <v>1</v>
      </c>
      <c r="AS88" s="1">
        <v>4.42216759E-2</v>
      </c>
      <c r="AT88" s="1">
        <f>-AS88*$N88*$I88</f>
        <v>-8.9073394289181475E-4</v>
      </c>
      <c r="AW88" s="1">
        <v>1</v>
      </c>
      <c r="AX88" s="1">
        <v>1.3142578800000001E-2</v>
      </c>
      <c r="AY88" s="1">
        <f>-AX88*$N88*$I88</f>
        <v>-2.6472404756352471E-4</v>
      </c>
      <c r="BB88" s="1">
        <v>1</v>
      </c>
      <c r="BC88" s="1">
        <v>-2.3968483299999999E-2</v>
      </c>
      <c r="BD88" s="1">
        <f>-BC88*$N88*$I88</f>
        <v>4.8278454401466078E-4</v>
      </c>
      <c r="BF88" s="1"/>
      <c r="BG88" s="1">
        <v>1</v>
      </c>
      <c r="BH88" s="1">
        <v>-5.3090524700000002E-2</v>
      </c>
      <c r="BI88" s="1">
        <f>-BH88*$N88*$I88</f>
        <v>1.0693744964158239E-3</v>
      </c>
      <c r="BL88" s="1">
        <v>1</v>
      </c>
      <c r="BM88" s="1">
        <v>-8.8365038000000007E-2</v>
      </c>
      <c r="BN88" s="1">
        <f>-BM88*$N88*$I88</f>
        <v>1.7798904521283655E-3</v>
      </c>
      <c r="BQ88">
        <v>1</v>
      </c>
      <c r="BR88" s="1">
        <v>-0.12502711</v>
      </c>
      <c r="BS88" s="1">
        <f>-BR88*$N88*$I88</f>
        <v>2.5183552724348159E-3</v>
      </c>
      <c r="BU88">
        <v>1</v>
      </c>
      <c r="BV88" s="1">
        <v>-0.12502711</v>
      </c>
    </row>
    <row r="89" spans="6:74" x14ac:dyDescent="0.3">
      <c r="F89" s="1">
        <v>1</v>
      </c>
      <c r="G89" s="1">
        <v>0.05</v>
      </c>
      <c r="H89" s="1">
        <f>-H47</f>
        <v>0</v>
      </c>
      <c r="I89" s="1">
        <v>2.0388778000000052E-2</v>
      </c>
      <c r="J89" s="1">
        <v>0</v>
      </c>
      <c r="K89" s="31">
        <f t="shared" si="12"/>
        <v>0</v>
      </c>
      <c r="L89" s="32">
        <v>20</v>
      </c>
      <c r="M89" s="31">
        <f t="shared" si="17"/>
        <v>-20</v>
      </c>
      <c r="N89" s="7">
        <f t="shared" si="18"/>
        <v>0.93969262078590832</v>
      </c>
      <c r="O89" s="1">
        <f t="shared" si="13"/>
        <v>6.6105853312280602E-3</v>
      </c>
      <c r="P89">
        <v>2</v>
      </c>
      <c r="S89" s="1">
        <v>1</v>
      </c>
      <c r="T89" s="1">
        <v>0.176026932</v>
      </c>
      <c r="U89" s="1">
        <f t="shared" si="14"/>
        <v>-3.3725324202355878E-3</v>
      </c>
      <c r="X89" s="1">
        <v>1</v>
      </c>
      <c r="Y89" s="1">
        <v>-1.21464218E-14</v>
      </c>
      <c r="Z89" s="1">
        <f t="shared" si="15"/>
        <v>2.3271553304329765E-16</v>
      </c>
      <c r="AC89" s="1">
        <v>1</v>
      </c>
      <c r="AD89" s="1">
        <v>-1.3833298699999999E-5</v>
      </c>
      <c r="AE89" s="1">
        <f>-AD89*$N89*$I89</f>
        <v>2.6503471834953535E-7</v>
      </c>
      <c r="AG89" s="1"/>
      <c r="AH89" s="1">
        <v>1</v>
      </c>
      <c r="AI89" s="1">
        <v>-1.6498687100000001E-9</v>
      </c>
      <c r="AJ89" s="1">
        <f>-AI89*$N89*$I89</f>
        <v>3.1610138575881491E-11</v>
      </c>
      <c r="AM89" s="1">
        <v>1</v>
      </c>
      <c r="AN89" s="1">
        <v>-3.23120511E-9</v>
      </c>
      <c r="AO89" s="1">
        <f>-AN89*$N89*$I89</f>
        <v>6.190725399852961E-11</v>
      </c>
      <c r="AR89" s="1">
        <v>1</v>
      </c>
      <c r="AS89" s="1">
        <v>-6.04568335E-9</v>
      </c>
      <c r="AT89" s="1">
        <f>-AS89*$N89*$I89</f>
        <v>1.1583036111970353E-10</v>
      </c>
      <c r="AW89" s="1">
        <v>1</v>
      </c>
      <c r="AX89" s="1">
        <v>-1.23344158E-8</v>
      </c>
      <c r="AY89" s="1">
        <f>-AX89*$N89*$I89</f>
        <v>2.3631734472407936E-10</v>
      </c>
      <c r="BB89" s="1">
        <v>1</v>
      </c>
      <c r="BC89" s="1">
        <v>-2.68520056E-8</v>
      </c>
      <c r="BD89" s="1">
        <f>-BC89*$N89*$I89</f>
        <v>5.1446252232781948E-10</v>
      </c>
      <c r="BF89" s="1"/>
      <c r="BG89" s="1">
        <v>1</v>
      </c>
      <c r="BH89" s="1">
        <v>-6.7648386600000005E-8</v>
      </c>
      <c r="BI89" s="1">
        <f>-BH89*$N89*$I89</f>
        <v>1.2960879019645171E-9</v>
      </c>
      <c r="BL89" s="1">
        <v>1</v>
      </c>
      <c r="BM89" s="1">
        <v>-1.81711516E-7</v>
      </c>
      <c r="BN89" s="1">
        <f>-BM89*$N89*$I89</f>
        <v>3.4814444123820654E-9</v>
      </c>
      <c r="BQ89">
        <v>1</v>
      </c>
      <c r="BR89" s="1">
        <v>-2.2802600000000001E-3</v>
      </c>
      <c r="BS89" s="1">
        <f>-BR89*$N89*$I89</f>
        <v>4.3687921440148734E-5</v>
      </c>
      <c r="BU89">
        <v>1</v>
      </c>
      <c r="BV89" s="1">
        <v>-2.2802600000000001E-3</v>
      </c>
    </row>
    <row r="91" spans="6:74" x14ac:dyDescent="0.3">
      <c r="M91" t="s">
        <v>219</v>
      </c>
      <c r="O91">
        <f>SUM(O7:O89)</f>
        <v>0.53090637124540807</v>
      </c>
      <c r="T91" s="1" t="s">
        <v>223</v>
      </c>
      <c r="U91" s="1">
        <f>SUM(U7:U89)</f>
        <v>-1.037850727333366E-2</v>
      </c>
      <c r="Z91" s="1">
        <f>SUM(Z7:Z89)</f>
        <v>6.6682865480292466E-2</v>
      </c>
      <c r="AE91" s="1">
        <f>SUM(AE7:AE89)</f>
        <v>0.13061336662547049</v>
      </c>
      <c r="AJ91" s="1">
        <f>SUM(AJ7:AJ89)</f>
        <v>0.22333643835124775</v>
      </c>
      <c r="AO91" s="1">
        <f>SUM(AO7:AO89)</f>
        <v>0.30198891447422882</v>
      </c>
      <c r="AT91" s="1">
        <f>SUM(AT7:AT89)</f>
        <v>0.38231800928584458</v>
      </c>
      <c r="AY91" s="1">
        <f>SUM(AY7:AY89)</f>
        <v>0.46346747393990384</v>
      </c>
      <c r="BD91" s="1">
        <f>SUM(BD7:BD89)</f>
        <v>0.54825171584153054</v>
      </c>
      <c r="BI91" s="1">
        <f>SUM(BI7:BI89)</f>
        <v>0.62494287631004286</v>
      </c>
      <c r="BN91" s="1">
        <f>SUM(BN7:BN89)</f>
        <v>0.69841351282658382</v>
      </c>
      <c r="BS91" s="1">
        <f>SUM(BS7:BS89)</f>
        <v>0.76630727661804154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opLeftCell="A35" workbookViewId="0">
      <selection activeCell="B44" sqref="B44:E68"/>
    </sheetView>
  </sheetViews>
  <sheetFormatPr defaultRowHeight="14.4" x14ac:dyDescent="0.3"/>
  <cols>
    <col min="1" max="1" width="66.21875" style="10" customWidth="1"/>
  </cols>
  <sheetData>
    <row r="1" spans="2:42" x14ac:dyDescent="0.3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5.6" x14ac:dyDescent="0.3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35">
      <c r="A40" s="24"/>
      <c r="Y40" s="25"/>
      <c r="Z40" s="25"/>
      <c r="AI40" s="25"/>
      <c r="AJ40" s="25"/>
      <c r="AK40" s="25"/>
      <c r="AO40" s="25"/>
      <c r="AP40" s="25"/>
    </row>
    <row r="41" spans="1:42" x14ac:dyDescent="0.3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5.6" x14ac:dyDescent="0.3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">
      <c r="M47" s="1"/>
      <c r="N47" s="1"/>
      <c r="O47" s="1"/>
      <c r="T47" s="1"/>
      <c r="Y47" s="1"/>
      <c r="Z47" s="1"/>
    </row>
    <row r="48" spans="1:42" x14ac:dyDescent="0.3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zoomScale="85" workbookViewId="0">
      <selection activeCell="X28" sqref="X28"/>
    </sheetView>
  </sheetViews>
  <sheetFormatPr defaultRowHeight="14.4" x14ac:dyDescent="0.3"/>
  <cols>
    <col min="1" max="1" width="72.77734375" customWidth="1"/>
    <col min="21" max="21" width="72.88671875" customWidth="1"/>
  </cols>
  <sheetData>
    <row r="1" spans="2:40" x14ac:dyDescent="0.3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">
      <c r="AF172" s="1"/>
    </row>
    <row r="173" spans="2:32" x14ac:dyDescent="0.3">
      <c r="AF173" s="1"/>
    </row>
    <row r="174" spans="2:32" x14ac:dyDescent="0.3">
      <c r="AF174" s="1"/>
    </row>
    <row r="175" spans="2:32" x14ac:dyDescent="0.3">
      <c r="AF175" s="1"/>
    </row>
    <row r="176" spans="2:32" x14ac:dyDescent="0.3">
      <c r="AF176" s="1"/>
    </row>
    <row r="177" spans="32:32" x14ac:dyDescent="0.3">
      <c r="AF177" s="1"/>
    </row>
    <row r="178" spans="32:32" x14ac:dyDescent="0.3">
      <c r="AF178" s="1"/>
    </row>
    <row r="179" spans="32:32" x14ac:dyDescent="0.3">
      <c r="AF179" s="1"/>
    </row>
    <row r="180" spans="32:32" x14ac:dyDescent="0.3">
      <c r="AF180" s="1"/>
    </row>
    <row r="181" spans="32:32" x14ac:dyDescent="0.3">
      <c r="AF181" s="1"/>
    </row>
    <row r="182" spans="32:32" x14ac:dyDescent="0.3">
      <c r="AF182" s="1"/>
    </row>
    <row r="183" spans="32:32" x14ac:dyDescent="0.3">
      <c r="AF183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opLeftCell="D1" workbookViewId="0">
      <selection activeCell="R15" sqref="R15"/>
    </sheetView>
  </sheetViews>
  <sheetFormatPr defaultRowHeight="14.4" x14ac:dyDescent="0.3"/>
  <sheetData>
    <row r="1" spans="1:8" x14ac:dyDescent="0.3">
      <c r="A1" s="3" t="s">
        <v>123</v>
      </c>
      <c r="B1" s="4" t="s">
        <v>208</v>
      </c>
      <c r="C1" s="27" t="s">
        <v>209</v>
      </c>
      <c r="D1" s="12" t="s">
        <v>207</v>
      </c>
      <c r="E1" s="27" t="s">
        <v>206</v>
      </c>
      <c r="F1" s="12" t="s">
        <v>211</v>
      </c>
      <c r="G1" s="12" t="s">
        <v>210</v>
      </c>
      <c r="H1" s="12" t="s">
        <v>212</v>
      </c>
    </row>
    <row r="2" spans="1:8" x14ac:dyDescent="0.3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NACA 0012</vt:lpstr>
      <vt:lpstr>NACA 0012 (M=0.1)</vt:lpstr>
      <vt:lpstr>Biconvex Airfoil</vt:lpstr>
      <vt:lpstr>Supersonic Wedge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2020-07-17T18:26:53Z</dcterms:created>
  <dcterms:modified xsi:type="dcterms:W3CDTF">2020-07-27T06:44:45Z</dcterms:modified>
</cp:coreProperties>
</file>