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Users\Elliot\Documents\Python\compressible_wedge\excel\"/>
    </mc:Choice>
  </mc:AlternateContent>
  <xr:revisionPtr revIDLastSave="0" documentId="13_ncr:1_{FFA1E47E-C677-4C2D-9A0A-AE0F4EE2503E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air_tp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2" i="1"/>
  <c r="J3" i="1"/>
  <c r="L3" i="1" s="1"/>
  <c r="J4" i="1"/>
  <c r="L4" i="1" s="1"/>
  <c r="J5" i="1"/>
  <c r="L5" i="1" s="1"/>
  <c r="J6" i="1"/>
  <c r="L6" i="1" s="1"/>
  <c r="J7" i="1"/>
  <c r="L7" i="1" s="1"/>
  <c r="J8" i="1"/>
  <c r="L8" i="1" s="1"/>
  <c r="J9" i="1"/>
  <c r="L9" i="1" s="1"/>
  <c r="J10" i="1"/>
  <c r="L10" i="1" s="1"/>
  <c r="J11" i="1"/>
  <c r="L11" i="1" s="1"/>
  <c r="J12" i="1"/>
  <c r="L12" i="1" s="1"/>
  <c r="J13" i="1"/>
  <c r="L13" i="1" s="1"/>
  <c r="J14" i="1"/>
  <c r="L14" i="1" s="1"/>
  <c r="J15" i="1"/>
  <c r="L15" i="1" s="1"/>
  <c r="J16" i="1"/>
  <c r="L16" i="1" s="1"/>
  <c r="J17" i="1"/>
  <c r="L17" i="1" s="1"/>
  <c r="J18" i="1"/>
  <c r="L18" i="1" s="1"/>
  <c r="J19" i="1"/>
  <c r="L19" i="1" s="1"/>
  <c r="J20" i="1"/>
  <c r="L20" i="1" s="1"/>
  <c r="J21" i="1"/>
  <c r="L21" i="1" s="1"/>
  <c r="J22" i="1"/>
  <c r="L22" i="1" s="1"/>
  <c r="J23" i="1"/>
  <c r="L23" i="1" s="1"/>
  <c r="J24" i="1"/>
  <c r="L24" i="1" s="1"/>
  <c r="M24" i="1" s="1"/>
  <c r="J25" i="1"/>
  <c r="L25" i="1" s="1"/>
  <c r="J26" i="1"/>
  <c r="L26" i="1" s="1"/>
  <c r="J27" i="1"/>
  <c r="L27" i="1" s="1"/>
  <c r="J28" i="1"/>
  <c r="L28" i="1" s="1"/>
  <c r="M28" i="1" s="1"/>
  <c r="J29" i="1"/>
  <c r="L29" i="1" s="1"/>
  <c r="J30" i="1"/>
  <c r="L30" i="1" s="1"/>
  <c r="J31" i="1"/>
  <c r="L31" i="1" s="1"/>
  <c r="J32" i="1"/>
  <c r="L32" i="1" s="1"/>
  <c r="M32" i="1" s="1"/>
  <c r="J33" i="1"/>
  <c r="L33" i="1" s="1"/>
  <c r="J34" i="1"/>
  <c r="L34" i="1" s="1"/>
  <c r="J35" i="1"/>
  <c r="L35" i="1" s="1"/>
  <c r="J36" i="1"/>
  <c r="L36" i="1" s="1"/>
  <c r="M36" i="1" s="1"/>
  <c r="J37" i="1"/>
  <c r="L37" i="1" s="1"/>
  <c r="J38" i="1"/>
  <c r="L38" i="1" s="1"/>
  <c r="J39" i="1"/>
  <c r="L39" i="1" s="1"/>
  <c r="J40" i="1"/>
  <c r="L40" i="1" s="1"/>
  <c r="M40" i="1" s="1"/>
  <c r="J41" i="1"/>
  <c r="L41" i="1" s="1"/>
  <c r="J2" i="1"/>
  <c r="I2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3" i="1"/>
  <c r="L2" i="1" l="1"/>
  <c r="M2" i="1" s="1"/>
  <c r="M20" i="1"/>
  <c r="M12" i="1"/>
  <c r="M39" i="1"/>
  <c r="M35" i="1"/>
  <c r="M31" i="1"/>
  <c r="M27" i="1"/>
  <c r="M23" i="1"/>
  <c r="M19" i="1"/>
  <c r="M15" i="1"/>
  <c r="M11" i="1"/>
  <c r="M7" i="1"/>
  <c r="M3" i="1"/>
  <c r="M16" i="1"/>
  <c r="M8" i="1"/>
  <c r="M38" i="1"/>
  <c r="M34" i="1"/>
  <c r="M30" i="1"/>
  <c r="M26" i="1"/>
  <c r="M22" i="1"/>
  <c r="M18" i="1"/>
  <c r="M14" i="1"/>
  <c r="M10" i="1"/>
  <c r="M6" i="1"/>
  <c r="M4" i="1"/>
  <c r="M41" i="1"/>
  <c r="M37" i="1"/>
  <c r="M33" i="1"/>
  <c r="M29" i="1"/>
  <c r="M25" i="1"/>
  <c r="M21" i="1"/>
  <c r="M17" i="1"/>
  <c r="M13" i="1"/>
  <c r="M9" i="1"/>
  <c r="M5" i="1"/>
</calcChain>
</file>

<file path=xl/sharedStrings.xml><?xml version="1.0" encoding="utf-8"?>
<sst xmlns="http://schemas.openxmlformats.org/spreadsheetml/2006/main" count="23" uniqueCount="22">
  <si>
    <t>Temp. (K)</t>
  </si>
  <si>
    <t>Cp</t>
  </si>
  <si>
    <t>Cv</t>
  </si>
  <si>
    <t>gamma</t>
  </si>
  <si>
    <t>gamma_perf</t>
  </si>
  <si>
    <t>theta</t>
  </si>
  <si>
    <r>
      <t> </t>
    </r>
    <r>
      <rPr>
        <sz val="11"/>
        <color theme="1"/>
        <rFont val="Calibri"/>
        <family val="2"/>
        <scheme val="minor"/>
      </rPr>
      <t>1.003</t>
    </r>
  </si>
  <si>
    <r>
      <t> </t>
    </r>
    <r>
      <rPr>
        <sz val="11"/>
        <color theme="1"/>
        <rFont val="Calibri"/>
        <family val="2"/>
        <scheme val="minor"/>
      </rPr>
      <t>0.716</t>
    </r>
  </si>
  <si>
    <r>
      <t> </t>
    </r>
    <r>
      <rPr>
        <sz val="11"/>
        <color theme="1"/>
        <rFont val="Calibri"/>
        <family val="2"/>
        <scheme val="minor"/>
      </rPr>
      <t>1.005</t>
    </r>
  </si>
  <si>
    <r>
      <t> </t>
    </r>
    <r>
      <rPr>
        <sz val="11"/>
        <color theme="1"/>
        <rFont val="Calibri"/>
        <family val="2"/>
        <scheme val="minor"/>
      </rPr>
      <t>0.718</t>
    </r>
  </si>
  <si>
    <r>
      <t> </t>
    </r>
    <r>
      <rPr>
        <sz val="11"/>
        <color theme="1"/>
        <rFont val="Calibri"/>
        <family val="2"/>
        <scheme val="minor"/>
      </rPr>
      <t>1.008</t>
    </r>
  </si>
  <si>
    <r>
      <t> </t>
    </r>
    <r>
      <rPr>
        <sz val="11"/>
        <color theme="1"/>
        <rFont val="Calibri"/>
        <family val="2"/>
        <scheme val="minor"/>
      </rPr>
      <t>0.721</t>
    </r>
  </si>
  <si>
    <r>
      <t> </t>
    </r>
    <r>
      <rPr>
        <sz val="11"/>
        <color theme="1"/>
        <rFont val="Calibri"/>
        <family val="2"/>
        <scheme val="minor"/>
      </rPr>
      <t>1.013</t>
    </r>
  </si>
  <si>
    <r>
      <t> </t>
    </r>
    <r>
      <rPr>
        <sz val="11"/>
        <color theme="1"/>
        <rFont val="Calibri"/>
        <family val="2"/>
        <scheme val="minor"/>
      </rPr>
      <t>1.020</t>
    </r>
  </si>
  <si>
    <r>
      <t> </t>
    </r>
    <r>
      <rPr>
        <sz val="11"/>
        <color theme="1"/>
        <rFont val="Calibri"/>
        <family val="2"/>
        <scheme val="minor"/>
      </rPr>
      <t>1.029</t>
    </r>
  </si>
  <si>
    <r>
      <t> </t>
    </r>
    <r>
      <rPr>
        <sz val="11"/>
        <color theme="1"/>
        <rFont val="Calibri"/>
        <family val="2"/>
        <scheme val="minor"/>
      </rPr>
      <t>1.040</t>
    </r>
  </si>
  <si>
    <t>k_eqn</t>
  </si>
  <si>
    <t>Cp_eqn</t>
  </si>
  <si>
    <t>Cp_perf</t>
  </si>
  <si>
    <t>Cv_perf</t>
  </si>
  <si>
    <t>R_eqn</t>
  </si>
  <si>
    <t>a_eqn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</si>
</sst>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5" formatCode="0.000"/>
    <numFmt numFmtId="176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0" fillId="2" borderId="1" xfId="0" applyFont="1" applyFill="1" applyBorder="1" applyAlignment="1">
      <alignment horizontal="center" vertical="center" wrapText="1"/>
    </xf>
    <xf numFmtId="0" fontId="0" fillId="0" borderId="0" xfId="0" applyFont="1"/>
    <xf numFmtId="0" fontId="0" fillId="2" borderId="2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175" fontId="0" fillId="0" borderId="0" xfId="0" applyNumberFormat="1" applyFont="1"/>
    <xf numFmtId="17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Experimental Data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air_tpg!$A$3:$A$21</c:f>
              <c:numCache>
                <c:formatCode>General</c:formatCode>
                <c:ptCount val="19"/>
                <c:pt idx="0">
                  <c:v>250</c:v>
                </c:pt>
                <c:pt idx="1">
                  <c:v>300</c:v>
                </c:pt>
                <c:pt idx="2">
                  <c:v>350</c:v>
                </c:pt>
                <c:pt idx="3">
                  <c:v>400</c:v>
                </c:pt>
                <c:pt idx="4">
                  <c:v>450</c:v>
                </c:pt>
                <c:pt idx="5">
                  <c:v>500</c:v>
                </c:pt>
                <c:pt idx="6">
                  <c:v>550</c:v>
                </c:pt>
                <c:pt idx="7">
                  <c:v>600</c:v>
                </c:pt>
                <c:pt idx="8">
                  <c:v>650</c:v>
                </c:pt>
                <c:pt idx="9">
                  <c:v>700</c:v>
                </c:pt>
                <c:pt idx="10">
                  <c:v>750</c:v>
                </c:pt>
                <c:pt idx="11">
                  <c:v>800</c:v>
                </c:pt>
                <c:pt idx="12">
                  <c:v>900</c:v>
                </c:pt>
                <c:pt idx="13">
                  <c:v>1000</c:v>
                </c:pt>
                <c:pt idx="14">
                  <c:v>1100</c:v>
                </c:pt>
                <c:pt idx="15">
                  <c:v>1200</c:v>
                </c:pt>
                <c:pt idx="16">
                  <c:v>1300</c:v>
                </c:pt>
                <c:pt idx="17">
                  <c:v>1400</c:v>
                </c:pt>
                <c:pt idx="18">
                  <c:v>1500</c:v>
                </c:pt>
              </c:numCache>
            </c:numRef>
          </c:xVal>
          <c:yVal>
            <c:numRef>
              <c:f>air_tpg!$D$3:$D$21</c:f>
              <c:numCache>
                <c:formatCode>General</c:formatCode>
                <c:ptCount val="19"/>
                <c:pt idx="0">
                  <c:v>1.401</c:v>
                </c:pt>
                <c:pt idx="1">
                  <c:v>1.4</c:v>
                </c:pt>
                <c:pt idx="2">
                  <c:v>1.3979999999999999</c:v>
                </c:pt>
                <c:pt idx="3">
                  <c:v>1.395</c:v>
                </c:pt>
                <c:pt idx="4">
                  <c:v>1.391</c:v>
                </c:pt>
                <c:pt idx="5">
                  <c:v>1.387</c:v>
                </c:pt>
                <c:pt idx="6">
                  <c:v>1.381</c:v>
                </c:pt>
                <c:pt idx="7">
                  <c:v>1.3759999999999999</c:v>
                </c:pt>
                <c:pt idx="8">
                  <c:v>1.37</c:v>
                </c:pt>
                <c:pt idx="9">
                  <c:v>1.3640000000000001</c:v>
                </c:pt>
                <c:pt idx="10">
                  <c:v>1.359</c:v>
                </c:pt>
                <c:pt idx="11">
                  <c:v>1.3540000000000001</c:v>
                </c:pt>
                <c:pt idx="12">
                  <c:v>1.3440000000000001</c:v>
                </c:pt>
                <c:pt idx="13">
                  <c:v>1.3360000000000001</c:v>
                </c:pt>
                <c:pt idx="14">
                  <c:v>1.331</c:v>
                </c:pt>
                <c:pt idx="15">
                  <c:v>1.3240000000000001</c:v>
                </c:pt>
                <c:pt idx="16">
                  <c:v>1.3180000000000001</c:v>
                </c:pt>
                <c:pt idx="17">
                  <c:v>1.3129999999999999</c:v>
                </c:pt>
                <c:pt idx="18">
                  <c:v>1.3089999999999999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2F-4E25-B08C-6D7C92E97A39}"/>
            </c:ext>
          </c:extLst>
        </c:ser>
        <c:ser>
          <c:idx val="1"/>
          <c:order val="1"/>
          <c:tx>
            <c:v>Equation</c:v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air_tpg!$A$3:$A$41</c:f>
              <c:numCache>
                <c:formatCode>General</c:formatCode>
                <c:ptCount val="39"/>
                <c:pt idx="0">
                  <c:v>250</c:v>
                </c:pt>
                <c:pt idx="1">
                  <c:v>300</c:v>
                </c:pt>
                <c:pt idx="2">
                  <c:v>350</c:v>
                </c:pt>
                <c:pt idx="3">
                  <c:v>400</c:v>
                </c:pt>
                <c:pt idx="4">
                  <c:v>450</c:v>
                </c:pt>
                <c:pt idx="5">
                  <c:v>500</c:v>
                </c:pt>
                <c:pt idx="6">
                  <c:v>550</c:v>
                </c:pt>
                <c:pt idx="7">
                  <c:v>600</c:v>
                </c:pt>
                <c:pt idx="8">
                  <c:v>650</c:v>
                </c:pt>
                <c:pt idx="9">
                  <c:v>700</c:v>
                </c:pt>
                <c:pt idx="10">
                  <c:v>750</c:v>
                </c:pt>
                <c:pt idx="11">
                  <c:v>800</c:v>
                </c:pt>
                <c:pt idx="12">
                  <c:v>900</c:v>
                </c:pt>
                <c:pt idx="13">
                  <c:v>1000</c:v>
                </c:pt>
                <c:pt idx="14">
                  <c:v>1100</c:v>
                </c:pt>
                <c:pt idx="15">
                  <c:v>1200</c:v>
                </c:pt>
                <c:pt idx="16">
                  <c:v>1300</c:v>
                </c:pt>
                <c:pt idx="17">
                  <c:v>1400</c:v>
                </c:pt>
                <c:pt idx="18">
                  <c:v>1500</c:v>
                </c:pt>
                <c:pt idx="19">
                  <c:v>1600</c:v>
                </c:pt>
                <c:pt idx="20">
                  <c:v>1700</c:v>
                </c:pt>
                <c:pt idx="21">
                  <c:v>1800</c:v>
                </c:pt>
                <c:pt idx="22">
                  <c:v>1900</c:v>
                </c:pt>
                <c:pt idx="23">
                  <c:v>2000</c:v>
                </c:pt>
                <c:pt idx="24">
                  <c:v>2200</c:v>
                </c:pt>
                <c:pt idx="25">
                  <c:v>2400</c:v>
                </c:pt>
                <c:pt idx="26">
                  <c:v>2600</c:v>
                </c:pt>
                <c:pt idx="27">
                  <c:v>2800</c:v>
                </c:pt>
                <c:pt idx="28">
                  <c:v>3000</c:v>
                </c:pt>
                <c:pt idx="29">
                  <c:v>3200</c:v>
                </c:pt>
                <c:pt idx="30">
                  <c:v>3400</c:v>
                </c:pt>
                <c:pt idx="31">
                  <c:v>3600</c:v>
                </c:pt>
                <c:pt idx="32">
                  <c:v>3800</c:v>
                </c:pt>
                <c:pt idx="33">
                  <c:v>4000</c:v>
                </c:pt>
                <c:pt idx="34">
                  <c:v>4200</c:v>
                </c:pt>
                <c:pt idx="35">
                  <c:v>4400</c:v>
                </c:pt>
                <c:pt idx="36">
                  <c:v>4600</c:v>
                </c:pt>
                <c:pt idx="37">
                  <c:v>4800</c:v>
                </c:pt>
                <c:pt idx="38">
                  <c:v>5000</c:v>
                </c:pt>
              </c:numCache>
            </c:numRef>
          </c:xVal>
          <c:yVal>
            <c:numRef>
              <c:f>air_tpg!$I$3:$I$41</c:f>
              <c:numCache>
                <c:formatCode>0.000</c:formatCode>
                <c:ptCount val="39"/>
                <c:pt idx="0">
                  <c:v>1.3998824418783826</c:v>
                </c:pt>
                <c:pt idx="1">
                  <c:v>1.3993747682812077</c:v>
                </c:pt>
                <c:pt idx="2">
                  <c:v>1.3980379549406114</c:v>
                </c:pt>
                <c:pt idx="3">
                  <c:v>1.3955514961855069</c:v>
                </c:pt>
                <c:pt idx="4">
                  <c:v>1.3918529098645973</c:v>
                </c:pt>
                <c:pt idx="5">
                  <c:v>1.3871160744881228</c:v>
                </c:pt>
                <c:pt idx="6">
                  <c:v>1.3816434989292834</c:v>
                </c:pt>
                <c:pt idx="7">
                  <c:v>1.3757609374628019</c:v>
                </c:pt>
                <c:pt idx="8">
                  <c:v>1.3697519051385048</c:v>
                </c:pt>
                <c:pt idx="9">
                  <c:v>1.363831668715749</c:v>
                </c:pt>
                <c:pt idx="10">
                  <c:v>1.3581466097827388</c:v>
                </c:pt>
                <c:pt idx="11">
                  <c:v>1.3527854100308447</c:v>
                </c:pt>
                <c:pt idx="12">
                  <c:v>1.3431855814672908</c:v>
                </c:pt>
                <c:pt idx="13">
                  <c:v>1.3350923268127248</c:v>
                </c:pt>
                <c:pt idx="14">
                  <c:v>1.328355419336364</c:v>
                </c:pt>
                <c:pt idx="15">
                  <c:v>1.3227656075345782</c:v>
                </c:pt>
                <c:pt idx="16">
                  <c:v>1.3181189183188151</c:v>
                </c:pt>
                <c:pt idx="17">
                  <c:v>1.314238652906359</c:v>
                </c:pt>
                <c:pt idx="18">
                  <c:v>1.3109793308137394</c:v>
                </c:pt>
                <c:pt idx="19">
                  <c:v>1.3082239065935304</c:v>
                </c:pt>
                <c:pt idx="20">
                  <c:v>1.3058791032387411</c:v>
                </c:pt>
                <c:pt idx="21">
                  <c:v>1.3038707563454395</c:v>
                </c:pt>
                <c:pt idx="22">
                  <c:v>1.3021397976963645</c:v>
                </c:pt>
                <c:pt idx="23">
                  <c:v>1.3006389963665319</c:v>
                </c:pt>
                <c:pt idx="24">
                  <c:v>1.2981832866909402</c:v>
                </c:pt>
                <c:pt idx="25">
                  <c:v>1.2962782573488338</c:v>
                </c:pt>
                <c:pt idx="26">
                  <c:v>1.2947732090910684</c:v>
                </c:pt>
                <c:pt idx="27">
                  <c:v>1.2935648965235504</c:v>
                </c:pt>
                <c:pt idx="28">
                  <c:v>1.2925809490373705</c:v>
                </c:pt>
                <c:pt idx="29">
                  <c:v>1.2917695596906471</c:v>
                </c:pt>
                <c:pt idx="30">
                  <c:v>1.2910929251341496</c:v>
                </c:pt>
                <c:pt idx="31">
                  <c:v>1.2905229769686648</c:v>
                </c:pt>
                <c:pt idx="32">
                  <c:v>1.2900385438859956</c:v>
                </c:pt>
                <c:pt idx="33">
                  <c:v>1.2896234267541389</c:v>
                </c:pt>
                <c:pt idx="34">
                  <c:v>1.2892650684142866</c:v>
                </c:pt>
                <c:pt idx="35">
                  <c:v>1.2889536185071817</c:v>
                </c:pt>
                <c:pt idx="36">
                  <c:v>1.2886812655064688</c:v>
                </c:pt>
                <c:pt idx="37">
                  <c:v>1.2884417525777017</c:v>
                </c:pt>
                <c:pt idx="38">
                  <c:v>1.2882300219001386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12F-4E25-B08C-6D7C92E97A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8064200"/>
        <c:axId val="548064856"/>
      </c:scatterChart>
      <c:valAx>
        <c:axId val="548064200"/>
        <c:scaling>
          <c:orientation val="minMax"/>
          <c:max val="3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(K)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064856"/>
        <c:crosses val="autoZero"/>
        <c:crossBetween val="midCat"/>
      </c:valAx>
      <c:valAx>
        <c:axId val="548064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0" i="0" u="none" strike="noStrike" baseline="0">
                    <a:effectLst/>
                  </a:rPr>
                  <a:t>γ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064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606425</xdr:colOff>
      <xdr:row>1</xdr:row>
      <xdr:rowOff>15874</xdr:rowOff>
    </xdr:from>
    <xdr:to>
      <xdr:col>21</xdr:col>
      <xdr:colOff>301625</xdr:colOff>
      <xdr:row>18</xdr:row>
      <xdr:rowOff>6350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01EC0EE-6EF7-4EC5-B739-FABBAC3975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1"/>
  <sheetViews>
    <sheetView tabSelected="1" workbookViewId="0">
      <selection activeCell="I10" sqref="I10"/>
    </sheetView>
  </sheetViews>
  <sheetFormatPr defaultRowHeight="14.5" x14ac:dyDescent="0.35"/>
  <cols>
    <col min="1" max="1" width="8.90625" bestFit="1" customWidth="1"/>
    <col min="2" max="3" width="5.81640625" bestFit="1" customWidth="1"/>
    <col min="4" max="4" width="7" bestFit="1" customWidth="1"/>
    <col min="5" max="7" width="4.7265625" customWidth="1"/>
    <col min="8" max="8" width="5.54296875" customWidth="1"/>
    <col min="9" max="9" width="6" bestFit="1" customWidth="1"/>
    <col min="10" max="10" width="7.1796875" bestFit="1" customWidth="1"/>
    <col min="11" max="11" width="7.1796875" style="7" bestFit="1" customWidth="1"/>
    <col min="12" max="12" width="6.08984375" style="7" bestFit="1" customWidth="1"/>
    <col min="13" max="13" width="6.36328125" bestFit="1" customWidth="1"/>
  </cols>
  <sheetData>
    <row r="1" spans="1:13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18</v>
      </c>
      <c r="G1" s="1" t="s">
        <v>19</v>
      </c>
      <c r="H1" s="1" t="s">
        <v>5</v>
      </c>
      <c r="I1" s="1" t="s">
        <v>16</v>
      </c>
      <c r="J1" s="1" t="s">
        <v>17</v>
      </c>
      <c r="K1" s="1" t="s">
        <v>17</v>
      </c>
      <c r="L1" s="1" t="s">
        <v>20</v>
      </c>
      <c r="M1" s="1" t="s">
        <v>21</v>
      </c>
    </row>
    <row r="2" spans="1:13" x14ac:dyDescent="0.35">
      <c r="A2" s="5">
        <v>200</v>
      </c>
      <c r="B2" s="1"/>
      <c r="C2" s="1"/>
      <c r="D2" s="1"/>
      <c r="E2" s="3">
        <v>1.4</v>
      </c>
      <c r="F2" s="3">
        <v>1006</v>
      </c>
      <c r="G2" s="3">
        <v>718</v>
      </c>
      <c r="H2" s="3">
        <v>3055.556</v>
      </c>
      <c r="I2" s="6">
        <f>1 + (E2-1)/(1+(E2-1)*((H2/A2)^2*(EXP(H2/A2)/(EXP(H2/A2)-1)^2)))</f>
        <v>1.3999913468199008</v>
      </c>
      <c r="J2">
        <f>F2*(1+(E2-1)/E2*((H2/A2)^2*EXP(H2/A2)/(EXP(H2/A2)-1)^2))</f>
        <v>1006.0155451562514</v>
      </c>
      <c r="K2" s="7">
        <f>G2*(1+(E2-1)/E2*((H2/A2)^2*EXP(H2/A2)/(EXP(H2/A2)-1)^2))</f>
        <v>718.01109485307006</v>
      </c>
      <c r="L2" s="7">
        <f>J2-K2</f>
        <v>288.00445030318133</v>
      </c>
      <c r="M2" s="7">
        <f>SQRT(I2*L2*A2)</f>
        <v>283.97314600858869</v>
      </c>
    </row>
    <row r="3" spans="1:13" x14ac:dyDescent="0.35">
      <c r="A3" s="2">
        <v>250</v>
      </c>
      <c r="B3" s="2" t="s">
        <v>6</v>
      </c>
      <c r="C3" s="2" t="s">
        <v>7</v>
      </c>
      <c r="D3" s="2">
        <v>1.401</v>
      </c>
      <c r="E3" s="3">
        <v>1.4</v>
      </c>
      <c r="F3" s="3">
        <v>1006</v>
      </c>
      <c r="G3" s="3">
        <v>718</v>
      </c>
      <c r="H3" s="3">
        <v>3055.556</v>
      </c>
      <c r="I3" s="6">
        <f>1 + (E3-1)/(1+(E3-1)*((H3/A3)^2*(EXP(H3/A3)/(EXP(H3/A3)-1)^2)))</f>
        <v>1.3998824418783826</v>
      </c>
      <c r="J3">
        <f t="shared" ref="J3:J41" si="0">F3*(1+(E3-1)/E3*((H3/A3)^2*EXP(H3/A3)/(EXP(H3/A3)-1)^2))</f>
        <v>1006.2112468529347</v>
      </c>
      <c r="K3" s="7">
        <f t="shared" ref="K3:K41" si="1">G3*(1+(E3-1)/E3*((H3/A3)^2*EXP(H3/A3)/(EXP(H3/A3)-1)^2))</f>
        <v>718.15077061670684</v>
      </c>
      <c r="L3" s="7">
        <f t="shared" ref="L3:L41" si="2">J3-K3</f>
        <v>288.06047623622783</v>
      </c>
      <c r="M3" s="7">
        <f t="shared" ref="M3:M41" si="3">SQRT(I3*L3*A3)</f>
        <v>317.51015845253693</v>
      </c>
    </row>
    <row r="4" spans="1:13" x14ac:dyDescent="0.35">
      <c r="A4" s="2">
        <v>300</v>
      </c>
      <c r="B4" s="2" t="s">
        <v>8</v>
      </c>
      <c r="C4" s="2" t="s">
        <v>9</v>
      </c>
      <c r="D4" s="2">
        <v>1.4</v>
      </c>
      <c r="E4" s="3">
        <v>1.4</v>
      </c>
      <c r="F4" s="3">
        <v>1006</v>
      </c>
      <c r="G4" s="3">
        <v>718</v>
      </c>
      <c r="H4" s="3">
        <v>3055.556</v>
      </c>
      <c r="I4" s="6">
        <f>1 + (E4-1)/(1+(E4-1)*((H4/A4)^2*(EXP(H4/A4)/(EXP(H4/A4)-1)^2)))</f>
        <v>1.3993747682812077</v>
      </c>
      <c r="J4">
        <f t="shared" si="0"/>
        <v>1007.1249424977301</v>
      </c>
      <c r="K4" s="7">
        <f t="shared" si="1"/>
        <v>718.80289136517911</v>
      </c>
      <c r="L4" s="7">
        <f t="shared" si="2"/>
        <v>288.322051132551</v>
      </c>
      <c r="M4" s="7">
        <f t="shared" si="3"/>
        <v>347.90973117777662</v>
      </c>
    </row>
    <row r="5" spans="1:13" x14ac:dyDescent="0.35">
      <c r="A5" s="2">
        <v>350</v>
      </c>
      <c r="B5" s="2" t="s">
        <v>10</v>
      </c>
      <c r="C5" s="2" t="s">
        <v>11</v>
      </c>
      <c r="D5" s="2">
        <v>1.3979999999999999</v>
      </c>
      <c r="E5" s="3">
        <v>1.4</v>
      </c>
      <c r="F5" s="3">
        <v>1006</v>
      </c>
      <c r="G5" s="3">
        <v>718</v>
      </c>
      <c r="H5" s="3">
        <v>3055.556</v>
      </c>
      <c r="I5" s="6">
        <f>1 + (E5-1)/(1+(E5-1)*((H5/A5)^2*(EXP(H5/A5)/(EXP(H5/A5)-1)^2)))</f>
        <v>1.3980379549406114</v>
      </c>
      <c r="J5">
        <f t="shared" si="0"/>
        <v>1009.5420479473034</v>
      </c>
      <c r="K5" s="7">
        <f t="shared" si="1"/>
        <v>720.52802229240945</v>
      </c>
      <c r="L5" s="7">
        <f t="shared" si="2"/>
        <v>289.014025654894</v>
      </c>
      <c r="M5" s="7">
        <f t="shared" si="3"/>
        <v>376.05638151945044</v>
      </c>
    </row>
    <row r="6" spans="1:13" x14ac:dyDescent="0.35">
      <c r="A6" s="2">
        <v>400</v>
      </c>
      <c r="B6" s="2" t="s">
        <v>12</v>
      </c>
      <c r="C6" s="2">
        <v>0.72599999999999998</v>
      </c>
      <c r="D6" s="2">
        <v>1.395</v>
      </c>
      <c r="E6" s="3">
        <v>1.4</v>
      </c>
      <c r="F6" s="3">
        <v>1006</v>
      </c>
      <c r="G6" s="3">
        <v>718</v>
      </c>
      <c r="H6" s="3">
        <v>3055.556</v>
      </c>
      <c r="I6" s="6">
        <f>1 + (E6-1)/(1+(E6-1)*((H6/A6)^2*(EXP(H6/A6)/(EXP(H6/A6)-1)^2)))</f>
        <v>1.3955514961855069</v>
      </c>
      <c r="J6">
        <f t="shared" si="0"/>
        <v>1014.0812935150335</v>
      </c>
      <c r="K6" s="7">
        <f t="shared" si="1"/>
        <v>723.7677621707694</v>
      </c>
      <c r="L6" s="7">
        <f t="shared" si="2"/>
        <v>290.31353134426411</v>
      </c>
      <c r="M6" s="7">
        <f t="shared" si="3"/>
        <v>402.56551418639219</v>
      </c>
    </row>
    <row r="7" spans="1:13" x14ac:dyDescent="0.35">
      <c r="A7" s="2">
        <v>450</v>
      </c>
      <c r="B7" s="2" t="s">
        <v>13</v>
      </c>
      <c r="C7" s="2">
        <v>0.73299999999999998</v>
      </c>
      <c r="D7" s="2">
        <v>1.391</v>
      </c>
      <c r="E7" s="3">
        <v>1.4</v>
      </c>
      <c r="F7" s="3">
        <v>1006</v>
      </c>
      <c r="G7" s="3">
        <v>718</v>
      </c>
      <c r="H7" s="3">
        <v>3055.556</v>
      </c>
      <c r="I7" s="6">
        <f>1 + (E7-1)/(1+(E7-1)*((H7/A7)^2*(EXP(H7/A7)/(EXP(H7/A7)-1)^2)))</f>
        <v>1.3918529098645973</v>
      </c>
      <c r="J7">
        <f t="shared" si="0"/>
        <v>1020.9399584638004</v>
      </c>
      <c r="K7" s="7">
        <f t="shared" si="1"/>
        <v>728.66291270080387</v>
      </c>
      <c r="L7" s="7">
        <f t="shared" si="2"/>
        <v>292.27704576299652</v>
      </c>
      <c r="M7" s="7">
        <f t="shared" si="3"/>
        <v>427.85861623243568</v>
      </c>
    </row>
    <row r="8" spans="1:13" x14ac:dyDescent="0.35">
      <c r="A8" s="2">
        <v>500</v>
      </c>
      <c r="B8" s="2" t="s">
        <v>14</v>
      </c>
      <c r="C8" s="2">
        <v>0.74199999999999999</v>
      </c>
      <c r="D8" s="2">
        <v>1.387</v>
      </c>
      <c r="E8" s="3">
        <v>1.4</v>
      </c>
      <c r="F8" s="3">
        <v>1006</v>
      </c>
      <c r="G8" s="3">
        <v>718</v>
      </c>
      <c r="H8" s="3">
        <v>3055.556</v>
      </c>
      <c r="I8" s="6">
        <f>1 + (E8-1)/(1+(E8-1)*((H8/A8)^2*(EXP(H8/A8)/(EXP(H8/A8)-1)^2)))</f>
        <v>1.3871160744881228</v>
      </c>
      <c r="J8">
        <f t="shared" si="0"/>
        <v>1029.9153612334983</v>
      </c>
      <c r="K8" s="7">
        <f t="shared" si="1"/>
        <v>735.06881646685076</v>
      </c>
      <c r="L8" s="7">
        <f t="shared" si="2"/>
        <v>294.84654476664753</v>
      </c>
      <c r="M8" s="7">
        <f t="shared" si="3"/>
        <v>452.20923351535993</v>
      </c>
    </row>
    <row r="9" spans="1:13" x14ac:dyDescent="0.35">
      <c r="A9" s="2">
        <v>550</v>
      </c>
      <c r="B9" s="2" t="s">
        <v>15</v>
      </c>
      <c r="C9" s="2">
        <v>0.753</v>
      </c>
      <c r="D9" s="2">
        <v>1.381</v>
      </c>
      <c r="E9" s="3">
        <v>1.4</v>
      </c>
      <c r="F9" s="3">
        <v>1006</v>
      </c>
      <c r="G9" s="3">
        <v>718</v>
      </c>
      <c r="H9" s="3">
        <v>3055.556</v>
      </c>
      <c r="I9" s="6">
        <f>1 + (E9-1)/(1+(E9-1)*((H9/A9)^2*(EXP(H9/A9)/(EXP(H9/A9)-1)^2)))</f>
        <v>1.3816434989292834</v>
      </c>
      <c r="J9">
        <f t="shared" si="0"/>
        <v>1040.5622478437706</v>
      </c>
      <c r="K9" s="7">
        <f t="shared" si="1"/>
        <v>742.66768782487804</v>
      </c>
      <c r="L9" s="7">
        <f t="shared" si="2"/>
        <v>297.89456001889255</v>
      </c>
      <c r="M9" s="7">
        <f t="shared" si="3"/>
        <v>475.78487283548242</v>
      </c>
    </row>
    <row r="10" spans="1:13" x14ac:dyDescent="0.35">
      <c r="A10" s="2">
        <v>600</v>
      </c>
      <c r="B10" s="2">
        <v>1.0509999999999999</v>
      </c>
      <c r="C10" s="2">
        <v>0.76400000000000001</v>
      </c>
      <c r="D10" s="2">
        <v>1.3759999999999999</v>
      </c>
      <c r="E10" s="3">
        <v>1.4</v>
      </c>
      <c r="F10" s="3">
        <v>1006</v>
      </c>
      <c r="G10" s="3">
        <v>718</v>
      </c>
      <c r="H10" s="3">
        <v>3055.556</v>
      </c>
      <c r="I10" s="6">
        <f>1 + (E10-1)/(1+(E10-1)*((H10/A10)^2*(EXP(H10/A10)/(EXP(H10/A10)-1)^2)))</f>
        <v>1.3757609374628019</v>
      </c>
      <c r="J10">
        <f t="shared" si="0"/>
        <v>1052.352603631959</v>
      </c>
      <c r="K10" s="7">
        <f t="shared" si="1"/>
        <v>751.08267336754136</v>
      </c>
      <c r="L10" s="7">
        <f t="shared" si="2"/>
        <v>301.26993026441767</v>
      </c>
      <c r="M10" s="7">
        <f t="shared" si="3"/>
        <v>498.68350786240859</v>
      </c>
    </row>
    <row r="11" spans="1:13" x14ac:dyDescent="0.35">
      <c r="A11" s="2">
        <v>650</v>
      </c>
      <c r="B11" s="2">
        <v>1.0629999999999999</v>
      </c>
      <c r="C11" s="2">
        <v>0.77600000000000002</v>
      </c>
      <c r="D11" s="2">
        <v>1.37</v>
      </c>
      <c r="E11" s="3">
        <v>1.4</v>
      </c>
      <c r="F11" s="3">
        <v>1006</v>
      </c>
      <c r="G11" s="3">
        <v>718</v>
      </c>
      <c r="H11" s="3">
        <v>3055.556</v>
      </c>
      <c r="I11" s="6">
        <f>1 + (E11-1)/(1+(E11-1)*((H11/A11)^2*(EXP(H11/A11)/(EXP(H11/A11)-1)^2)))</f>
        <v>1.3697519051385048</v>
      </c>
      <c r="J11">
        <f t="shared" si="0"/>
        <v>1064.7837856522926</v>
      </c>
      <c r="K11" s="7">
        <f t="shared" si="1"/>
        <v>759.9550279307615</v>
      </c>
      <c r="L11" s="7">
        <f t="shared" si="2"/>
        <v>304.82875772153113</v>
      </c>
      <c r="M11" s="7">
        <f t="shared" si="3"/>
        <v>520.961468401979</v>
      </c>
    </row>
    <row r="12" spans="1:13" x14ac:dyDescent="0.35">
      <c r="A12" s="2">
        <v>700</v>
      </c>
      <c r="B12" s="2">
        <v>1.075</v>
      </c>
      <c r="C12" s="2">
        <v>0.78800000000000003</v>
      </c>
      <c r="D12" s="2">
        <v>1.3640000000000001</v>
      </c>
      <c r="E12" s="3">
        <v>1.4</v>
      </c>
      <c r="F12" s="3">
        <v>1006</v>
      </c>
      <c r="G12" s="3">
        <v>718</v>
      </c>
      <c r="H12" s="3">
        <v>3055.556</v>
      </c>
      <c r="I12" s="6">
        <f>1 + (E12-1)/(1+(E12-1)*((H12/A12)^2*(EXP(H12/A12)/(EXP(H12/A12)-1)^2)))</f>
        <v>1.363831668715749</v>
      </c>
      <c r="J12">
        <f t="shared" si="0"/>
        <v>1077.4328402794256</v>
      </c>
      <c r="K12" s="7">
        <f t="shared" si="1"/>
        <v>768.98288202845674</v>
      </c>
      <c r="L12" s="7">
        <f t="shared" si="2"/>
        <v>308.44995825096885</v>
      </c>
      <c r="M12" s="7">
        <f t="shared" si="3"/>
        <v>542.65244392124998</v>
      </c>
    </row>
    <row r="13" spans="1:13" x14ac:dyDescent="0.35">
      <c r="A13" s="2">
        <v>750</v>
      </c>
      <c r="B13" s="2">
        <v>1.087</v>
      </c>
      <c r="C13" s="2">
        <v>0.8</v>
      </c>
      <c r="D13" s="2">
        <v>1.359</v>
      </c>
      <c r="E13" s="3">
        <v>1.4</v>
      </c>
      <c r="F13" s="3">
        <v>1006</v>
      </c>
      <c r="G13" s="3">
        <v>718</v>
      </c>
      <c r="H13" s="3">
        <v>3055.556</v>
      </c>
      <c r="I13" s="6">
        <f>1 + (E13-1)/(1+(E13-1)*((H13/A13)^2*(EXP(H13/A13)/(EXP(H13/A13)-1)^2)))</f>
        <v>1.3581466097827388</v>
      </c>
      <c r="J13">
        <f t="shared" si="0"/>
        <v>1089.9730143396271</v>
      </c>
      <c r="K13" s="7">
        <f t="shared" si="1"/>
        <v>777.93302613901812</v>
      </c>
      <c r="L13" s="7">
        <f t="shared" si="2"/>
        <v>312.03998820060895</v>
      </c>
      <c r="M13" s="7">
        <f t="shared" si="3"/>
        <v>563.77924675219924</v>
      </c>
    </row>
    <row r="14" spans="1:13" x14ac:dyDescent="0.35">
      <c r="A14" s="2">
        <v>800</v>
      </c>
      <c r="B14" s="2">
        <v>1.099</v>
      </c>
      <c r="C14" s="2">
        <v>0.81200000000000006</v>
      </c>
      <c r="D14" s="2">
        <v>1.3540000000000001</v>
      </c>
      <c r="E14" s="3">
        <v>1.4</v>
      </c>
      <c r="F14" s="3">
        <v>1006</v>
      </c>
      <c r="G14" s="3">
        <v>718</v>
      </c>
      <c r="H14" s="3">
        <v>3055.556</v>
      </c>
      <c r="I14" s="6">
        <f>1 + (E14-1)/(1+(E14-1)*((H14/A14)^2*(EXP(H14/A14)/(EXP(H14/A14)-1)^2)))</f>
        <v>1.3527854100308447</v>
      </c>
      <c r="J14">
        <f t="shared" si="0"/>
        <v>1102.1690999652844</v>
      </c>
      <c r="K14" s="7">
        <f t="shared" si="1"/>
        <v>786.63758824560068</v>
      </c>
      <c r="L14" s="7">
        <f t="shared" si="2"/>
        <v>315.53151171968375</v>
      </c>
      <c r="M14" s="7">
        <f t="shared" si="3"/>
        <v>584.36045414409398</v>
      </c>
    </row>
    <row r="15" spans="1:13" x14ac:dyDescent="0.35">
      <c r="A15" s="2">
        <v>900</v>
      </c>
      <c r="B15" s="2">
        <v>1.121</v>
      </c>
      <c r="C15" s="2">
        <v>0.83399999999999996</v>
      </c>
      <c r="D15" s="2">
        <v>1.3440000000000001</v>
      </c>
      <c r="E15" s="3">
        <v>1.4</v>
      </c>
      <c r="F15" s="3">
        <v>1006</v>
      </c>
      <c r="G15" s="3">
        <v>718</v>
      </c>
      <c r="H15" s="3">
        <v>3055.556</v>
      </c>
      <c r="I15" s="6">
        <f>1 + (E15-1)/(1+(E15-1)*((H15/A15)^2*(EXP(H15/A15)/(EXP(H15/A15)-1)^2)))</f>
        <v>1.3431855814672908</v>
      </c>
      <c r="J15">
        <f t="shared" si="0"/>
        <v>1124.9595953127036</v>
      </c>
      <c r="K15" s="7">
        <f t="shared" si="1"/>
        <v>802.90356802636302</v>
      </c>
      <c r="L15" s="7">
        <f t="shared" si="2"/>
        <v>322.05602728634062</v>
      </c>
      <c r="M15" s="7">
        <f t="shared" si="3"/>
        <v>623.95745932562113</v>
      </c>
    </row>
    <row r="16" spans="1:13" x14ac:dyDescent="0.35">
      <c r="A16" s="2">
        <v>1000</v>
      </c>
      <c r="B16" s="2">
        <v>1.1419999999999999</v>
      </c>
      <c r="C16" s="2">
        <v>0.85499999999999998</v>
      </c>
      <c r="D16" s="2">
        <v>1.3360000000000001</v>
      </c>
      <c r="E16" s="3">
        <v>1.4</v>
      </c>
      <c r="F16" s="3">
        <v>1006</v>
      </c>
      <c r="G16" s="3">
        <v>718</v>
      </c>
      <c r="H16" s="3">
        <v>3055.556</v>
      </c>
      <c r="I16" s="6">
        <f>1 + (E16-1)/(1+(E16-1)*((H16/A16)^2*(EXP(H16/A16)/(EXP(H16/A16)-1)^2)))</f>
        <v>1.3350923268127248</v>
      </c>
      <c r="J16">
        <f t="shared" si="0"/>
        <v>1145.1879064825439</v>
      </c>
      <c r="K16" s="7">
        <f t="shared" si="1"/>
        <v>817.34087162471826</v>
      </c>
      <c r="L16" s="7">
        <f t="shared" si="2"/>
        <v>327.84703485782563</v>
      </c>
      <c r="M16" s="7">
        <f t="shared" si="3"/>
        <v>661.5935766065046</v>
      </c>
    </row>
    <row r="17" spans="1:13" x14ac:dyDescent="0.35">
      <c r="A17" s="2">
        <v>1100</v>
      </c>
      <c r="B17" s="2">
        <v>1.155</v>
      </c>
      <c r="C17" s="2">
        <v>0.86799999999999999</v>
      </c>
      <c r="D17" s="2">
        <v>1.331</v>
      </c>
      <c r="E17" s="3">
        <v>1.4</v>
      </c>
      <c r="F17" s="3">
        <v>1006</v>
      </c>
      <c r="G17" s="3">
        <v>718</v>
      </c>
      <c r="H17" s="3">
        <v>3055.556</v>
      </c>
      <c r="I17" s="6">
        <f>1 + (E17-1)/(1+(E17-1)*((H17/A17)^2*(EXP(H17/A17)/(EXP(H17/A17)-1)^2)))</f>
        <v>1.328355419336364</v>
      </c>
      <c r="J17">
        <f t="shared" si="0"/>
        <v>1162.7866575216549</v>
      </c>
      <c r="K17" s="7">
        <f t="shared" si="1"/>
        <v>829.90141163076362</v>
      </c>
      <c r="L17" s="7">
        <f t="shared" si="2"/>
        <v>332.88524589089127</v>
      </c>
      <c r="M17" s="7">
        <f t="shared" si="3"/>
        <v>697.43022047794284</v>
      </c>
    </row>
    <row r="18" spans="1:13" x14ac:dyDescent="0.35">
      <c r="A18" s="2">
        <v>1200</v>
      </c>
      <c r="B18" s="2">
        <v>1.173</v>
      </c>
      <c r="C18" s="2">
        <v>0.88600000000000001</v>
      </c>
      <c r="D18" s="2">
        <v>1.3240000000000001</v>
      </c>
      <c r="E18" s="3">
        <v>1.4</v>
      </c>
      <c r="F18" s="3">
        <v>1006</v>
      </c>
      <c r="G18" s="3">
        <v>718</v>
      </c>
      <c r="H18" s="3">
        <v>3055.556</v>
      </c>
      <c r="I18" s="6">
        <f>1 + (E18-1)/(1+(E18-1)*((H18/A18)^2*(EXP(H18/A18)/(EXP(H18/A18)-1)^2)))</f>
        <v>1.3227656075345782</v>
      </c>
      <c r="J18">
        <f t="shared" si="0"/>
        <v>1177.9465346777349</v>
      </c>
      <c r="K18" s="7">
        <f t="shared" si="1"/>
        <v>840.72128419345302</v>
      </c>
      <c r="L18" s="7">
        <f t="shared" si="2"/>
        <v>337.2252504842819</v>
      </c>
      <c r="M18" s="7">
        <f t="shared" si="3"/>
        <v>731.63102449213409</v>
      </c>
    </row>
    <row r="19" spans="1:13" x14ac:dyDescent="0.35">
      <c r="A19" s="2">
        <v>1300</v>
      </c>
      <c r="B19" s="2">
        <v>1.19</v>
      </c>
      <c r="C19" s="2">
        <v>0.90300000000000002</v>
      </c>
      <c r="D19" s="2">
        <v>1.3180000000000001</v>
      </c>
      <c r="E19" s="3">
        <v>1.4</v>
      </c>
      <c r="F19" s="3">
        <v>1006</v>
      </c>
      <c r="G19" s="3">
        <v>718</v>
      </c>
      <c r="H19" s="3">
        <v>3055.556</v>
      </c>
      <c r="I19" s="6">
        <f>1 + (E19-1)/(1+(E19-1)*((H19/A19)^2*(EXP(H19/A19)/(EXP(H19/A19)-1)^2)))</f>
        <v>1.3181189183188151</v>
      </c>
      <c r="J19">
        <f t="shared" si="0"/>
        <v>1190.9541239092753</v>
      </c>
      <c r="K19" s="7">
        <f t="shared" si="1"/>
        <v>850.00503078216673</v>
      </c>
      <c r="L19" s="7">
        <f t="shared" si="2"/>
        <v>340.94909312710854</v>
      </c>
      <c r="M19" s="7">
        <f t="shared" si="3"/>
        <v>764.35259192654723</v>
      </c>
    </row>
    <row r="20" spans="1:13" x14ac:dyDescent="0.35">
      <c r="A20" s="2">
        <v>1400</v>
      </c>
      <c r="B20" s="2">
        <v>1.204</v>
      </c>
      <c r="C20" s="2">
        <v>0.91700000000000004</v>
      </c>
      <c r="D20" s="2">
        <v>1.3129999999999999</v>
      </c>
      <c r="E20" s="3">
        <v>1.4</v>
      </c>
      <c r="F20" s="3">
        <v>1006</v>
      </c>
      <c r="G20" s="3">
        <v>718</v>
      </c>
      <c r="H20" s="3">
        <v>3055.556</v>
      </c>
      <c r="I20" s="6">
        <f>1 + (E20-1)/(1+(E20-1)*((H20/A20)^2*(EXP(H20/A20)/(EXP(H20/A20)-1)^2)))</f>
        <v>1.314238652906359</v>
      </c>
      <c r="J20">
        <f t="shared" si="0"/>
        <v>1202.1109912078564</v>
      </c>
      <c r="K20" s="7">
        <f t="shared" si="1"/>
        <v>857.96788438095518</v>
      </c>
      <c r="L20" s="7">
        <f t="shared" si="2"/>
        <v>344.1431068269012</v>
      </c>
      <c r="M20" s="7">
        <f t="shared" si="3"/>
        <v>795.73905419583002</v>
      </c>
    </row>
    <row r="21" spans="1:13" x14ac:dyDescent="0.35">
      <c r="A21" s="2">
        <v>1500</v>
      </c>
      <c r="B21" s="2">
        <v>1.216</v>
      </c>
      <c r="C21" s="2">
        <v>0.92900000000000005</v>
      </c>
      <c r="D21" s="2">
        <v>1.3089999999999999</v>
      </c>
      <c r="E21" s="3">
        <v>1.4</v>
      </c>
      <c r="F21" s="3">
        <v>1006</v>
      </c>
      <c r="G21" s="3">
        <v>718</v>
      </c>
      <c r="H21" s="3">
        <v>3055.556</v>
      </c>
      <c r="I21" s="6">
        <f>1 + (E21-1)/(1+(E21-1)*((H21/A21)^2*(EXP(H21/A21)/(EXP(H21/A21)-1)^2)))</f>
        <v>1.3109793308137394</v>
      </c>
      <c r="J21">
        <f t="shared" si="0"/>
        <v>1211.6976238972909</v>
      </c>
      <c r="K21" s="7">
        <f t="shared" si="1"/>
        <v>864.8100337557205</v>
      </c>
      <c r="L21" s="7">
        <f t="shared" si="2"/>
        <v>346.8875901415704</v>
      </c>
      <c r="M21" s="7">
        <f t="shared" si="3"/>
        <v>825.91990603634201</v>
      </c>
    </row>
    <row r="22" spans="1:13" x14ac:dyDescent="0.35">
      <c r="A22" s="4">
        <v>1600</v>
      </c>
      <c r="B22" s="3"/>
      <c r="C22" s="3"/>
      <c r="D22" s="3"/>
      <c r="E22" s="3">
        <v>1.4</v>
      </c>
      <c r="F22" s="3">
        <v>1006</v>
      </c>
      <c r="G22" s="3">
        <v>718</v>
      </c>
      <c r="H22" s="3">
        <v>3055.556</v>
      </c>
      <c r="I22" s="6">
        <f>1 + (E22-1)/(1+(E22-1)*((H22/A22)^2*(EXP(H22/A22)/(EXP(H22/A22)-1)^2)))</f>
        <v>1.3082239065935304</v>
      </c>
      <c r="J22">
        <f t="shared" si="0"/>
        <v>1219.9602968395313</v>
      </c>
      <c r="K22" s="7">
        <f t="shared" si="1"/>
        <v>870.70724963298551</v>
      </c>
      <c r="L22" s="7">
        <f t="shared" si="2"/>
        <v>349.25304720654583</v>
      </c>
      <c r="M22" s="7">
        <f t="shared" si="3"/>
        <v>855.00988139903234</v>
      </c>
    </row>
    <row r="23" spans="1:13" x14ac:dyDescent="0.35">
      <c r="A23" s="2">
        <v>1700</v>
      </c>
      <c r="E23" s="3">
        <v>1.4</v>
      </c>
      <c r="F23" s="3">
        <v>1006</v>
      </c>
      <c r="G23" s="3">
        <v>718</v>
      </c>
      <c r="H23" s="3">
        <v>3055.556</v>
      </c>
      <c r="I23" s="6">
        <f>1 + (E23-1)/(1+(E23-1)*((H23/A23)^2*(EXP(H23/A23)/(EXP(H23/A23)-1)^2)))</f>
        <v>1.3058791032387411</v>
      </c>
      <c r="J23">
        <f t="shared" si="0"/>
        <v>1227.1088842880974</v>
      </c>
      <c r="K23" s="7">
        <f t="shared" si="1"/>
        <v>875.80932298096809</v>
      </c>
      <c r="L23" s="7">
        <f t="shared" si="2"/>
        <v>351.29956130712935</v>
      </c>
      <c r="M23" s="7">
        <f t="shared" si="3"/>
        <v>883.10989426540755</v>
      </c>
    </row>
    <row r="24" spans="1:13" x14ac:dyDescent="0.35">
      <c r="A24" s="4">
        <v>1800</v>
      </c>
      <c r="E24" s="3">
        <v>1.4</v>
      </c>
      <c r="F24" s="3">
        <v>1006</v>
      </c>
      <c r="G24" s="3">
        <v>718</v>
      </c>
      <c r="H24" s="3">
        <v>3055.556</v>
      </c>
      <c r="I24" s="6">
        <f>1 + (E24-1)/(1+(E24-1)*((H24/A24)^2*(EXP(H24/A24)/(EXP(H24/A24)-1)^2)))</f>
        <v>1.3038707563454395</v>
      </c>
      <c r="J24">
        <f t="shared" si="0"/>
        <v>1233.3194326795415</v>
      </c>
      <c r="K24" s="7">
        <f t="shared" si="1"/>
        <v>880.24190125637256</v>
      </c>
      <c r="L24" s="7">
        <f t="shared" si="2"/>
        <v>353.07753142316892</v>
      </c>
      <c r="M24" s="7">
        <f t="shared" si="3"/>
        <v>910.30843251150554</v>
      </c>
    </row>
    <row r="25" spans="1:13" x14ac:dyDescent="0.35">
      <c r="A25" s="2">
        <v>1900</v>
      </c>
      <c r="E25" s="3">
        <v>1.4</v>
      </c>
      <c r="F25" s="3">
        <v>1006</v>
      </c>
      <c r="G25" s="3">
        <v>718</v>
      </c>
      <c r="H25" s="3">
        <v>3055.556</v>
      </c>
      <c r="I25" s="6">
        <f>1 + (E25-1)/(1+(E25-1)*((H25/A25)^2*(EXP(H25/A25)/(EXP(H25/A25)-1)^2)))</f>
        <v>1.3021397976963645</v>
      </c>
      <c r="J25">
        <f t="shared" si="0"/>
        <v>1238.7384406349538</v>
      </c>
      <c r="K25" s="7">
        <f t="shared" si="1"/>
        <v>884.10954311719365</v>
      </c>
      <c r="L25" s="7">
        <f t="shared" si="2"/>
        <v>354.62889751776015</v>
      </c>
      <c r="M25" s="7">
        <f t="shared" si="3"/>
        <v>936.68306361064083</v>
      </c>
    </row>
    <row r="26" spans="1:13" x14ac:dyDescent="0.35">
      <c r="A26" s="4">
        <v>2000</v>
      </c>
      <c r="E26" s="3">
        <v>1.4</v>
      </c>
      <c r="F26" s="3">
        <v>1006</v>
      </c>
      <c r="G26" s="3">
        <v>718</v>
      </c>
      <c r="H26" s="3">
        <v>3055.556</v>
      </c>
      <c r="I26" s="6">
        <f>1 + (E26-1)/(1+(E26-1)*((H26/A26)^2*(EXP(H26/A26)/(EXP(H26/A26)-1)^2)))</f>
        <v>1.3006389963665319</v>
      </c>
      <c r="J26">
        <f t="shared" si="0"/>
        <v>1243.4874157647375</v>
      </c>
      <c r="K26" s="7">
        <f t="shared" si="1"/>
        <v>887.49897069491215</v>
      </c>
      <c r="L26" s="7">
        <f t="shared" si="2"/>
        <v>355.98844506982539</v>
      </c>
      <c r="M26" s="7">
        <f t="shared" si="3"/>
        <v>962.30187977962498</v>
      </c>
    </row>
    <row r="27" spans="1:13" x14ac:dyDescent="0.35">
      <c r="A27" s="4">
        <v>2200</v>
      </c>
      <c r="E27" s="3">
        <v>1.4</v>
      </c>
      <c r="F27" s="3">
        <v>1006</v>
      </c>
      <c r="G27" s="3">
        <v>718</v>
      </c>
      <c r="H27" s="3">
        <v>3055.556</v>
      </c>
      <c r="I27" s="6">
        <f>1 + (E27-1)/(1+(E27-1)*((H27/A27)^2*(EXP(H27/A27)/(EXP(H27/A27)-1)^2)))</f>
        <v>1.2981832866909402</v>
      </c>
      <c r="J27">
        <f t="shared" si="0"/>
        <v>1251.3611064082543</v>
      </c>
      <c r="K27" s="7">
        <f t="shared" si="1"/>
        <v>893.11856302298861</v>
      </c>
      <c r="L27" s="7">
        <f t="shared" si="2"/>
        <v>358.24254338526566</v>
      </c>
      <c r="M27" s="7">
        <f t="shared" si="3"/>
        <v>1011.504750997094</v>
      </c>
    </row>
    <row r="28" spans="1:13" x14ac:dyDescent="0.35">
      <c r="A28" s="4">
        <v>2400</v>
      </c>
      <c r="E28" s="3">
        <v>1.4</v>
      </c>
      <c r="F28" s="3">
        <v>1006</v>
      </c>
      <c r="G28" s="3">
        <v>718</v>
      </c>
      <c r="H28" s="3">
        <v>3055.556</v>
      </c>
      <c r="I28" s="6">
        <f>1 + (E28-1)/(1+(E28-1)*((H28/A28)^2*(EXP(H28/A28)/(EXP(H28/A28)-1)^2)))</f>
        <v>1.2962782573488338</v>
      </c>
      <c r="J28">
        <f t="shared" si="0"/>
        <v>1257.5590629487681</v>
      </c>
      <c r="K28" s="7">
        <f t="shared" si="1"/>
        <v>897.54215427158601</v>
      </c>
      <c r="L28" s="7">
        <f t="shared" si="2"/>
        <v>360.01690867718207</v>
      </c>
      <c r="M28" s="7">
        <f t="shared" si="3"/>
        <v>1058.3180138270407</v>
      </c>
    </row>
    <row r="29" spans="1:13" x14ac:dyDescent="0.35">
      <c r="A29" s="4">
        <v>2600</v>
      </c>
      <c r="E29" s="3">
        <v>1.4</v>
      </c>
      <c r="F29" s="3">
        <v>1006</v>
      </c>
      <c r="G29" s="3">
        <v>718</v>
      </c>
      <c r="H29" s="3">
        <v>3055.556</v>
      </c>
      <c r="I29" s="6">
        <f>1 + (E29-1)/(1+(E29-1)*((H29/A29)^2*(EXP(H29/A29)/(EXP(H29/A29)-1)^2)))</f>
        <v>1.2947732090910684</v>
      </c>
      <c r="J29">
        <f t="shared" si="0"/>
        <v>1262.5123394373934</v>
      </c>
      <c r="K29" s="7">
        <f t="shared" si="1"/>
        <v>901.07739534398456</v>
      </c>
      <c r="L29" s="7">
        <f t="shared" si="2"/>
        <v>361.43494409340883</v>
      </c>
      <c r="M29" s="7">
        <f t="shared" si="3"/>
        <v>1103.0586268860925</v>
      </c>
    </row>
    <row r="30" spans="1:13" x14ac:dyDescent="0.35">
      <c r="A30" s="4">
        <v>2800</v>
      </c>
      <c r="E30" s="3">
        <v>1.4</v>
      </c>
      <c r="F30" s="3">
        <v>1006</v>
      </c>
      <c r="G30" s="3">
        <v>718</v>
      </c>
      <c r="H30" s="3">
        <v>3055.556</v>
      </c>
      <c r="I30" s="6">
        <f>1 + (E30-1)/(1+(E30-1)*((H30/A30)^2*(EXP(H30/A30)/(EXP(H30/A30)-1)^2)))</f>
        <v>1.2935648965235504</v>
      </c>
      <c r="J30">
        <f t="shared" si="0"/>
        <v>1266.5257824110611</v>
      </c>
      <c r="K30" s="7">
        <f t="shared" si="1"/>
        <v>903.94186060749689</v>
      </c>
      <c r="L30" s="7">
        <f t="shared" si="2"/>
        <v>362.58392180356418</v>
      </c>
      <c r="M30" s="7">
        <f t="shared" si="3"/>
        <v>1145.9809480131009</v>
      </c>
    </row>
    <row r="31" spans="1:13" x14ac:dyDescent="0.35">
      <c r="A31" s="4">
        <v>3000</v>
      </c>
      <c r="E31" s="3">
        <v>1.4</v>
      </c>
      <c r="F31" s="3">
        <v>1006</v>
      </c>
      <c r="G31" s="3">
        <v>718</v>
      </c>
      <c r="H31" s="3">
        <v>3055.556</v>
      </c>
      <c r="I31" s="6">
        <f>1 + (E31-1)/(1+(E31-1)*((H31/A31)^2*(EXP(H31/A31)/(EXP(H31/A31)-1)^2)))</f>
        <v>1.2925809490373705</v>
      </c>
      <c r="J31">
        <f t="shared" si="0"/>
        <v>1269.8184788174451</v>
      </c>
      <c r="K31" s="7">
        <f t="shared" si="1"/>
        <v>906.29191629316665</v>
      </c>
      <c r="L31" s="7">
        <f t="shared" si="2"/>
        <v>363.52656252427846</v>
      </c>
      <c r="M31" s="7">
        <f t="shared" si="3"/>
        <v>1187.2920986698155</v>
      </c>
    </row>
    <row r="32" spans="1:13" x14ac:dyDescent="0.35">
      <c r="A32" s="4">
        <v>3200</v>
      </c>
      <c r="E32" s="3">
        <v>1.4</v>
      </c>
      <c r="F32" s="3">
        <v>1006</v>
      </c>
      <c r="G32" s="3">
        <v>718</v>
      </c>
      <c r="H32" s="3">
        <v>3055.556</v>
      </c>
      <c r="I32" s="6">
        <f>1 + (E32-1)/(1+(E32-1)*((H32/A32)^2*(EXP(H32/A32)/(EXP(H32/A32)-1)^2)))</f>
        <v>1.2917695596906471</v>
      </c>
      <c r="J32">
        <f t="shared" si="0"/>
        <v>1272.5504317532802</v>
      </c>
      <c r="K32" s="7">
        <f t="shared" si="1"/>
        <v>908.24175944220201</v>
      </c>
      <c r="L32" s="7">
        <f t="shared" si="2"/>
        <v>364.30867231107823</v>
      </c>
      <c r="M32" s="7">
        <f t="shared" si="3"/>
        <v>1227.163041454904</v>
      </c>
    </row>
    <row r="33" spans="1:13" x14ac:dyDescent="0.35">
      <c r="A33" s="4">
        <v>3400</v>
      </c>
      <c r="E33" s="3">
        <v>1.4</v>
      </c>
      <c r="F33" s="3">
        <v>1006</v>
      </c>
      <c r="G33" s="3">
        <v>718</v>
      </c>
      <c r="H33" s="3">
        <v>3055.556</v>
      </c>
      <c r="I33" s="6">
        <f>1 + (E33-1)/(1+(E33-1)*((H33/A33)^2*(EXP(H33/A33)/(EXP(H33/A33)-1)^2)))</f>
        <v>1.2910929251341496</v>
      </c>
      <c r="J33">
        <f t="shared" si="0"/>
        <v>1274.8403104672666</v>
      </c>
      <c r="K33" s="7">
        <f t="shared" si="1"/>
        <v>909.8760863971147</v>
      </c>
      <c r="L33" s="7">
        <f t="shared" si="2"/>
        <v>364.96422407015189</v>
      </c>
      <c r="M33" s="7">
        <f t="shared" si="3"/>
        <v>1265.7366526737551</v>
      </c>
    </row>
    <row r="34" spans="1:13" x14ac:dyDescent="0.35">
      <c r="A34" s="4">
        <v>3600</v>
      </c>
      <c r="E34" s="3">
        <v>1.4</v>
      </c>
      <c r="F34" s="3">
        <v>1006</v>
      </c>
      <c r="G34" s="3">
        <v>718</v>
      </c>
      <c r="H34" s="3">
        <v>3055.556</v>
      </c>
      <c r="I34" s="6">
        <f>1 + (E34-1)/(1+(E34-1)*((H34/A34)^2*(EXP(H34/A34)/(EXP(H34/A34)-1)^2)))</f>
        <v>1.2905229769686648</v>
      </c>
      <c r="J34">
        <f t="shared" si="0"/>
        <v>1276.7774154601836</v>
      </c>
      <c r="K34" s="7">
        <f t="shared" si="1"/>
        <v>911.25863250537964</v>
      </c>
      <c r="L34" s="7">
        <f t="shared" si="2"/>
        <v>365.51878295480401</v>
      </c>
      <c r="M34" s="7">
        <f t="shared" si="3"/>
        <v>1303.1336832806023</v>
      </c>
    </row>
    <row r="35" spans="1:13" x14ac:dyDescent="0.35">
      <c r="A35" s="4">
        <v>3800</v>
      </c>
      <c r="E35" s="3">
        <v>1.4</v>
      </c>
      <c r="F35" s="3">
        <v>1006</v>
      </c>
      <c r="G35" s="3">
        <v>718</v>
      </c>
      <c r="H35" s="3">
        <v>3055.556</v>
      </c>
      <c r="I35" s="6">
        <f>1 + (E35-1)/(1+(E35-1)*((H35/A35)^2*(EXP(H35/A35)/(EXP(H35/A35)-1)^2)))</f>
        <v>1.2900385438859956</v>
      </c>
      <c r="J35">
        <f t="shared" si="0"/>
        <v>1278.42986242095</v>
      </c>
      <c r="K35" s="7">
        <f t="shared" si="1"/>
        <v>912.43801313940571</v>
      </c>
      <c r="L35" s="7">
        <f t="shared" si="2"/>
        <v>365.99184928154432</v>
      </c>
      <c r="M35" s="7">
        <f t="shared" si="3"/>
        <v>1339.457222467729</v>
      </c>
    </row>
    <row r="36" spans="1:13" x14ac:dyDescent="0.35">
      <c r="A36" s="4">
        <v>4000</v>
      </c>
      <c r="E36" s="3">
        <v>1.4</v>
      </c>
      <c r="F36" s="3">
        <v>1006</v>
      </c>
      <c r="G36" s="3">
        <v>718</v>
      </c>
      <c r="H36" s="3">
        <v>3055.556</v>
      </c>
      <c r="I36" s="6">
        <f>1 + (E36-1)/(1+(E36-1)*((H36/A36)^2*(EXP(H36/A36)/(EXP(H36/A36)-1)^2)))</f>
        <v>1.2896234267541389</v>
      </c>
      <c r="J36">
        <f t="shared" si="0"/>
        <v>1279.8502641411887</v>
      </c>
      <c r="K36" s="7">
        <f t="shared" si="1"/>
        <v>913.45177897949645</v>
      </c>
      <c r="L36" s="7">
        <f t="shared" si="2"/>
        <v>366.39848516169229</v>
      </c>
      <c r="M36" s="7">
        <f t="shared" si="3"/>
        <v>1374.7960866859451</v>
      </c>
    </row>
    <row r="37" spans="1:13" x14ac:dyDescent="0.35">
      <c r="A37" s="4">
        <v>4200</v>
      </c>
      <c r="E37" s="3">
        <v>1.4</v>
      </c>
      <c r="F37" s="3">
        <v>1006</v>
      </c>
      <c r="G37" s="3">
        <v>718</v>
      </c>
      <c r="H37" s="3">
        <v>3055.556</v>
      </c>
      <c r="I37" s="6">
        <f>1 + (E37-1)/(1+(E37-1)*((H37/A37)^2*(EXP(H37/A37)/(EXP(H37/A37)-1)^2)))</f>
        <v>1.2892650684142866</v>
      </c>
      <c r="J37">
        <f t="shared" si="0"/>
        <v>1281.0797336799189</v>
      </c>
      <c r="K37" s="7">
        <f t="shared" si="1"/>
        <v>914.32927314332187</v>
      </c>
      <c r="L37" s="7">
        <f t="shared" si="2"/>
        <v>366.75046053659707</v>
      </c>
      <c r="M37" s="7">
        <f t="shared" si="3"/>
        <v>1409.227427315295</v>
      </c>
    </row>
    <row r="38" spans="1:13" x14ac:dyDescent="0.35">
      <c r="A38" s="4">
        <v>4400</v>
      </c>
      <c r="E38" s="3">
        <v>1.4</v>
      </c>
      <c r="F38" s="3">
        <v>1006</v>
      </c>
      <c r="G38" s="3">
        <v>718</v>
      </c>
      <c r="H38" s="3">
        <v>3055.556</v>
      </c>
      <c r="I38" s="6">
        <f>1 + (E38-1)/(1+(E38-1)*((H38/A38)^2*(EXP(H38/A38)/(EXP(H38/A38)-1)^2)))</f>
        <v>1.2889536185071817</v>
      </c>
      <c r="J38">
        <f t="shared" si="0"/>
        <v>1282.1507448815664</v>
      </c>
      <c r="K38" s="7">
        <f t="shared" si="1"/>
        <v>915.09367278823527</v>
      </c>
      <c r="L38" s="7">
        <f t="shared" si="2"/>
        <v>367.05707209333116</v>
      </c>
      <c r="M38" s="7">
        <f t="shared" si="3"/>
        <v>1442.8187625626244</v>
      </c>
    </row>
    <row r="39" spans="1:13" x14ac:dyDescent="0.35">
      <c r="A39" s="4">
        <v>4600</v>
      </c>
      <c r="E39" s="3">
        <v>1.4</v>
      </c>
      <c r="F39" s="3">
        <v>1006</v>
      </c>
      <c r="G39" s="3">
        <v>718</v>
      </c>
      <c r="H39" s="3">
        <v>3055.556</v>
      </c>
      <c r="I39" s="6">
        <f>1 + (E39-1)/(1+(E39-1)*((H39/A39)^2*(EXP(H39/A39)/(EXP(H39/A39)-1)^2)))</f>
        <v>1.2886812655064688</v>
      </c>
      <c r="J39">
        <f t="shared" si="0"/>
        <v>1283.089204009977</v>
      </c>
      <c r="K39" s="7">
        <f t="shared" si="1"/>
        <v>915.76346767312486</v>
      </c>
      <c r="L39" s="7">
        <f t="shared" si="2"/>
        <v>367.32573633685217</v>
      </c>
      <c r="M39" s="7">
        <f t="shared" si="3"/>
        <v>1475.6295794934726</v>
      </c>
    </row>
    <row r="40" spans="1:13" x14ac:dyDescent="0.35">
      <c r="A40" s="4">
        <v>4800</v>
      </c>
      <c r="E40" s="3">
        <v>1.4</v>
      </c>
      <c r="F40" s="3">
        <v>1006</v>
      </c>
      <c r="G40" s="3">
        <v>718</v>
      </c>
      <c r="H40" s="3">
        <v>3055.556</v>
      </c>
      <c r="I40" s="6">
        <f>1 + (E40-1)/(1+(E40-1)*((H40/A40)^2*(EXP(H40/A40)/(EXP(H40/A40)-1)^2)))</f>
        <v>1.2884417525777017</v>
      </c>
      <c r="J40">
        <f t="shared" si="0"/>
        <v>1283.9159691784605</v>
      </c>
      <c r="K40" s="7">
        <f t="shared" si="1"/>
        <v>916.35354460251961</v>
      </c>
      <c r="L40" s="7">
        <f t="shared" si="2"/>
        <v>367.5624245759409</v>
      </c>
      <c r="M40" s="7">
        <f t="shared" si="3"/>
        <v>1507.7126110805089</v>
      </c>
    </row>
    <row r="41" spans="1:13" x14ac:dyDescent="0.35">
      <c r="A41" s="4">
        <v>5000</v>
      </c>
      <c r="E41" s="3">
        <v>1.4</v>
      </c>
      <c r="F41" s="3">
        <v>1006</v>
      </c>
      <c r="G41" s="3">
        <v>718</v>
      </c>
      <c r="H41" s="3">
        <v>3055.556</v>
      </c>
      <c r="I41" s="6">
        <f>1 + (E41-1)/(1+(E41-1)*((H41/A41)^2*(EXP(H41/A41)/(EXP(H41/A41)-1)^2)))</f>
        <v>1.2882300219001386</v>
      </c>
      <c r="J41">
        <f t="shared" si="0"/>
        <v>1284.647978115343</v>
      </c>
      <c r="K41" s="7">
        <f t="shared" si="1"/>
        <v>916.87599233281946</v>
      </c>
      <c r="L41" s="7">
        <f t="shared" si="2"/>
        <v>367.77198578252353</v>
      </c>
      <c r="M41" s="7">
        <f t="shared" si="3"/>
        <v>1539.1148646200479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air_tpg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Elliot</dc:creator>
  <cp:lastModifiedBy>Elliot</cp:lastModifiedBy>
  <dcterms:created xsi:type="dcterms:W3CDTF">2015-06-05T18:17:20Z</dcterms:created>
  <dcterms:modified xsi:type="dcterms:W3CDTF">2020-07-02T23:50:12Z</dcterms:modified>
</cp:coreProperties>
</file>